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692" documentId="8_{B6337239-1A00-434D-AAD0-422EA1FEB5AE}" xr6:coauthVersionLast="47" xr6:coauthVersionMax="47" xr10:uidLastSave="{A6AC4871-F0B7-4496-84BC-18EBF4B374B1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SELEÇÕES!$H$14:$H$16</definedName>
    <definedName name="MecanizaçãoAtivos">SELEÇÕES!$M$29:$M$31</definedName>
    <definedName name="MecanizaçãoOficina">SELEÇÕES!$AP$29:$AP$39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SELEÇÕES!$V$14:$V$17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43" i="12" l="1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K349" i="12"/>
  <c r="L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L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K354" i="12"/>
  <c r="L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M353" i="1" a="1"/>
  <c r="M353" i="1" s="1"/>
  <c r="K350" i="12" s="1"/>
  <c r="N353" i="1" a="1"/>
  <c r="N353" i="1" s="1"/>
  <c r="L350" i="12" s="1"/>
  <c r="H354" i="1" a="1"/>
  <c r="H354" i="1" s="1"/>
  <c r="I351" i="12" s="1"/>
  <c r="M354" i="1" a="1"/>
  <c r="M354" i="1" s="1"/>
  <c r="K351" i="12" s="1"/>
  <c r="N354" i="1" a="1"/>
  <c r="N354" i="1" s="1"/>
  <c r="L351" i="12" s="1"/>
  <c r="H355" i="1" a="1"/>
  <c r="H355" i="1" s="1"/>
  <c r="I352" i="12" s="1"/>
  <c r="M355" i="1" a="1"/>
  <c r="M355" i="1" s="1"/>
  <c r="K352" i="12" s="1"/>
  <c r="N355" i="1" a="1"/>
  <c r="N355" i="1" s="1"/>
  <c r="L352" i="12" s="1"/>
  <c r="M356" i="1" a="1"/>
  <c r="M356" i="1" s="1"/>
  <c r="K353" i="12" s="1"/>
  <c r="M345" i="1" a="1"/>
  <c r="M345" i="1" s="1"/>
  <c r="M344" i="1" a="1"/>
  <c r="M344" i="1" s="1"/>
  <c r="N348" i="1" a="1"/>
  <c r="N348" i="1" s="1"/>
  <c r="L345" i="12" s="1"/>
  <c r="M348" i="1" a="1"/>
  <c r="M348" i="1" s="1"/>
  <c r="K345" i="12" s="1"/>
  <c r="H348" i="1" a="1"/>
  <c r="H348" i="1" s="1"/>
  <c r="I345" i="12" s="1"/>
  <c r="N349" i="1" a="1"/>
  <c r="N349" i="1" s="1"/>
  <c r="L346" i="12" s="1"/>
  <c r="M349" i="1" a="1"/>
  <c r="M349" i="1" s="1"/>
  <c r="K346" i="12" s="1"/>
  <c r="H349" i="1" a="1"/>
  <c r="H349" i="1" s="1"/>
  <c r="I346" i="12" s="1"/>
  <c r="M343" i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K135" i="12"/>
  <c r="L135" i="12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4" i="1"/>
  <c r="AY126" i="1"/>
  <c r="AY127" i="1"/>
  <c r="AY128" i="1"/>
  <c r="AY129" i="1"/>
  <c r="AY130" i="1"/>
  <c r="AY131" i="1"/>
  <c r="AY132" i="1"/>
  <c r="AY134" i="1"/>
  <c r="AY135" i="1"/>
  <c r="AY136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1" i="12" s="1"/>
  <c r="S344" i="1" a="1"/>
  <c r="S344" i="1" s="1"/>
  <c r="D341" i="12" s="1"/>
  <c r="T344" i="1" a="1"/>
  <c r="T344" i="1" s="1"/>
  <c r="E341" i="12" s="1"/>
  <c r="U344" i="1"/>
  <c r="AI344" i="1"/>
  <c r="BB344" i="1" s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K343" i="12" s="1"/>
  <c r="N346" i="1" a="1"/>
  <c r="N346" i="1" s="1"/>
  <c r="L343" i="12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AM352" i="1"/>
  <c r="AN352" i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AM353" i="1"/>
  <c r="AN353" i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AM354" i="1"/>
  <c r="AN354" i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AM355" i="1"/>
  <c r="AN355" i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AM356" i="1"/>
  <c r="AN356" i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AM357" i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L357" i="12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L358" i="12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L361" i="12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L367" i="12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8" i="12" s="1"/>
  <c r="T371" i="1" a="1"/>
  <c r="T371" i="1" s="1"/>
  <c r="E368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L370" i="12" s="1"/>
  <c r="R373" i="1"/>
  <c r="S373" i="1" a="1"/>
  <c r="S373" i="1" s="1"/>
  <c r="D370" i="12" s="1"/>
  <c r="T373" i="1" a="1"/>
  <c r="T373" i="1" s="1"/>
  <c r="E370" i="12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1" i="12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L373" i="12" s="1"/>
  <c r="R376" i="1"/>
  <c r="S376" i="1" a="1"/>
  <c r="S376" i="1" s="1"/>
  <c r="D373" i="12" s="1"/>
  <c r="T376" i="1" a="1"/>
  <c r="T376" i="1" s="1"/>
  <c r="E373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4" i="12" s="1"/>
  <c r="T377" i="1" a="1"/>
  <c r="T377" i="1" s="1"/>
  <c r="E374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77" i="12" s="1"/>
  <c r="T380" i="1" a="1"/>
  <c r="T380" i="1" s="1"/>
  <c r="E377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0" i="12" s="1"/>
  <c r="T383" i="1" a="1"/>
  <c r="T383" i="1" s="1"/>
  <c r="E380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1" i="12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2" i="12" s="1"/>
  <c r="T385" i="1" a="1"/>
  <c r="T385" i="1" s="1"/>
  <c r="E382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3" i="12" s="1"/>
  <c r="T386" i="1" a="1"/>
  <c r="T386" i="1" s="1"/>
  <c r="E383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86" i="12" s="1"/>
  <c r="T389" i="1" a="1"/>
  <c r="T389" i="1" s="1"/>
  <c r="E386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6" i="12" s="1"/>
  <c r="T399" i="1" a="1"/>
  <c r="T399" i="1" s="1"/>
  <c r="E396" i="12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0" i="12" s="1"/>
  <c r="T403" i="1" a="1"/>
  <c r="T403" i="1" s="1"/>
  <c r="E400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3" i="12" s="1"/>
  <c r="T446" i="1" a="1"/>
  <c r="T446" i="1" s="1"/>
  <c r="E443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D444" i="12" s="1"/>
  <c r="T447" i="1" a="1"/>
  <c r="T447" i="1" s="1"/>
  <c r="E444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S448" i="1" a="1"/>
  <c r="S448" i="1" s="1"/>
  <c r="D445" i="12" s="1"/>
  <c r="T448" i="1" a="1"/>
  <c r="T448" i="1" s="1"/>
  <c r="E445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D446" i="12" s="1"/>
  <c r="T449" i="1" a="1"/>
  <c r="T449" i="1" s="1"/>
  <c r="E446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5" i="11" s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M228" i="11" s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M233" i="11" s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K239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K241" i="11" s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M245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S121" i="12"/>
  <c r="D121" i="12"/>
  <c r="E121" i="12"/>
  <c r="K125" i="11"/>
  <c r="M125" i="1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D135" i="12"/>
  <c r="E135" i="12"/>
  <c r="K138" i="11"/>
  <c r="M138" i="1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M225" i="11"/>
  <c r="M226" i="11"/>
  <c r="K227" i="11"/>
  <c r="M227" i="11"/>
  <c r="K228" i="11"/>
  <c r="K229" i="11"/>
  <c r="M229" i="11"/>
  <c r="K230" i="11"/>
  <c r="M230" i="11"/>
  <c r="K231" i="11"/>
  <c r="K232" i="11"/>
  <c r="M232" i="11"/>
  <c r="K233" i="11"/>
  <c r="K234" i="11"/>
  <c r="K235" i="11"/>
  <c r="K236" i="11"/>
  <c r="M236" i="11"/>
  <c r="K237" i="11"/>
  <c r="K238" i="11"/>
  <c r="M238" i="11"/>
  <c r="M239" i="11"/>
  <c r="K240" i="11"/>
  <c r="M241" i="11"/>
  <c r="K242" i="11"/>
  <c r="M242" i="11"/>
  <c r="K243" i="11"/>
  <c r="M244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449" i="1" l="1"/>
  <c r="L446" i="12"/>
  <c r="AM449" i="1"/>
  <c r="K446" i="12"/>
  <c r="AN448" i="1"/>
  <c r="L445" i="12"/>
  <c r="AM448" i="1"/>
  <c r="K445" i="12"/>
  <c r="AN447" i="1"/>
  <c r="L444" i="12"/>
  <c r="AM447" i="1"/>
  <c r="K444" i="12"/>
  <c r="AN446" i="1"/>
  <c r="L443" i="12"/>
  <c r="AM446" i="1"/>
  <c r="K443" i="12"/>
  <c r="AN445" i="1"/>
  <c r="L442" i="12"/>
  <c r="AM445" i="1"/>
  <c r="K442" i="12"/>
  <c r="AN444" i="1"/>
  <c r="L441" i="12"/>
  <c r="AM444" i="1"/>
  <c r="K441" i="12"/>
  <c r="AM443" i="1"/>
  <c r="K440" i="12"/>
  <c r="AN442" i="1"/>
  <c r="L439" i="12"/>
  <c r="AM442" i="1"/>
  <c r="K439" i="12"/>
  <c r="AN441" i="1"/>
  <c r="L438" i="12"/>
  <c r="AM441" i="1"/>
  <c r="K438" i="12"/>
  <c r="AN440" i="1"/>
  <c r="L437" i="12"/>
  <c r="AM440" i="1"/>
  <c r="K437" i="12"/>
  <c r="AM439" i="1"/>
  <c r="K436" i="12"/>
  <c r="AN438" i="1"/>
  <c r="L435" i="12"/>
  <c r="AM438" i="1"/>
  <c r="K435" i="12"/>
  <c r="AN437" i="1"/>
  <c r="L434" i="12"/>
  <c r="AM437" i="1"/>
  <c r="K434" i="12"/>
  <c r="AN436" i="1"/>
  <c r="L433" i="12"/>
  <c r="AM436" i="1"/>
  <c r="K433" i="12"/>
  <c r="AN435" i="1"/>
  <c r="L432" i="12"/>
  <c r="AM435" i="1"/>
  <c r="K432" i="12"/>
  <c r="AN434" i="1"/>
  <c r="L431" i="12"/>
  <c r="AM434" i="1"/>
  <c r="K431" i="12"/>
  <c r="AN433" i="1"/>
  <c r="L430" i="12"/>
  <c r="AM433" i="1"/>
  <c r="K430" i="12"/>
  <c r="AN432" i="1"/>
  <c r="L429" i="12"/>
  <c r="AM432" i="1"/>
  <c r="K429" i="12"/>
  <c r="AN431" i="1"/>
  <c r="L428" i="12"/>
  <c r="AM431" i="1"/>
  <c r="K428" i="12"/>
  <c r="AN430" i="1"/>
  <c r="L427" i="12"/>
  <c r="AM430" i="1"/>
  <c r="K427" i="12"/>
  <c r="AN429" i="1"/>
  <c r="L426" i="12"/>
  <c r="AM429" i="1"/>
  <c r="K426" i="12"/>
  <c r="AN428" i="1"/>
  <c r="L425" i="12"/>
  <c r="AM428" i="1"/>
  <c r="K425" i="12"/>
  <c r="AN427" i="1"/>
  <c r="L424" i="12"/>
  <c r="AM427" i="1"/>
  <c r="K424" i="12"/>
  <c r="AN426" i="1"/>
  <c r="L423" i="12"/>
  <c r="AM426" i="1"/>
  <c r="K423" i="12"/>
  <c r="AN425" i="1"/>
  <c r="L422" i="12"/>
  <c r="AM425" i="1"/>
  <c r="K422" i="12"/>
  <c r="AN424" i="1"/>
  <c r="L421" i="12"/>
  <c r="AM424" i="1"/>
  <c r="K421" i="12"/>
  <c r="AN423" i="1"/>
  <c r="L420" i="12"/>
  <c r="AM423" i="1"/>
  <c r="K420" i="12"/>
  <c r="AN422" i="1"/>
  <c r="L419" i="12"/>
  <c r="AM422" i="1"/>
  <c r="K419" i="12"/>
  <c r="AN421" i="1"/>
  <c r="L418" i="12"/>
  <c r="AM421" i="1"/>
  <c r="K418" i="12"/>
  <c r="AN420" i="1"/>
  <c r="L417" i="12"/>
  <c r="AM420" i="1"/>
  <c r="K417" i="12"/>
  <c r="AN419" i="1"/>
  <c r="L416" i="12"/>
  <c r="AM419" i="1"/>
  <c r="K416" i="12"/>
  <c r="AN418" i="1"/>
  <c r="L415" i="12"/>
  <c r="AM418" i="1"/>
  <c r="K415" i="12"/>
  <c r="AN417" i="1"/>
  <c r="L414" i="12"/>
  <c r="AM417" i="1"/>
  <c r="K414" i="12"/>
  <c r="AN416" i="1"/>
  <c r="L413" i="12"/>
  <c r="AM416" i="1"/>
  <c r="K413" i="12"/>
  <c r="AN415" i="1"/>
  <c r="L412" i="12"/>
  <c r="AM415" i="1"/>
  <c r="K412" i="12"/>
  <c r="AN414" i="1"/>
  <c r="L411" i="12"/>
  <c r="AM414" i="1"/>
  <c r="K411" i="12"/>
  <c r="AN413" i="1"/>
  <c r="L410" i="12"/>
  <c r="AM413" i="1"/>
  <c r="K410" i="12"/>
  <c r="AN412" i="1"/>
  <c r="L409" i="12"/>
  <c r="AM412" i="1"/>
  <c r="K409" i="12"/>
  <c r="AN411" i="1"/>
  <c r="L408" i="12"/>
  <c r="AM411" i="1"/>
  <c r="K408" i="12"/>
  <c r="AN410" i="1"/>
  <c r="L407" i="12"/>
  <c r="AM410" i="1"/>
  <c r="K407" i="12"/>
  <c r="AN409" i="1"/>
  <c r="L406" i="12"/>
  <c r="AM409" i="1"/>
  <c r="K406" i="12"/>
  <c r="AN408" i="1"/>
  <c r="L405" i="12"/>
  <c r="AM408" i="1"/>
  <c r="K405" i="12"/>
  <c r="AN407" i="1"/>
  <c r="L404" i="12"/>
  <c r="AM407" i="1"/>
  <c r="K404" i="12"/>
  <c r="AN406" i="1"/>
  <c r="L403" i="12"/>
  <c r="AM406" i="1"/>
  <c r="K403" i="12"/>
  <c r="AN405" i="1"/>
  <c r="L402" i="12"/>
  <c r="AM405" i="1"/>
  <c r="K402" i="12"/>
  <c r="AN404" i="1"/>
  <c r="L401" i="12"/>
  <c r="AM404" i="1"/>
  <c r="K401" i="12"/>
  <c r="AN403" i="1"/>
  <c r="L400" i="12"/>
  <c r="AM403" i="1"/>
  <c r="K400" i="12"/>
  <c r="AN402" i="1"/>
  <c r="L399" i="12"/>
  <c r="AM402" i="1"/>
  <c r="K399" i="12"/>
  <c r="AN401" i="1"/>
  <c r="L398" i="12"/>
  <c r="AM401" i="1"/>
  <c r="K398" i="12"/>
  <c r="AN400" i="1"/>
  <c r="L397" i="12"/>
  <c r="AM400" i="1"/>
  <c r="K397" i="12"/>
  <c r="AN399" i="1"/>
  <c r="L396" i="12"/>
  <c r="AM399" i="1"/>
  <c r="K396" i="12"/>
  <c r="AN398" i="1"/>
  <c r="L395" i="12"/>
  <c r="AM398" i="1"/>
  <c r="K395" i="12"/>
  <c r="AN397" i="1"/>
  <c r="L394" i="12"/>
  <c r="AM397" i="1"/>
  <c r="K394" i="12"/>
  <c r="AN396" i="1"/>
  <c r="L393" i="12"/>
  <c r="AM396" i="1"/>
  <c r="K393" i="12"/>
  <c r="AN395" i="1"/>
  <c r="L392" i="12"/>
  <c r="AM395" i="1"/>
  <c r="K392" i="12"/>
  <c r="AN394" i="1"/>
  <c r="L391" i="12"/>
  <c r="AM394" i="1"/>
  <c r="K391" i="12"/>
  <c r="AN393" i="1"/>
  <c r="L390" i="12"/>
  <c r="AM393" i="1"/>
  <c r="K390" i="12"/>
  <c r="AN392" i="1"/>
  <c r="L389" i="12"/>
  <c r="AM392" i="1"/>
  <c r="K389" i="12"/>
  <c r="AN391" i="1"/>
  <c r="L388" i="12"/>
  <c r="AM391" i="1"/>
  <c r="K388" i="12"/>
  <c r="AN390" i="1"/>
  <c r="L387" i="12"/>
  <c r="AM390" i="1"/>
  <c r="K387" i="12"/>
  <c r="AN389" i="1"/>
  <c r="L386" i="12"/>
  <c r="AM389" i="1"/>
  <c r="K386" i="12"/>
  <c r="AN388" i="1"/>
  <c r="L385" i="12"/>
  <c r="AM388" i="1"/>
  <c r="K385" i="12"/>
  <c r="AN387" i="1"/>
  <c r="L384" i="12"/>
  <c r="AM387" i="1"/>
  <c r="K384" i="12"/>
  <c r="AN386" i="1"/>
  <c r="L383" i="12"/>
  <c r="AM386" i="1"/>
  <c r="K383" i="12"/>
  <c r="AN385" i="1"/>
  <c r="L382" i="12"/>
  <c r="AM385" i="1"/>
  <c r="K382" i="12"/>
  <c r="AN384" i="1"/>
  <c r="L381" i="12"/>
  <c r="AM384" i="1"/>
  <c r="K381" i="12"/>
  <c r="AN383" i="1"/>
  <c r="L380" i="12"/>
  <c r="AM383" i="1"/>
  <c r="K380" i="12"/>
  <c r="AN382" i="1"/>
  <c r="L379" i="12"/>
  <c r="AM382" i="1"/>
  <c r="K379" i="12"/>
  <c r="AN381" i="1"/>
  <c r="L378" i="12"/>
  <c r="AM381" i="1"/>
  <c r="K378" i="12"/>
  <c r="AN380" i="1"/>
  <c r="L377" i="12"/>
  <c r="AM380" i="1"/>
  <c r="K377" i="12"/>
  <c r="AN379" i="1"/>
  <c r="L376" i="12"/>
  <c r="AM379" i="1"/>
  <c r="K376" i="12"/>
  <c r="AN378" i="1"/>
  <c r="L375" i="12"/>
  <c r="AM378" i="1"/>
  <c r="K375" i="12"/>
  <c r="AN377" i="1"/>
  <c r="L374" i="12"/>
  <c r="AM377" i="1"/>
  <c r="K374" i="12"/>
  <c r="AM376" i="1"/>
  <c r="K373" i="12"/>
  <c r="AN375" i="1"/>
  <c r="L372" i="12"/>
  <c r="AM375" i="1"/>
  <c r="K372" i="12"/>
  <c r="AN374" i="1"/>
  <c r="L371" i="12"/>
  <c r="AM374" i="1"/>
  <c r="K371" i="12"/>
  <c r="AM373" i="1"/>
  <c r="K370" i="12"/>
  <c r="AN372" i="1"/>
  <c r="L369" i="12"/>
  <c r="AM372" i="1"/>
  <c r="K369" i="12"/>
  <c r="AN371" i="1"/>
  <c r="L368" i="12"/>
  <c r="AM371" i="1"/>
  <c r="K368" i="12"/>
  <c r="AM370" i="1"/>
  <c r="K367" i="12"/>
  <c r="AN369" i="1"/>
  <c r="L366" i="12"/>
  <c r="AM369" i="1"/>
  <c r="K366" i="12"/>
  <c r="AN368" i="1"/>
  <c r="L365" i="12"/>
  <c r="AM368" i="1"/>
  <c r="K365" i="12"/>
  <c r="AN367" i="1"/>
  <c r="L364" i="12"/>
  <c r="AM367" i="1"/>
  <c r="K364" i="12"/>
  <c r="AN366" i="1"/>
  <c r="L363" i="12"/>
  <c r="AM366" i="1"/>
  <c r="K363" i="12"/>
  <c r="AN365" i="1"/>
  <c r="L362" i="12"/>
  <c r="AM365" i="1"/>
  <c r="K362" i="12"/>
  <c r="AM364" i="1"/>
  <c r="K361" i="12"/>
  <c r="AN363" i="1"/>
  <c r="L360" i="12"/>
  <c r="AM363" i="1"/>
  <c r="K360" i="12"/>
  <c r="AN362" i="1"/>
  <c r="L359" i="12"/>
  <c r="AM362" i="1"/>
  <c r="K359" i="12"/>
  <c r="AM361" i="1"/>
  <c r="K358" i="12"/>
  <c r="AM360" i="1"/>
  <c r="K357" i="12"/>
  <c r="AN359" i="1"/>
  <c r="L356" i="12"/>
  <c r="AM359" i="1"/>
  <c r="K356" i="12"/>
  <c r="AN358" i="1"/>
  <c r="L355" i="12"/>
  <c r="AM358" i="1"/>
  <c r="K355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AJ357" i="1"/>
  <c r="AJ345" i="1"/>
  <c r="AJ344" i="1"/>
  <c r="AJ356" i="1"/>
  <c r="AJ355" i="1"/>
  <c r="AJ347" i="1"/>
  <c r="AJ354" i="1"/>
  <c r="AJ353" i="1"/>
  <c r="AJ351" i="1"/>
  <c r="AJ352" i="1"/>
  <c r="AJ350" i="1"/>
  <c r="AJ349" i="1"/>
  <c r="AJ348" i="1"/>
  <c r="AJ343" i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AN348" i="1"/>
  <c r="AM347" i="1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AN349" i="1"/>
  <c r="AM348" i="1"/>
  <c r="AN346" i="1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AM349" i="1"/>
  <c r="AN347" i="1"/>
  <c r="AM346" i="1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BE346" i="1"/>
  <c r="G82" i="11"/>
  <c r="AJ31" i="1"/>
  <c r="BE375" i="1"/>
  <c r="BD359" i="1" a="1"/>
  <c r="BD359" i="1" s="1"/>
  <c r="BE356" i="1"/>
  <c r="AN370" i="1"/>
  <c r="G130" i="1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AN376" i="1"/>
  <c r="AN361" i="1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AM292" i="1"/>
  <c r="F266" i="13"/>
  <c r="AN208" i="1"/>
  <c r="AM291" i="1"/>
  <c r="F265" i="13"/>
  <c r="AN439" i="1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6" i="1"/>
  <c r="BQ135" i="1"/>
  <c r="BQ134" i="1"/>
  <c r="BQ132" i="1"/>
  <c r="BQ131" i="1"/>
  <c r="BQ130" i="1"/>
  <c r="BQ129" i="1"/>
  <c r="BQ128" i="1"/>
  <c r="BQ127" i="1"/>
  <c r="BQ126" i="1"/>
  <c r="BQ124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69" i="13"/>
  <c r="F263" i="13"/>
  <c r="D148" i="11"/>
  <c r="C148" i="11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D451" i="12"/>
  <c r="D448" i="12"/>
  <c r="F143" i="13"/>
  <c r="F146" i="13"/>
  <c r="F172" i="13"/>
  <c r="L449" i="12"/>
  <c r="L452" i="12"/>
  <c r="F184" i="13"/>
  <c r="L455" i="12"/>
  <c r="F180" i="13"/>
  <c r="F460" i="13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F480" i="13"/>
  <c r="F483" i="13"/>
  <c r="F492" i="13"/>
  <c r="F495" i="13"/>
  <c r="F498" i="13"/>
  <c r="H458" i="12"/>
  <c r="H455" i="12"/>
  <c r="H452" i="12"/>
  <c r="H449" i="12"/>
  <c r="C498" i="11"/>
  <c r="C535" i="11"/>
  <c r="F152" i="13"/>
  <c r="F161" i="13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F136" i="13"/>
  <c r="G408" i="11"/>
  <c r="F151" i="13"/>
  <c r="F385" i="13"/>
  <c r="F148" i="13"/>
  <c r="F145" i="13"/>
  <c r="G412" i="11"/>
  <c r="G410" i="11"/>
  <c r="F384" i="13"/>
  <c r="G411" i="11"/>
  <c r="G407" i="11"/>
  <c r="F156" i="13"/>
  <c r="F153" i="13"/>
  <c r="F157" i="13"/>
  <c r="H459" i="12"/>
  <c r="H456" i="12"/>
  <c r="H453" i="12"/>
  <c r="H450" i="12"/>
  <c r="H447" i="12"/>
  <c r="F360" i="13"/>
  <c r="F348" i="13"/>
  <c r="G409" i="11"/>
  <c r="F349" i="13"/>
  <c r="F357" i="13"/>
  <c r="G395" i="11"/>
  <c r="F352" i="13"/>
  <c r="F355" i="13"/>
  <c r="H457" i="12"/>
  <c r="H454" i="12"/>
  <c r="H451" i="12"/>
  <c r="H448" i="12"/>
  <c r="N403" i="11"/>
  <c r="L402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7" i="13"/>
  <c r="F438" i="13"/>
  <c r="F439" i="13"/>
  <c r="F440" i="13"/>
  <c r="F441" i="13"/>
  <c r="F442" i="13"/>
  <c r="F443" i="13"/>
  <c r="F444" i="13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W343" i="12" l="1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N22" i="1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3" i="12" l="1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38" i="12" l="1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X341" i="12"/>
  <c r="X335" i="12"/>
  <c r="X332" i="12"/>
  <c r="X326" i="12"/>
  <c r="X320" i="12"/>
  <c r="X317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67" i="12"/>
  <c r="V139" i="12"/>
  <c r="V160" i="12"/>
  <c r="V180" i="12"/>
  <c r="V201" i="12"/>
  <c r="V220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4" i="12"/>
  <c r="V126" i="12"/>
  <c r="V147" i="12"/>
  <c r="V166" i="12"/>
  <c r="V187" i="12"/>
  <c r="V207" i="12"/>
  <c r="V228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55" i="12"/>
  <c r="V133" i="12"/>
  <c r="V153" i="12"/>
  <c r="V174" i="12"/>
  <c r="V193" i="12"/>
  <c r="V214" i="12"/>
  <c r="V234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<sst xmlns="http://schemas.openxmlformats.org/spreadsheetml/2006/main" count="9930" uniqueCount="2027">
  <si>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</si>
  <si>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</si>
  <si>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</si>
  <si>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</si>
  <si>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</si>
  <si>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</si>
  <si>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</si>
  <si>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</si>
  <si>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</si>
  <si>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</si>
  <si>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</si>
  <si>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</si>
  <si>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</si>
  <si>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</si>
  <si>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</si>
  <si>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</si>
  <si>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</si>
  <si>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</si>
  <si>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</si>
  <si>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</si>
  <si>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</si>
  <si>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</si>
  <si>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</si>
  <si>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</si>
  <si>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</si>
  <si>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</si>
  <si>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</si>
  <si>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</si>
  <si>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</si>
  <si>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</si>
  <si>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</si>
  <si>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</si>
  <si>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</si>
  <si>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</si>
  <si>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</si>
  <si>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</si>
  <si>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</si>
  <si>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</si>
  <si>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</si>
  <si>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</si>
  <si>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</si>
  <si>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</si>
  <si>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</si>
  <si>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</si>
  <si>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</si>
  <si>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</si>
  <si>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</si>
  <si>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</si>
  <si>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</si>
  <si>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</si>
  <si>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</si>
  <si>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</si>
  <si>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</si>
  <si>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</si>
  <si>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</si>
  <si>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</si>
  <si>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</si>
  <si>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</si>
  <si>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</si>
  <si>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</si>
  <si>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</si>
  <si>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</si>
  <si>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</si>
  <si>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</si>
  <si>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</si>
  <si>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</si>
  <si>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</si>
  <si>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</si>
  <si>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</si>
  <si>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</si>
  <si>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</si>
  <si>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</si>
  <si>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</si>
  <si>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</si>
  <si>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</si>
  <si>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</si>
  <si>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</si>
  <si>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</si>
  <si>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</si>
  <si>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</si>
  <si>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</si>
  <si>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</si>
  <si>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</si>
  <si>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</si>
  <si>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</si>
  <si>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</si>
  <si>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</si>
  <si>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</si>
  <si>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</si>
  <si>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</si>
  <si>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</si>
  <si>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</si>
  <si>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</si>
  <si>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</si>
  <si>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</si>
  <si>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</si>
  <si>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</si>
  <si>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</si>
  <si>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</si>
  <si>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</si>
  <si>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</si>
  <si>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</si>
  <si>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</si>
  <si>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</si>
  <si>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</si>
  <si>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</si>
  <si>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</si>
  <si>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</si>
  <si>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</si>
  <si>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</si>
  <si>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</si>
  <si>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</si>
  <si>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</si>
  <si>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</si>
  <si>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</si>
  <si>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</si>
  <si>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</si>
  <si>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</si>
  <si>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</si>
  <si>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</si>
  <si>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</si>
  <si>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</si>
  <si>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</si>
  <si>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</si>
  <si>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</si>
  <si>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</si>
  <si>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</si>
  <si>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</si>
  <si>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</si>
  <si>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</si>
  <si>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</si>
  <si>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</si>
  <si>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</si>
  <si>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</si>
  <si>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</si>
  <si>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</si>
  <si>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</si>
  <si>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</si>
  <si>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</si>
  <si>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</si>
  <si>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</si>
  <si>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</si>
  <si>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</si>
  <si>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</si>
  <si>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</si>
  <si>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</si>
  <si>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</si>
  <si>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</si>
  <si>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</si>
  <si>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</si>
  <si>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</si>
  <si>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</si>
  <si>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</si>
  <si>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</si>
  <si>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</si>
  <si>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</si>
  <si>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</si>
  <si>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</si>
  <si>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</si>
  <si>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</si>
  <si>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</si>
  <si>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</si>
  <si>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</si>
  <si>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</si>
  <si>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</si>
  <si>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</si>
  <si>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</si>
  <si>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</si>
  <si>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</si>
  <si>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</si>
  <si>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</si>
  <si>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</si>
  <si>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</si>
  <si>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</si>
  <si>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</si>
  <si>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</si>
  <si>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</si>
  <si>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</si>
  <si>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</si>
  <si>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</si>
  <si>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</si>
  <si>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</si>
  <si>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</si>
  <si>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</si>
  <si>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</si>
  <si>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</si>
  <si>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</si>
  <si>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</si>
  <si>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</si>
  <si>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</si>
  <si>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</si>
  <si>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</si>
  <si>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</si>
  <si>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</si>
  <si>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</si>
  <si>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</si>
  <si>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</si>
  <si>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</si>
  <si>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</si>
  <si>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</si>
  <si>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</si>
  <si>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</si>
  <si>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</si>
  <si>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</si>
  <si>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</si>
  <si>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</si>
  <si>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</si>
  <si>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</si>
  <si>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</si>
  <si>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</si>
  <si>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</si>
  <si>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</si>
  <si>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</si>
  <si>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</si>
  <si>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</si>
  <si>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</si>
  <si>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</si>
  <si>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</si>
  <si>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</si>
  <si>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</si>
  <si>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</si>
  <si>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</si>
  <si>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</si>
  <si>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</si>
  <si>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</si>
  <si>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</si>
  <si>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</si>
  <si>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</si>
  <si>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</si>
  <si>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</si>
  <si>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</si>
  <si>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</si>
  <si>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</si>
  <si>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</si>
  <si>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</si>
  <si>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</si>
  <si>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</si>
  <si>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</si>
  <si>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</si>
  <si>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</si>
  <si>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</si>
  <si>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</si>
  <si>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</si>
  <si>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</si>
  <si>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</si>
  <si>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</si>
  <si>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</si>
  <si>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</si>
  <si>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</si>
  <si>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</si>
  <si>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</si>
  <si>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</si>
  <si>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</si>
  <si>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</si>
  <si>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</si>
  <si>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</si>
  <si>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</si>
  <si>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</si>
  <si>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</si>
  <si>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</si>
  <si>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</si>
  <si>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</si>
  <si>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</si>
  <si>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</si>
  <si>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</si>
  <si>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</si>
  <si>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</si>
  <si>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</si>
  <si>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</si>
  <si>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</si>
  <si>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</si>
  <si>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</si>
  <si>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</si>
  <si>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</si>
  <si>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</si>
  <si>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</si>
  <si>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</si>
  <si>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</si>
  <si>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</si>
  <si>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</si>
  <si>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</si>
  <si>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</si>
  <si>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</si>
  <si>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</si>
  <si>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</si>
  <si>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</si>
  <si>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</si>
  <si>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</si>
  <si>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</si>
  <si>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</si>
  <si>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</si>
  <si>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</si>
  <si>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</si>
  <si>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</si>
  <si>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</si>
  <si>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</si>
  <si>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</si>
  <si>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</si>
  <si>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</si>
  <si>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</si>
  <si>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</si>
  <si>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</si>
  <si>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</si>
  <si>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</si>
  <si>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</si>
  <si>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</si>
  <si>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</si>
  <si>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</si>
  <si>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</si>
  <si>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</si>
  <si>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</si>
  <si>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</si>
  <si>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</si>
  <si>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</si>
  <si>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</si>
  <si>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</si>
  <si>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</si>
  <si>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</si>
  <si>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</si>
  <si>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</si>
  <si>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</si>
  <si>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</si>
  <si>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</si>
  <si>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</si>
  <si>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</si>
  <si>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</si>
  <si>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</si>
  <si>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</si>
  <si>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</si>
  <si>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</si>
  <si>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</si>
  <si>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</si>
  <si>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</si>
  <si>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</si>
  <si>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</si>
  <si>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</si>
  <si>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</si>
  <si>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</si>
  <si>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</si>
  <si>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</si>
  <si>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</si>
  <si>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</si>
  <si>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</si>
  <si>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</si>
  <si>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</si>
  <si>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</si>
  <si>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</si>
  <si>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</si>
  <si>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</si>
  <si>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</si>
  <si>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</si>
  <si>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</si>
  <si>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</si>
  <si>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</si>
  <si>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</si>
  <si>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</si>
  <si>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</si>
  <si>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</si>
  <si>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</si>
  <si>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</si>
  <si>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</si>
  <si>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</si>
  <si>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</si>
  <si>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</si>
  <si>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</si>
  <si>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</si>
  <si>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</si>
  <si>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</si>
  <si>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</si>
  <si>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</si>
  <si>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</si>
  <si>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</si>
  <si>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</si>
  <si>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</si>
  <si>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</si>
  <si>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</si>
  <si>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</si>
  <si>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</si>
  <si>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</si>
  <si>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</si>
  <si>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</si>
  <si>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</si>
  <si>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</si>
  <si>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</si>
  <si>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</si>
  <si>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</si>
  <si>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</si>
  <si>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</si>
  <si>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</si>
  <si>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</si>
  <si>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</si>
  <si>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</si>
  <si>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</si>
  <si>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</si>
  <si>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</si>
  <si>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</si>
  <si>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</si>
  <si>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</si>
  <si>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</si>
  <si>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</si>
  <si>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</si>
  <si>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</si>
  <si>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</si>
  <si>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</si>
  <si>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</si>
  <si>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</si>
  <si>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</si>
  <si>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</si>
  <si>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</si>
  <si>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</si>
  <si>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</si>
  <si>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</si>
  <si>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</si>
  <si>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</si>
  <si>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</si>
  <si>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</si>
  <si>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</si>
  <si>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</si>
  <si>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</si>
  <si>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</si>
  <si>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</si>
  <si>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</si>
  <si>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</si>
  <si>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</si>
  <si>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</si>
  <si>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</si>
  <si>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</si>
  <si>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</si>
  <si>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</si>
  <si>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</si>
  <si>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</si>
  <si>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</si>
  <si>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</si>
  <si>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</si>
  <si>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</si>
  <si>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</si>
  <si>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</si>
  <si>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</si>
  <si>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</si>
  <si>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</si>
  <si>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</si>
  <si>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</si>
  <si>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</si>
  <si>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</si>
  <si>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</si>
  <si>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</si>
  <si>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</si>
  <si>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</si>
  <si>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</si>
  <si>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</si>
  <si>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</si>
  <si>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</si>
  <si>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</si>
  <si>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</si>
  <si>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</si>
  <si>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</si>
  <si>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</si>
  <si>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</si>
  <si>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</si>
  <si>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</si>
  <si>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</si>
  <si>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</si>
  <si>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</si>
  <si>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</si>
  <si>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</si>
  <si>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</si>
  <si>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</si>
  <si>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</si>
  <si>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</si>
  <si>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</si>
  <si>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</si>
  <si>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</si>
  <si>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</si>
  <si>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</si>
  <si>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</si>
  <si>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</si>
  <si>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</si>
  <si>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</si>
  <si>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</si>
  <si>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</si>
  <si>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</si>
  <si>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</si>
  <si>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</si>
  <si>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</si>
  <si>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</si>
  <si>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</si>
  <si>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</si>
  <si>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</si>
  <si>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</si>
  <si>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</si>
  <si>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</si>
  <si>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</si>
  <si>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</si>
  <si>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</si>
  <si>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</si>
  <si>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</si>
  <si>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</si>
  <si>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</si>
  <si>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</si>
  <si>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</si>
  <si>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</si>
  <si>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</si>
  <si>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</si>
  <si>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</si>
  <si>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</si>
  <si>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</si>
  <si>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</si>
  <si>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</si>
  <si>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</si>
  <si>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</si>
  <si>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</si>
  <si>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</si>
  <si>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</si>
  <si>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</si>
  <si>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</si>
  <si>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</si>
  <si>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</si>
  <si>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</si>
  <si>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</si>
  <si>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</si>
  <si>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</si>
  <si>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</si>
  <si>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</si>
  <si>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</si>
  <si>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</si>
  <si>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</si>
  <si>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</si>
  <si>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</si>
  <si>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</si>
  <si>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</si>
  <si>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</si>
  <si>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</si>
  <si>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</si>
  <si>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</si>
  <si>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</si>
  <si>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</si>
  <si>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</si>
  <si>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</si>
  <si>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</si>
  <si>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</si>
  <si>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</si>
  <si>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</si>
  <si>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</si>
  <si>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</si>
  <si>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</si>
  <si>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</si>
  <si>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</si>
  <si>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</si>
  <si>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</si>
  <si>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</si>
  <si>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</si>
  <si>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</si>
  <si>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</si>
  <si>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</si>
  <si>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</si>
  <si>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</si>
  <si>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</si>
  <si>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</si>
  <si>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</si>
  <si>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</si>
  <si>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</si>
  <si>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</si>
  <si>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</si>
  <si>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</si>
  <si>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</si>
  <si>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</si>
  <si>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</si>
  <si>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</si>
  <si>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</si>
  <si>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</si>
  <si>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</si>
  <si>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</si>
  <si>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</si>
  <si>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</si>
  <si>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</si>
  <si>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</si>
  <si>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</si>
  <si>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</si>
  <si>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</si>
  <si>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</si>
  <si>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</si>
  <si>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</si>
  <si>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</si>
  <si>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</si>
  <si>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</si>
  <si>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</si>
  <si>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</si>
  <si>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</si>
  <si>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</si>
  <si>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</si>
  <si>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</si>
  <si>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</si>
  <si>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</si>
  <si>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</si>
  <si>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</si>
  <si>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</si>
  <si>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</si>
  <si>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</si>
  <si>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</si>
  <si>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</si>
  <si>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</si>
  <si>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</si>
  <si>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</si>
  <si>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</si>
  <si>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</si>
  <si>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</si>
  <si>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</si>
  <si>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</si>
  <si>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</si>
  <si>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</si>
  <si>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</si>
  <si>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</si>
  <si>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</si>
  <si>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</si>
  <si>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</si>
  <si>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</si>
  <si>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</si>
  <si>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</si>
  <si>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</si>
  <si>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</si>
  <si>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</si>
  <si>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</si>
  <si>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</si>
  <si>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</si>
  <si>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</si>
  <si>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</si>
  <si>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</si>
  <si>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</si>
  <si>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</si>
  <si>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</si>
  <si>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</si>
  <si>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</si>
  <si>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</si>
  <si>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</si>
  <si>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</si>
  <si>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</si>
  <si>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</si>
  <si>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</si>
  <si>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</si>
  <si>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</si>
  <si>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</si>
  <si>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</si>
  <si>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</si>
  <si>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</si>
  <si>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</si>
  <si>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</si>
  <si>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</si>
  <si>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</si>
  <si>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</si>
  <si>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</si>
  <si>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</si>
  <si>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</si>
  <si>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</si>
  <si>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</si>
  <si>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</si>
  <si>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</si>
  <si>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</si>
  <si>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</si>
  <si>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</si>
  <si>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</si>
  <si>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</si>
  <si>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</si>
  <si>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</si>
  <si>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</si>
  <si>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</si>
  <si>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</si>
  <si>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</si>
  <si>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</si>
  <si>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</si>
  <si>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</si>
  <si>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</si>
  <si>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</si>
  <si>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</si>
  <si>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</si>
  <si>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</si>
  <si>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</si>
  <si>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</si>
  <si>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</si>
  <si>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</si>
  <si>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</si>
  <si>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</si>
  <si>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</si>
  <si>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</si>
  <si>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</si>
  <si>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</si>
  <si>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</si>
  <si>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</si>
  <si>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</si>
  <si>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</si>
  <si>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</si>
  <si>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</si>
  <si>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</si>
  <si>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</si>
  <si>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</si>
  <si>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</si>
  <si>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</si>
  <si>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</si>
  <si>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</si>
  <si>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</si>
  <si>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</si>
  <si>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</si>
  <si>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</si>
  <si>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</si>
  <si>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</si>
  <si>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</si>
  <si>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</si>
  <si>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</si>
  <si>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</si>
  <si>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</si>
  <si>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</si>
  <si>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</si>
  <si>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</si>
  <si>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</si>
  <si>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</si>
  <si>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</si>
  <si>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</si>
  <si>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</si>
  <si>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</si>
  <si>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</si>
  <si>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</si>
  <si>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</si>
  <si>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</si>
  <si>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</si>
  <si>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</si>
  <si>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</si>
  <si>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</si>
  <si>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</si>
  <si>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</si>
  <si>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</si>
  <si>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</si>
  <si>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</si>
  <si>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</si>
  <si>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</si>
  <si>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</si>
  <si>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</si>
  <si>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</si>
  <si>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</si>
  <si>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</si>
  <si>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</si>
  <si>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</si>
  <si>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</si>
  <si>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</si>
  <si>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</si>
  <si>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</si>
  <si>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</si>
  <si>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</si>
  <si>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</si>
  <si>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</si>
  <si>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</si>
  <si>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</si>
  <si>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</si>
  <si>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</si>
  <si>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</si>
  <si>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</si>
  <si>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</si>
  <si>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</si>
  <si>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</si>
  <si>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</si>
  <si>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</si>
  <si>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</si>
  <si>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</si>
  <si>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</si>
  <si>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</si>
  <si>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</si>
  <si>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</si>
  <si>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</si>
  <si>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</si>
  <si>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</si>
  <si>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</si>
  <si>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</si>
  <si>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</si>
  <si>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</si>
  <si>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</si>
  <si>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</si>
  <si>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</si>
  <si>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</si>
  <si>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</si>
  <si>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</si>
  <si>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</si>
  <si>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</si>
  <si>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</si>
  <si>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</si>
  <si>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</si>
  <si>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</si>
  <si>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</si>
  <si>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</si>
  <si>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</si>
  <si>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</si>
  <si>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</si>
  <si>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</si>
  <si>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</si>
  <si>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</si>
  <si>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</si>
  <si>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</si>
  <si>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</si>
  <si>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</si>
  <si>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</si>
  <si>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</si>
  <si>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</si>
  <si>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</si>
  <si>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</si>
  <si>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</si>
  <si>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</si>
  <si>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</si>
  <si>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</si>
  <si>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</si>
  <si>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</si>
  <si>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</si>
  <si>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</si>
  <si>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</si>
  <si>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</si>
  <si>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</si>
  <si>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</si>
  <si>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</si>
  <si>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</si>
  <si>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</si>
  <si>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</si>
  <si>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</si>
  <si>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</si>
  <si>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</si>
  <si>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</si>
  <si>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</si>
  <si>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</si>
  <si>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</si>
  <si>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</si>
  <si>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</si>
  <si>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</si>
  <si>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</si>
  <si>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</si>
  <si>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</si>
  <si>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</si>
  <si>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</si>
  <si>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</si>
  <si>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</si>
  <si>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</si>
  <si>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</si>
  <si>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</si>
  <si>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</si>
  <si>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</si>
  <si>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</si>
  <si>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</si>
  <si>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</si>
  <si>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</si>
  <si>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</si>
  <si>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</si>
  <si>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</si>
  <si>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</si>
  <si>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</si>
  <si>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</si>
  <si>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</si>
  <si>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</si>
  <si>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</si>
  <si>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</si>
  <si>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</si>
  <si>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</si>
  <si>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</si>
  <si>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</si>
  <si>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</si>
  <si>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</si>
  <si>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</si>
  <si>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</si>
  <si>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</si>
  <si>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</si>
  <si>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</si>
  <si>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</si>
  <si>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</si>
  <si>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</si>
  <si>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</si>
  <si>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</si>
  <si>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</si>
  <si>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</si>
  <si>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</si>
  <si>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</si>
  <si>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</si>
  <si>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</si>
  <si>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</si>
  <si>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</si>
  <si>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</si>
  <si>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</si>
  <si>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</si>
  <si>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</si>
  <si>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</si>
  <si>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</si>
  <si>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</si>
  <si>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</si>
  <si>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</si>
  <si>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</si>
  <si>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</si>
  <si>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</si>
  <si>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</si>
  <si>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</si>
  <si>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</si>
  <si>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</si>
  <si>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</si>
  <si>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</si>
  <si>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</si>
  <si>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</si>
  <si>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</si>
  <si>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</si>
  <si>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</si>
  <si>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</si>
  <si>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</si>
  <si>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</si>
  <si>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</si>
  <si>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</si>
  <si>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</si>
  <si>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</si>
  <si>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</si>
  <si>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</si>
  <si>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</si>
  <si>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</si>
  <si>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</si>
  <si>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</si>
  <si>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</si>
  <si>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</si>
  <si>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</si>
  <si>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</si>
  <si>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</si>
  <si>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</si>
  <si>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</si>
  <si>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</si>
  <si>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</si>
  <si>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</si>
  <si>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</si>
  <si>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</si>
  <si>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</si>
  <si>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</si>
  <si>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</si>
  <si>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</si>
  <si>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</si>
  <si>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</si>
  <si>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</si>
  <si>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</si>
  <si>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</si>
  <si>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</si>
  <si>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</si>
  <si>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</si>
  <si>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</si>
  <si>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</si>
  <si>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</si>
  <si>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</si>
  <si>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</si>
  <si>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</si>
  <si>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</si>
  <si>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</si>
  <si>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</si>
  <si>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</si>
  <si>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</si>
  <si>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</si>
  <si>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</si>
  <si>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</si>
  <si>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</si>
  <si>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</si>
  <si>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</si>
  <si>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</si>
  <si>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</si>
  <si>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</si>
  <si>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</si>
  <si>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</si>
  <si>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</si>
  <si>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</si>
  <si>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</si>
  <si>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</si>
  <si>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</si>
  <si>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</si>
  <si>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</si>
  <si>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</si>
  <si>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</si>
  <si>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</si>
  <si>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</si>
  <si>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</si>
  <si>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</si>
  <si>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</si>
  <si>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</si>
  <si>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</si>
  <si>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</si>
  <si>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</si>
  <si>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</si>
  <si>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</si>
  <si>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</si>
  <si>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</si>
  <si>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</si>
  <si>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</si>
  <si>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</si>
  <si>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</si>
  <si>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</si>
  <si>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</si>
  <si>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</si>
  <si>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</si>
  <si>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</si>
  <si>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</si>
  <si>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</si>
  <si>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</si>
  <si>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</si>
  <si>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</si>
  <si>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</si>
  <si>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</si>
  <si>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</si>
  <si>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</si>
  <si>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</si>
  <si>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</si>
  <si>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</si>
  <si>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</si>
  <si>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</si>
  <si>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</si>
  <si>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</si>
  <si>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</si>
  <si>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</si>
  <si>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</si>
  <si>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</si>
  <si>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Oficina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</si>
  <si>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</si>
  <si>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</si>
  <si>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</si>
  <si>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</si>
  <si>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</si>
  <si>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</si>
  <si>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</si>
  <si>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</si>
  <si>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</si>
  <si>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</si>
  <si>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</si>
  <si>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</si>
  <si>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</si>
  <si>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</si>
  <si>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</si>
  <si>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</si>
  <si>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</si>
  <si>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</si>
  <si>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</si>
  <si>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</si>
  <si>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</si>
  <si>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</si>
  <si>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</si>
  <si>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</si>
  <si>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</si>
  <si>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</si>
  <si>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</si>
  <si>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</si>
  <si>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</si>
  <si>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</si>
  <si>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</si>
  <si>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</si>
  <si>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</si>
  <si>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</si>
  <si>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</si>
  <si>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</si>
  <si>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</si>
  <si>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</si>
  <si>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</si>
  <si>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</si>
  <si>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</si>
  <si>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</si>
  <si>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</si>
  <si>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MecanizaçãoOficina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</si>
  <si>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</si>
  <si>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</si>
  <si>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</si>
  <si>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</si>
  <si>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</si>
  <si>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</si>
  <si>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</si>
  <si>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</si>
  <si>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</si>
  <si>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</si>
  <si>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</si>
  <si>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</si>
  <si>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</si>
  <si>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</si>
  <si>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</si>
  <si>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</si>
  <si>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</si>
  <si>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</si>
  <si>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</si>
  <si>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</si>
  <si>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</si>
  <si>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</si>
  <si>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</si>
  <si>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</si>
  <si>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</si>
  <si>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</si>
  <si>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</si>
  <si>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</si>
  <si>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</si>
  <si>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</si>
  <si>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</si>
  <si>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</si>
  <si>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</si>
  <si>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</si>
  <si>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</si>
  <si>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</si>
  <si>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</si>
  <si>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</si>
  <si>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</si>
  <si>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</si>
  <si>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</si>
  <si>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</si>
  <si>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</si>
  <si>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</si>
  <si>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</si>
  <si>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</si>
  <si>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</si>
  <si>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</si>
  <si>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</si>
  <si>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</si>
  <si>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</si>
  <si>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</si>
  <si>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</si>
  <si>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</si>
  <si>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</si>
  <si>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</si>
  <si>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</si>
  <si>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</si>
  <si>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</si>
  <si>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</si>
  <si>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</si>
  <si>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</si>
  <si>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</si>
  <si>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</si>
  <si>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</si>
  <si>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</si>
  <si>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</si>
  <si>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</si>
  <si>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</si>
  <si>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</si>
  <si>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</si>
  <si>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</si>
  <si>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</si>
  <si>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</si>
  <si>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</si>
  <si>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</si>
  <si>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</si>
  <si>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</si>
  <si>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</si>
  <si>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</si>
  <si>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</si>
  <si>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</si>
  <si>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</si>
  <si>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</si>
  <si>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</si>
  <si>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</si>
  <si>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</si>
  <si>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</si>
  <si>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</si>
  <si>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</si>
  <si>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</si>
  <si>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</si>
  <si>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</si>
  <si>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</si>
  <si>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</si>
  <si>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</si>
  <si>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</si>
  <si>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</si>
  <si>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</si>
  <si>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</si>
  <si>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</si>
  <si>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</si>
  <si>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</si>
  <si>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</si>
  <si>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</si>
  <si>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</si>
  <si>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</si>
  <si>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</si>
  <si>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</si>
  <si>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</si>
  <si>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</si>
  <si>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</si>
  <si>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</si>
  <si>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</si>
  <si>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</si>
  <si>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</si>
  <si>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</si>
  <si>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</si>
  <si>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</si>
  <si>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</si>
  <si>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</si>
  <si>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</si>
  <si>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</si>
  <si>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</si>
  <si>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</si>
  <si>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</si>
  <si>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</si>
  <si>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</si>
  <si>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</si>
  <si>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</si>
  <si>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</si>
  <si>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</si>
  <si>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</si>
  <si>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</si>
  <si>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</si>
  <si>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</si>
  <si>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</si>
  <si>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</si>
  <si>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</si>
  <si>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</si>
  <si>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</si>
  <si>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</si>
  <si>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</si>
  <si>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</si>
  <si>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</si>
  <si>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</si>
  <si>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</si>
  <si>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</si>
  <si>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</si>
  <si>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</si>
  <si>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</si>
  <si>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</si>
  <si>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</si>
  <si>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</si>
  <si>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</si>
  <si>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</si>
  <si>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</si>
  <si>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</si>
  <si>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</si>
  <si>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</si>
  <si>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</si>
  <si>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</si>
  <si>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</si>
  <si>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</si>
  <si>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</si>
  <si>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</si>
  <si>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</si>
  <si>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</si>
  <si>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</si>
  <si>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</si>
  <si>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</si>
  <si>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</si>
  <si>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</si>
  <si>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</si>
  <si>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</si>
  <si>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</si>
  <si>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</si>
  <si>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</si>
  <si>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</si>
  <si>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</si>
  <si>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</si>
  <si>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</si>
  <si>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</si>
  <si>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</si>
  <si>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</si>
  <si>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</si>
  <si>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</si>
  <si>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</si>
  <si>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</si>
  <si>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</si>
  <si>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</si>
  <si>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</si>
  <si>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</si>
  <si>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</si>
  <si>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</si>
  <si>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</si>
  <si>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</si>
  <si>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</si>
  <si>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</si>
  <si>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</si>
  <si>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</si>
  <si>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</si>
  <si>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</si>
  <si>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</si>
  <si>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</si>
  <si>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</si>
  <si>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</si>
  <si>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</si>
  <si>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</si>
  <si>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</si>
  <si>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</si>
  <si>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</si>
  <si>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</si>
  <si>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</si>
  <si>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</si>
  <si>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</si>
  <si>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</si>
  <si>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</si>
  <si>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</si>
  <si>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</si>
  <si>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</si>
  <si>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</si>
  <si>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</si>
  <si>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</si>
  <si>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</si>
  <si>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</si>
  <si>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</si>
  <si>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</si>
  <si>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</si>
  <si>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</si>
  <si>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</si>
  <si>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</si>
  <si>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</si>
  <si>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</si>
  <si>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</si>
  <si>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</si>
  <si>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</si>
  <si>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</si>
  <si>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</si>
  <si>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</si>
  <si>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</si>
  <si>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</si>
  <si>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</si>
  <si>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</si>
  <si>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</si>
  <si>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</si>
  <si>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</si>
  <si>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</si>
  <si>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</si>
  <si>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</si>
  <si>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</si>
  <si>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</si>
  <si>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</si>
  <si>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</si>
  <si>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</si>
  <si>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</si>
  <si>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</si>
  <si>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</si>
  <si>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</si>
  <si>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</si>
  <si>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</si>
  <si>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</si>
  <si>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</si>
  <si>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</si>
  <si>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</si>
  <si>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</si>
  <si>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</si>
  <si>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</si>
  <si>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</si>
  <si>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</si>
  <si>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</si>
  <si>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</si>
  <si>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</si>
  <si>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</si>
  <si>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</si>
  <si>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</si>
  <si>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</si>
  <si>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</si>
  <si>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</si>
  <si>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</si>
  <si>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</si>
  <si>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</si>
  <si>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</si>
  <si>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</si>
  <si>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</si>
  <si>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</si>
  <si>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</si>
  <si>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</si>
  <si>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</si>
  <si>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</si>
  <si>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</si>
  <si>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</si>
  <si>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</si>
  <si>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</si>
  <si>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</si>
  <si>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</si>
  <si>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</si>
  <si>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</si>
  <si>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</si>
  <si>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</si>
  <si>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</si>
  <si>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</si>
  <si>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</si>
  <si>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</si>
  <si>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</si>
  <si>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</si>
  <si>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</si>
  <si>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</si>
  <si>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</si>
  <si>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</si>
  <si>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</si>
  <si>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</si>
  <si>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</si>
  <si>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</si>
  <si>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</si>
  <si>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</si>
  <si>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</si>
  <si>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</si>
  <si>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</si>
  <si>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</si>
  <si>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</si>
  <si>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</si>
  <si>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</si>
  <si>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</si>
  <si>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</si>
  <si>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</si>
  <si>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</si>
  <si>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</si>
  <si>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</si>
  <si>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</si>
  <si>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</si>
  <si>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</si>
  <si>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</si>
  <si>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</si>
  <si>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</si>
  <si>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</si>
  <si>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</si>
  <si>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</si>
  <si>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</si>
  <si>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</si>
  <si>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</si>
  <si>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</si>
  <si>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</si>
  <si>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</si>
  <si>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</si>
  <si>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</si>
  <si>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</si>
  <si>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</si>
  <si>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</si>
  <si>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</si>
  <si>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</si>
  <si>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</si>
  <si>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</si>
  <si>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</si>
  <si>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</si>
  <si>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</si>
  <si>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</si>
  <si>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</si>
  <si>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</si>
  <si>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</si>
  <si>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</si>
  <si>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</si>
  <si>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</si>
  <si>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</si>
  <si>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</si>
  <si>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</si>
  <si>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</si>
  <si>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</si>
  <si>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</si>
  <si>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</si>
  <si>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</si>
  <si>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</si>
  <si>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</si>
  <si>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</si>
  <si>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</si>
  <si>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</si>
  <si>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</si>
  <si>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</si>
  <si>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</si>
  <si>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</si>
  <si>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</si>
  <si>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</si>
  <si>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</si>
  <si>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</si>
  <si>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</si>
  <si>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</si>
  <si>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</si>
  <si>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</si>
  <si>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</si>
  <si>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</si>
  <si>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</si>
  <si>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</si>
  <si>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</si>
  <si>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</si>
  <si>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</si>
  <si>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</si>
  <si>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</si>
  <si>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</si>
  <si>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</si>
  <si>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</si>
  <si>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</si>
  <si>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</si>
  <si>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</si>
  <si>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</si>
  <si>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</si>
  <si>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</si>
  <si>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</si>
  <si>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</si>
  <si>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</si>
  <si>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</si>
  <si>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</si>
  <si>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</si>
  <si>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</si>
  <si>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</si>
  <si>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</si>
  <si>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</si>
  <si>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</si>
  <si>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</si>
  <si>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</si>
  <si>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</si>
  <si>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</si>
  <si>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</si>
  <si>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</si>
  <si>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</si>
  <si>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</si>
  <si>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</si>
  <si>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</si>
  <si>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</si>
  <si>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</si>
  <si>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</si>
  <si>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</si>
  <si>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</si>
  <si>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</si>
  <si>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</si>
  <si>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</si>
  <si>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</si>
  <si>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</si>
  <si>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</si>
  <si>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</si>
  <si>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</si>
  <si>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</si>
  <si>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</si>
  <si>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</si>
  <si>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</si>
  <si>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</si>
  <si>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</si>
  <si>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</si>
  <si>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</si>
  <si>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</si>
  <si>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</si>
  <si>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</si>
  <si>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</si>
  <si>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</si>
  <si>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</si>
  <si>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</si>
  <si>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</si>
  <si>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</si>
  <si>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</si>
  <si>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</si>
  <si>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</si>
  <si>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</si>
  <si>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</si>
  <si>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</si>
  <si>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</si>
  <si>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</si>
  <si>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</si>
  <si>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</si>
  <si>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</si>
  <si>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</si>
  <si>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</si>
  <si>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</si>
  <si>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</si>
  <si>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</si>
  <si>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</si>
  <si>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</si>
  <si>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</si>
  <si>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</si>
  <si>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</si>
  <si>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</si>
  <si>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</si>
  <si>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</si>
  <si>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</si>
  <si>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</si>
  <si>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</si>
  <si>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</si>
  <si>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</si>
  <si>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</si>
  <si>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</si>
  <si>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</si>
  <si>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</si>
  <si>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</si>
  <si>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</si>
  <si>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</si>
  <si>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</si>
  <si>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</si>
  <si>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</si>
  <si>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</si>
  <si>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</si>
  <si>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</si>
  <si>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</si>
  <si>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</si>
  <si>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</si>
  <si>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</si>
  <si>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</si>
  <si>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</si>
  <si>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</si>
  <si>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</si>
  <si>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</si>
  <si>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</si>
  <si>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</si>
  <si>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</si>
  <si>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</si>
  <si>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</si>
  <si>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</si>
  <si>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</si>
  <si>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</si>
  <si>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</si>
  <si>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</si>
  <si>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</si>
  <si>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</si>
  <si>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</si>
  <si>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</si>
  <si>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</si>
  <si>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</si>
  <si>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</si>
  <si>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</si>
  <si>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</si>
  <si>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</si>
  <si>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 xml:space="preserve">Deslocamento 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</si>
  <si>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</si>
  <si>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</si>
  <si>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</si>
  <si>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</si>
  <si>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</si>
  <si>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</si>
  <si>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</si>
  <si>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</si>
  <si>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</si>
  <si>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</si>
  <si>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</si>
  <si>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</si>
  <si>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</si>
  <si>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</si>
  <si>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</si>
  <si>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</si>
  <si>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</si>
  <si>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</si>
  <si>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</si>
  <si>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</si>
  <si>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</si>
  <si>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</si>
  <si>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</si>
  <si>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</si>
  <si>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</si>
  <si>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</si>
  <si>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</si>
  <si>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</si>
  <si>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</si>
  <si>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</si>
  <si>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</si>
  <si>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</si>
  <si>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</si>
  <si>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</si>
  <si>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</si>
  <si>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</si>
  <si>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</si>
  <si>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</si>
  <si>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</si>
  <si>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</si>
  <si>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</si>
  <si>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</si>
  <si>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</si>
  <si>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</si>
  <si>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</si>
  <si>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</si>
  <si>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</si>
  <si>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</si>
  <si>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</si>
  <si>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</si>
  <si>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</si>
  <si>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</si>
  <si>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</si>
  <si>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</si>
  <si>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</si>
  <si>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</si>
  <si>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>Deslocamento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</si>
  <si>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</si>
  <si>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</si>
  <si>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</si>
  <si>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</si>
  <si>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</si>
  <si>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</si>
  <si>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</si>
  <si>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</si>
  <si>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</si>
  <si>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</si>
  <si>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</si>
  <si>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</si>
  <si>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</si>
  <si>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</si>
  <si>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</si>
  <si>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</si>
  <si>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</si>
  <si>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</si>
  <si>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</si>
  <si>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</si>
  <si>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</si>
  <si>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</si>
  <si>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</si>
  <si>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</si>
  <si>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</si>
  <si>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</si>
  <si>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</si>
  <si>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</si>
  <si>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</si>
  <si>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</si>
  <si>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</si>
  <si>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</si>
  <si>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</si>
  <si>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</si>
  <si>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</si>
  <si>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</si>
  <si>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</si>
  <si>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</si>
  <si>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</si>
  <si>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</si>
  <si>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</si>
  <si>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</si>
  <si>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</si>
  <si>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</si>
  <si>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</si>
  <si>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</si>
  <si>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</si>
  <si>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</si>
  <si>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</si>
  <si>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</si>
  <si>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</si>
  <si>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</si>
  <si>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</si>
  <si>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</si>
  <si>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</si>
  <si>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</si>
  <si>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</si>
  <si>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</si>
  <si>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</si>
  <si>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</si>
  <si>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</si>
  <si>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</si>
  <si>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</si>
  <si>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</si>
  <si>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</si>
  <si>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</si>
  <si>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</si>
  <si>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</si>
  <si>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</si>
  <si>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</si>
  <si>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</si>
  <si>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</si>
  <si>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</si>
  <si>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</si>
  <si>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</si>
  <si>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</si>
  <si>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</si>
  <si>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</si>
  <si>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</si>
  <si>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</si>
  <si>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</si>
  <si>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</si>
  <si>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</si>
  <si>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</si>
  <si>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</si>
  <si>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</si>
  <si>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</si>
  <si>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</si>
  <si>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</si>
  <si>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</si>
  <si>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</si>
  <si>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</si>
  <si>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</si>
  <si>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</si>
  <si>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</si>
  <si>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</si>
  <si>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</si>
  <si>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</si>
  <si>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</si>
  <si>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</si>
  <si>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</si>
  <si>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</si>
  <si>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</si>
  <si>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</si>
  <si>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</si>
  <si>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</si>
  <si>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</si>
  <si>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</si>
  <si>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</si>
  <si>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</si>
  <si>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</si>
  <si>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</si>
  <si>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</si>
  <si>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</si>
  <si>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</si>
  <si>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</si>
  <si>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</si>
  <si>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</si>
  <si>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</si>
  <si>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</si>
  <si>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</si>
  <si>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</si>
  <si>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</si>
  <si>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</si>
  <si>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</si>
  <si>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</si>
  <si>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</si>
  <si>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</si>
  <si>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</si>
  <si>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</si>
  <si>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</si>
  <si>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</si>
  <si>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</si>
  <si>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</si>
  <si>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</si>
  <si>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</si>
  <si>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</si>
  <si>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</si>
  <si>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</si>
  <si>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</si>
  <si>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</si>
  <si>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</si>
  <si>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</si>
  <si>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</si>
  <si>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</si>
  <si>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</si>
  <si>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</si>
  <si>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</si>
  <si>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</si>
  <si>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</si>
  <si>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</si>
  <si>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</si>
  <si>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</si>
  <si>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</si>
  <si>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</si>
  <si>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</si>
  <si>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</si>
  <si>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</si>
  <si>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</si>
  <si>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</si>
  <si>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</si>
  <si>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</si>
  <si>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</si>
  <si>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</si>
  <si>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</si>
  <si>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</si>
  <si>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</si>
  <si>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</si>
  <si>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</si>
  <si>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</si>
  <si>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</si>
  <si>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</si>
  <si>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</si>
  <si>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</si>
  <si>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</si>
  <si>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</si>
  <si>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</si>
  <si>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</si>
  <si>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</si>
  <si>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</si>
  <si>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</si>
  <si>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</si>
  <si>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</si>
  <si>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</si>
  <si>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</si>
  <si>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</si>
  <si>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</si>
  <si>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</si>
  <si>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</si>
  <si>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</si>
  <si>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</si>
  <si>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</si>
  <si>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</si>
  <si>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</si>
  <si>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</si>
  <si>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</si>
  <si>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</si>
  <si>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</si>
  <si>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</si>
  <si>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</si>
  <si>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</si>
  <si>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</si>
  <si>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</si>
  <si>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</si>
  <si>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</si>
  <si>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</si>
  <si>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</si>
  <si>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</si>
  <si>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</si>
  <si>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</si>
  <si>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</si>
  <si>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</si>
  <si>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</si>
  <si>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</si>
  <si>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</si>
  <si>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</si>
  <si>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</si>
  <si>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</si>
  <si>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</si>
  <si>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</si>
  <si>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</si>
  <si>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</si>
  <si>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</si>
  <si>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</si>
  <si>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</si>
  <si>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</si>
  <si>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</si>
  <si>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</si>
  <si>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</si>
  <si>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</si>
  <si>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</si>
  <si>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</si>
  <si>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</si>
  <si>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</si>
  <si>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</si>
  <si>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</si>
  <si>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</si>
  <si>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</si>
  <si>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</si>
  <si>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</si>
  <si>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</si>
  <si>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</si>
  <si>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</si>
  <si>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</si>
  <si>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</si>
  <si>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</si>
  <si>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</si>
  <si>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</si>
  <si>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</si>
  <si>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</si>
  <si>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</si>
  <si>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</si>
  <si>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</si>
  <si>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</si>
  <si>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</si>
  <si>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</si>
  <si>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</si>
  <si>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</si>
  <si>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</si>
  <si>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</si>
  <si>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</si>
  <si>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</si>
  <si>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</si>
  <si>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</si>
  <si>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</si>
  <si>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</si>
  <si>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</si>
  <si>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</si>
  <si>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</si>
  <si>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</si>
  <si>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</si>
  <si>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</si>
  <si>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</si>
  <si>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</si>
  <si>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</si>
  <si>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</si>
  <si>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</si>
  <si>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</si>
  <si>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</si>
  <si>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</si>
  <si>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</si>
  <si>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PDM SOLDA 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</si>
  <si>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</si>
  <si>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</si>
  <si>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</si>
  <si>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</si>
  <si>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</si>
  <si>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</si>
  <si>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</si>
  <si>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</si>
  <si>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</si>
  <si>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</si>
  <si>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</si>
  <si>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</si>
  <si>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</si>
  <si>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</si>
  <si>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</si>
  <si>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</si>
  <si>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</si>
  <si>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</si>
  <si>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</si>
  <si>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</si>
  <si>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</si>
  <si>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</si>
  <si>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</si>
  <si>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</si>
  <si>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</si>
  <si>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</si>
  <si>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</si>
  <si>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</si>
  <si>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</si>
  <si>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</si>
  <si>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</si>
  <si>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</si>
  <si>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</si>
  <si>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</si>
  <si>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</si>
  <si>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</si>
  <si>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</si>
  <si>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</si>
  <si>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</si>
  <si>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</si>
  <si>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</si>
  <si>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</si>
  <si>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</si>
  <si>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</si>
  <si>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</si>
  <si>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</si>
  <si>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</si>
  <si>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</si>
  <si>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</si>
  <si>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Nao deslocou devido um procedente em TIQ estava trancando a saida do W70</t>
  </si>
  <si>
    <t>TP pronta 08:20, em execução da solda 09:45 ate 11:15/prod 1 solda, nao foi solicitado a outra solda  pois estava a 300 metros do local, e a alta temperatura</t>
  </si>
  <si>
    <t>416TPC / TOM416</t>
  </si>
  <si>
    <t>Carlos Vilela</t>
  </si>
  <si>
    <t>MC1 07:51, realizado o intervalo km 418 ao 416,8/ prod 1920</t>
  </si>
  <si>
    <t>Alívio de tensão - Condicionado à temperatura</t>
  </si>
  <si>
    <t xml:space="preserve">TP pronta 09hrs, em intervalo para alivio das 11hrs ate 14hrs/ prod 600 metros de alivio </t>
  </si>
  <si>
    <t xml:space="preserve">TP pronta 09hrs,realizado o intervalo para alivio das 11hrs ate 14hrs/ prod 600 metros de alivio </t>
  </si>
  <si>
    <t>MC1 07:11, em trabalho descarga de dormentes das 09:23 ate 11:26, segundo inrtervalo 12:38 ate 13:36/ prod 1421</t>
  </si>
  <si>
    <t>MC1 07:11,realizado a  descarga de dormentes das 09:23 ate 11:26, segundo inrtervalo 12:38 ate 13:36/ prod 1421</t>
  </si>
  <si>
    <t>MC1 08:58, em intervalo da socadora ate 10:40, apos giram aguardando cruzamento para relizar novo intervalo, segue segundo intervalo fracionado das  13:15 ate 17:30 hrs</t>
  </si>
  <si>
    <t>Execução de solda - Condicionado à temperatura</t>
  </si>
  <si>
    <t xml:space="preserve">Tp pronta 08:54, em execução da solda das 10:05 ate 11;35/prod. 1 solda </t>
  </si>
  <si>
    <t xml:space="preserve">Tp pronta 08:54, realizado intervalo execução da solda das 10:05 ate 11:35/prod. 1 solda </t>
  </si>
  <si>
    <t>Anísio</t>
  </si>
  <si>
    <t xml:space="preserve">TP pronta 09:15, em execução troca de trilho das 09:40 ate 11:40/ 312 metros </t>
  </si>
  <si>
    <t xml:space="preserve">TP pronta 09:15, realizaou o intervalo da  troca de trilho das 09:40 ate 11:40/ 312 metros </t>
  </si>
  <si>
    <t xml:space="preserve">TP pronta 09:15, em execução da solda das 09:40 ate 11:40/ 2 solda </t>
  </si>
  <si>
    <t xml:space="preserve">TP pronta 09:15, realizaou o intervalo da solda das 09:40 ate 11:40/ 2 solda </t>
  </si>
  <si>
    <t>Inspeção R7D TMI-TIN</t>
  </si>
  <si>
    <t>MC1 08:34, segue inspeção R7D</t>
  </si>
  <si>
    <t>MC1 09HRS, em intervalo das 10:50 ate as 13hrs/ prod 6 soldas</t>
  </si>
  <si>
    <t>MC1 09HRS, realizou o  intervalo das 10:50 ate as 13hrs/ prod 6 soldas</t>
  </si>
  <si>
    <t>Deslocamento lastro</t>
  </si>
  <si>
    <t xml:space="preserve">Cancelado devido patio PPN esta travado devido a circulação </t>
  </si>
  <si>
    <t>PUR-PSI</t>
  </si>
  <si>
    <t>PURPSI</t>
  </si>
  <si>
    <t>Inspeção R7D PUR-PSI</t>
  </si>
  <si>
    <t>MC1 09:51, em inspeção R7D</t>
  </si>
  <si>
    <t>Deslocamento com turmas de solda - Ag. realizar o serviço no local</t>
  </si>
  <si>
    <t xml:space="preserve">MC1 07:33, em intervalo execução da solda das 11:06 ate </t>
  </si>
  <si>
    <t>MC1 07:33, realizou o  intervalo execução da solda das 11:06 ate 13:06</t>
  </si>
  <si>
    <t>Execução de solda</t>
  </si>
  <si>
    <t>Tp pronta 12:45, em intervalo execução da solda das 13:07 ate 15:37/prod 2 soldas</t>
  </si>
  <si>
    <t xml:space="preserve">Tp pronta 12:45, em intervalo execução troca de trilho das 13:07 ate 15:37/ prod 320 metros de trilho </t>
  </si>
  <si>
    <t xml:space="preserve">Execução de solda - 10 metros de trilho 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</si>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</sst>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61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616" tableBorderDxfId="3615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614"/>
    <tableColumn id="8" xr3:uid="{69D5AC3B-4F64-4F8F-AD2A-0AD158918DDD}" name="CORRELATO" dataDxfId="361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2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  <col min="42" max="42" width="14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 t="s">
        <v>1010</v>
      </c>
      <c r="I16" s="32"/>
      <c r="J16" s="32"/>
      <c r="K16" s="32" t="s">
        <v>1011</v>
      </c>
      <c r="L16" s="32"/>
      <c r="M16" s="32"/>
      <c r="N16" s="32"/>
      <c r="O16" s="32"/>
      <c r="P16" s="32"/>
      <c r="Q16" s="32"/>
      <c r="R16" s="32" t="s">
        <v>1012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1013</v>
      </c>
      <c r="B28" s="29" t="s">
        <v>1014</v>
      </c>
      <c r="C28" s="29" t="s">
        <v>1015</v>
      </c>
      <c r="D28" s="29" t="s">
        <v>1016</v>
      </c>
      <c r="E28" s="29" t="s">
        <v>1017</v>
      </c>
      <c r="F28" s="29" t="s">
        <v>1018</v>
      </c>
      <c r="G28" s="29" t="s">
        <v>1019</v>
      </c>
      <c r="H28" s="29" t="s">
        <v>1020</v>
      </c>
      <c r="I28" s="29" t="s">
        <v>1021</v>
      </c>
      <c r="J28" s="29" t="s">
        <v>1022</v>
      </c>
      <c r="K28" s="29" t="s">
        <v>1023</v>
      </c>
      <c r="L28" s="29" t="s">
        <v>1024</v>
      </c>
      <c r="M28" s="29" t="s">
        <v>1025</v>
      </c>
      <c r="N28" s="29" t="s">
        <v>1026</v>
      </c>
      <c r="O28" s="29" t="s">
        <v>1027</v>
      </c>
      <c r="P28" s="29" t="s">
        <v>1028</v>
      </c>
      <c r="Q28" s="29" t="s">
        <v>1029</v>
      </c>
      <c r="R28" s="29" t="s">
        <v>1030</v>
      </c>
      <c r="S28" s="29" t="s">
        <v>1031</v>
      </c>
      <c r="T28" s="29" t="s">
        <v>1032</v>
      </c>
      <c r="U28" s="29" t="s">
        <v>1033</v>
      </c>
      <c r="V28" s="29" t="s">
        <v>1034</v>
      </c>
      <c r="W28" s="29" t="s">
        <v>1035</v>
      </c>
      <c r="X28" s="29" t="s">
        <v>1036</v>
      </c>
      <c r="Y28" s="29" t="s">
        <v>1037</v>
      </c>
      <c r="Z28" s="29" t="s">
        <v>1038</v>
      </c>
      <c r="AA28" s="29" t="s">
        <v>1039</v>
      </c>
      <c r="AB28" s="29" t="s">
        <v>1040</v>
      </c>
      <c r="AC28" s="29" t="s">
        <v>1041</v>
      </c>
      <c r="AD28" s="29" t="s">
        <v>1042</v>
      </c>
      <c r="AE28" s="29" t="s">
        <v>1043</v>
      </c>
      <c r="AF28" s="29" t="s">
        <v>1044</v>
      </c>
      <c r="AG28" s="29" t="s">
        <v>1045</v>
      </c>
      <c r="AH28" s="29" t="s">
        <v>1046</v>
      </c>
      <c r="AI28" s="29" t="s">
        <v>1047</v>
      </c>
      <c r="AJ28" s="29" t="s">
        <v>1048</v>
      </c>
      <c r="AK28" s="29" t="s">
        <v>1049</v>
      </c>
      <c r="AL28" s="29" t="s">
        <v>1050</v>
      </c>
      <c r="AM28" s="29" t="s">
        <v>1051</v>
      </c>
      <c r="AN28" s="34" t="s">
        <v>1052</v>
      </c>
      <c r="AO28" s="34" t="s">
        <v>1053</v>
      </c>
      <c r="AP28" s="34" t="s">
        <v>1054</v>
      </c>
    </row>
    <row r="29" spans="1:42" s="31" customFormat="1">
      <c r="A29" s="32" t="s">
        <v>1055</v>
      </c>
      <c r="B29" s="32" t="s">
        <v>1056</v>
      </c>
      <c r="C29" s="32" t="s">
        <v>1057</v>
      </c>
      <c r="D29" s="32" t="s">
        <v>993</v>
      </c>
      <c r="E29" s="32" t="s">
        <v>1002</v>
      </c>
      <c r="F29" s="32" t="s">
        <v>1058</v>
      </c>
      <c r="G29" s="32" t="s">
        <v>1059</v>
      </c>
      <c r="H29" s="32" t="s">
        <v>1060</v>
      </c>
      <c r="I29" s="32" t="s">
        <v>1061</v>
      </c>
      <c r="J29" s="32" t="s">
        <v>1062</v>
      </c>
      <c r="K29" s="32" t="s">
        <v>1062</v>
      </c>
      <c r="L29" s="32" t="s">
        <v>1063</v>
      </c>
      <c r="M29" s="32" t="s">
        <v>1064</v>
      </c>
      <c r="N29" s="32" t="s">
        <v>1065</v>
      </c>
      <c r="O29" s="32" t="s">
        <v>1066</v>
      </c>
      <c r="P29" s="32" t="s">
        <v>1067</v>
      </c>
      <c r="Q29" s="32" t="s">
        <v>1068</v>
      </c>
      <c r="R29" s="32" t="s">
        <v>1069</v>
      </c>
      <c r="S29" s="32" t="s">
        <v>1070</v>
      </c>
      <c r="T29" s="32" t="s">
        <v>1071</v>
      </c>
      <c r="U29" s="32" t="s">
        <v>1072</v>
      </c>
      <c r="V29" s="32" t="s">
        <v>1071</v>
      </c>
      <c r="W29" s="32" t="s">
        <v>1072</v>
      </c>
      <c r="X29" s="32" t="s">
        <v>1073</v>
      </c>
      <c r="Y29" s="32" t="s">
        <v>1072</v>
      </c>
      <c r="Z29" s="32" t="s">
        <v>1071</v>
      </c>
      <c r="AA29" s="32" t="s">
        <v>1072</v>
      </c>
      <c r="AB29" s="32" t="s">
        <v>981</v>
      </c>
      <c r="AC29" s="32" t="s">
        <v>1074</v>
      </c>
      <c r="AD29" s="32" t="s">
        <v>1075</v>
      </c>
      <c r="AE29" s="32" t="s">
        <v>1076</v>
      </c>
      <c r="AF29" s="32" t="s">
        <v>1012</v>
      </c>
      <c r="AG29" s="32" t="s">
        <v>1008</v>
      </c>
      <c r="AH29" s="32" t="s">
        <v>1077</v>
      </c>
      <c r="AI29" s="32" t="s">
        <v>1078</v>
      </c>
      <c r="AJ29" s="32" t="s">
        <v>1062</v>
      </c>
      <c r="AK29" s="32" t="s">
        <v>1078</v>
      </c>
      <c r="AL29" s="32" t="s">
        <v>1062</v>
      </c>
      <c r="AM29" s="32" t="s">
        <v>986</v>
      </c>
      <c r="AN29" s="33" t="s">
        <v>987</v>
      </c>
      <c r="AO29" s="33" t="s">
        <v>988</v>
      </c>
      <c r="AP29" s="33" t="s">
        <v>1010</v>
      </c>
    </row>
    <row r="30" spans="1:42" s="31" customFormat="1">
      <c r="A30" s="32"/>
      <c r="B30" s="32"/>
      <c r="C30" s="32"/>
      <c r="D30" s="32" t="s">
        <v>1003</v>
      </c>
      <c r="E30" s="32"/>
      <c r="F30" s="32" t="s">
        <v>1079</v>
      </c>
      <c r="G30" s="32" t="s">
        <v>1080</v>
      </c>
      <c r="H30" s="32" t="s">
        <v>1081</v>
      </c>
      <c r="I30" s="32" t="s">
        <v>1082</v>
      </c>
      <c r="J30" s="32"/>
      <c r="K30" s="32"/>
      <c r="L30" s="32" t="s">
        <v>1083</v>
      </c>
      <c r="M30" s="32" t="s">
        <v>1084</v>
      </c>
      <c r="N30" s="32" t="s">
        <v>1061</v>
      </c>
      <c r="O30" s="32" t="s">
        <v>1085</v>
      </c>
      <c r="P30" s="32" t="s">
        <v>1086</v>
      </c>
      <c r="Q30" s="32" t="s">
        <v>1087</v>
      </c>
      <c r="R30" s="32"/>
      <c r="S30" s="32" t="s">
        <v>1068</v>
      </c>
      <c r="T30" s="32" t="s">
        <v>1088</v>
      </c>
      <c r="U30" s="32" t="s">
        <v>1061</v>
      </c>
      <c r="V30" s="32" t="s">
        <v>1088</v>
      </c>
      <c r="W30" s="32" t="s">
        <v>1061</v>
      </c>
      <c r="X30" s="32" t="s">
        <v>1088</v>
      </c>
      <c r="Y30" s="32" t="s">
        <v>1061</v>
      </c>
      <c r="Z30" s="32" t="s">
        <v>1088</v>
      </c>
      <c r="AA30" s="32" t="s">
        <v>1089</v>
      </c>
      <c r="AB30" s="32"/>
      <c r="AC30" s="32"/>
      <c r="AD30" s="32"/>
      <c r="AE30" s="32" t="s">
        <v>1090</v>
      </c>
      <c r="AF30" s="32"/>
      <c r="AG30" s="32"/>
      <c r="AH30" s="32"/>
      <c r="AI30" s="32" t="s">
        <v>1091</v>
      </c>
      <c r="AJ30" s="32" t="s">
        <v>1092</v>
      </c>
      <c r="AK30" s="32" t="s">
        <v>1091</v>
      </c>
      <c r="AL30" s="32"/>
      <c r="AM30" s="32"/>
      <c r="AN30" s="32"/>
      <c r="AO30" s="32"/>
      <c r="AP30" s="32"/>
    </row>
    <row r="31" spans="1:42" s="31" customFormat="1">
      <c r="A31" s="32"/>
      <c r="B31" s="32"/>
      <c r="C31" s="32"/>
      <c r="D31" s="32" t="s">
        <v>1093</v>
      </c>
      <c r="E31" s="32"/>
      <c r="F31" s="32"/>
      <c r="G31" s="32"/>
      <c r="H31" s="32"/>
      <c r="I31" s="32"/>
      <c r="J31" s="32"/>
      <c r="K31" s="32"/>
      <c r="L31" s="32" t="s">
        <v>1094</v>
      </c>
      <c r="M31" s="32" t="s">
        <v>1095</v>
      </c>
      <c r="N31" s="32" t="s">
        <v>1072</v>
      </c>
      <c r="O31" s="32" t="s">
        <v>1096</v>
      </c>
      <c r="P31" s="32" t="s">
        <v>1097</v>
      </c>
      <c r="Q31" s="32" t="s">
        <v>1098</v>
      </c>
      <c r="R31" s="32"/>
      <c r="S31" s="32" t="s">
        <v>1087</v>
      </c>
      <c r="T31" s="32"/>
      <c r="U31" s="32" t="s">
        <v>1099</v>
      </c>
      <c r="V31" s="32"/>
      <c r="W31" s="32" t="s">
        <v>1100</v>
      </c>
      <c r="X31" s="32"/>
      <c r="Y31" s="32" t="s">
        <v>1100</v>
      </c>
      <c r="Z31" s="32"/>
      <c r="AA31" s="32" t="s">
        <v>1100</v>
      </c>
      <c r="AB31" s="32"/>
      <c r="AC31" s="32"/>
      <c r="AD31" s="32"/>
      <c r="AE31" s="32" t="s">
        <v>1101</v>
      </c>
      <c r="AF31" s="32"/>
      <c r="AG31" s="32"/>
      <c r="AH31" s="32"/>
      <c r="AI31" s="32" t="s">
        <v>1102</v>
      </c>
      <c r="AJ31" s="32"/>
      <c r="AK31" s="32"/>
      <c r="AL31" s="32"/>
      <c r="AM31" s="32"/>
      <c r="AN31" s="32"/>
      <c r="AO31" s="32"/>
      <c r="AP31" s="32"/>
    </row>
    <row r="32" spans="1:42" s="31" customFormat="1">
      <c r="A32" s="32"/>
      <c r="B32" s="32"/>
      <c r="C32" s="32"/>
      <c r="D32" s="32" t="s">
        <v>1103</v>
      </c>
      <c r="E32" s="32"/>
      <c r="F32" s="32"/>
      <c r="G32" s="32"/>
      <c r="H32" s="32"/>
      <c r="I32" s="32"/>
      <c r="J32" s="32"/>
      <c r="K32" s="32"/>
      <c r="L32" s="32" t="s">
        <v>1104</v>
      </c>
      <c r="M32" s="32"/>
      <c r="N32" s="32"/>
      <c r="O32" s="32"/>
      <c r="P32" s="32" t="s">
        <v>1105</v>
      </c>
      <c r="Q32" s="32" t="s">
        <v>1106</v>
      </c>
      <c r="R32" s="32"/>
      <c r="S32" s="32" t="s">
        <v>1098</v>
      </c>
      <c r="T32" s="32"/>
      <c r="U32" s="32" t="s">
        <v>1107</v>
      </c>
      <c r="V32" s="32"/>
      <c r="W32" s="32" t="s">
        <v>1107</v>
      </c>
      <c r="X32" s="32"/>
      <c r="Y32" s="32" t="s">
        <v>1107</v>
      </c>
      <c r="Z32" s="32"/>
      <c r="AA32" s="32" t="s">
        <v>1107</v>
      </c>
      <c r="AB32" s="32"/>
      <c r="AC32" s="32"/>
      <c r="AD32" s="32"/>
      <c r="AE32" s="32"/>
      <c r="AF32" s="32"/>
      <c r="AG32" s="32"/>
      <c r="AH32" s="32"/>
      <c r="AI32" s="32" t="s">
        <v>1094</v>
      </c>
      <c r="AJ32" s="32"/>
      <c r="AK32" s="32"/>
      <c r="AL32" s="32"/>
      <c r="AM32" s="32"/>
      <c r="AN32" s="32"/>
      <c r="AO32" s="32"/>
      <c r="AP32" s="32"/>
    </row>
    <row r="33" spans="1:42" s="31" customFormat="1">
      <c r="A33" s="32"/>
      <c r="B33" s="32"/>
      <c r="C33" s="32"/>
      <c r="D33" s="32" t="s">
        <v>1108</v>
      </c>
      <c r="E33" s="32"/>
      <c r="F33" s="32"/>
      <c r="G33" s="32"/>
      <c r="H33" s="32"/>
      <c r="I33" s="32"/>
      <c r="J33" s="32"/>
      <c r="K33" s="32"/>
      <c r="L33" s="32" t="s">
        <v>1109</v>
      </c>
      <c r="M33" s="32"/>
      <c r="N33" s="32"/>
      <c r="O33" s="32"/>
      <c r="P33" s="32"/>
      <c r="Q33" s="32" t="s">
        <v>1110</v>
      </c>
      <c r="R33" s="32"/>
      <c r="S33" s="32" t="s">
        <v>1106</v>
      </c>
      <c r="T33" s="32"/>
      <c r="U33" s="32" t="s">
        <v>1111</v>
      </c>
      <c r="V33" s="32"/>
      <c r="W33" s="32" t="s">
        <v>1111</v>
      </c>
      <c r="X33" s="32"/>
      <c r="Y33" s="32" t="s">
        <v>1111</v>
      </c>
      <c r="Z33" s="32"/>
      <c r="AA33" s="32" t="s">
        <v>1111</v>
      </c>
      <c r="AB33" s="32"/>
      <c r="AC33" s="32"/>
      <c r="AD33" s="32"/>
      <c r="AE33" s="32"/>
      <c r="AF33" s="32"/>
      <c r="AG33" s="32"/>
      <c r="AH33" s="32"/>
      <c r="AI33" s="32" t="s">
        <v>1109</v>
      </c>
      <c r="AJ33" s="32"/>
      <c r="AK33" s="32"/>
      <c r="AL33" s="32"/>
      <c r="AM33" s="32"/>
      <c r="AN33" s="32"/>
      <c r="AO33" s="32"/>
      <c r="AP33" s="32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1112</v>
      </c>
      <c r="M34" s="32"/>
      <c r="N34" s="32"/>
      <c r="O34" s="32"/>
      <c r="P34" s="32"/>
      <c r="Q34" s="32" t="s">
        <v>1113</v>
      </c>
      <c r="R34" s="32"/>
      <c r="S34" s="32" t="s">
        <v>1110</v>
      </c>
      <c r="T34" s="32"/>
      <c r="U34" s="32" t="s">
        <v>1114</v>
      </c>
      <c r="V34" s="32"/>
      <c r="W34" s="32" t="s">
        <v>1114</v>
      </c>
      <c r="X34" s="32"/>
      <c r="Y34" s="32" t="s">
        <v>1114</v>
      </c>
      <c r="Z34" s="32"/>
      <c r="AA34" s="32" t="s">
        <v>1114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1115</v>
      </c>
      <c r="M35" s="32"/>
      <c r="N35" s="32"/>
      <c r="O35" s="32"/>
      <c r="P35" s="32"/>
      <c r="Q35" s="32" t="s">
        <v>1116</v>
      </c>
      <c r="R35" s="32"/>
      <c r="S35" s="32" t="s">
        <v>1113</v>
      </c>
      <c r="T35" s="32"/>
      <c r="U35" s="32" t="s">
        <v>1117</v>
      </c>
      <c r="V35" s="32"/>
      <c r="W35" s="32" t="s">
        <v>1117</v>
      </c>
      <c r="X35" s="32"/>
      <c r="Y35" s="32" t="s">
        <v>1117</v>
      </c>
      <c r="Z35" s="32"/>
      <c r="AA35" s="32" t="s">
        <v>1117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1118</v>
      </c>
      <c r="R36" s="32"/>
      <c r="S36" s="32" t="s">
        <v>1116</v>
      </c>
      <c r="T36" s="32"/>
      <c r="U36" s="32" t="s">
        <v>1119</v>
      </c>
      <c r="V36" s="32"/>
      <c r="W36" s="32" t="s">
        <v>1119</v>
      </c>
      <c r="X36" s="32"/>
      <c r="Y36" s="32" t="s">
        <v>1119</v>
      </c>
      <c r="Z36" s="32"/>
      <c r="AA36" s="32" t="s">
        <v>1119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1120</v>
      </c>
      <c r="R37" s="32"/>
      <c r="S37" s="32" t="s">
        <v>1118</v>
      </c>
      <c r="T37" s="32"/>
      <c r="U37" s="32" t="s">
        <v>1104</v>
      </c>
      <c r="V37" s="32"/>
      <c r="W37" s="32" t="s">
        <v>1104</v>
      </c>
      <c r="X37" s="32"/>
      <c r="Y37" s="32" t="s">
        <v>1104</v>
      </c>
      <c r="Z37" s="32"/>
      <c r="AA37" s="32" t="s">
        <v>1104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1121</v>
      </c>
      <c r="R38" s="32"/>
      <c r="S38" s="32" t="s">
        <v>1120</v>
      </c>
      <c r="T38" s="32"/>
      <c r="U38" s="32" t="s">
        <v>1122</v>
      </c>
      <c r="V38" s="32"/>
      <c r="W38" s="32" t="s">
        <v>1122</v>
      </c>
      <c r="X38" s="32"/>
      <c r="Y38" s="32" t="s">
        <v>1122</v>
      </c>
      <c r="Z38" s="32"/>
      <c r="AA38" s="32" t="s">
        <v>1122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1123</v>
      </c>
      <c r="R39" s="35"/>
      <c r="S39" s="35" t="s">
        <v>1121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36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1124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X1" activePane="topRight" state="frozen"/>
      <selection pane="topRight" activeCell="Y357" sqref="Y357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1125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1126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1127</v>
      </c>
      <c r="BI1" s="345"/>
      <c r="BJ1" s="346"/>
      <c r="BK1" s="347"/>
      <c r="BL1" s="49"/>
      <c r="BM1" s="337" t="s">
        <v>1128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1129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1130</v>
      </c>
      <c r="T2" s="20"/>
      <c r="U2" s="77"/>
      <c r="V2" s="199"/>
      <c r="W2" s="22"/>
      <c r="X2" s="20"/>
      <c r="Y2" s="21"/>
      <c r="Z2" s="2"/>
      <c r="AA2" s="146" t="s">
        <v>1131</v>
      </c>
      <c r="AB2" s="20"/>
      <c r="AC2" s="20"/>
      <c r="AD2" s="20"/>
      <c r="AE2" s="72"/>
      <c r="AF2" s="72"/>
      <c r="AG2" s="85"/>
      <c r="AH2" s="3"/>
      <c r="AI2" s="340" t="s">
        <v>1129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1132</v>
      </c>
      <c r="AT2" s="342"/>
      <c r="AU2" s="342"/>
      <c r="AV2" s="342"/>
      <c r="AW2" s="342"/>
      <c r="AX2" s="341"/>
      <c r="AY2" s="343"/>
      <c r="AZ2" s="4"/>
      <c r="BA2" s="334" t="s">
        <v>1133</v>
      </c>
      <c r="BB2" s="336"/>
      <c r="BC2" s="340" t="s">
        <v>1130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1134</v>
      </c>
      <c r="G3" s="54"/>
      <c r="H3" s="53" t="s">
        <v>1135</v>
      </c>
      <c r="I3" s="55"/>
      <c r="J3" s="55"/>
      <c r="K3" s="55"/>
      <c r="L3" s="73"/>
      <c r="M3" s="55"/>
      <c r="N3" s="78"/>
      <c r="O3" s="53" t="s">
        <v>1132</v>
      </c>
      <c r="P3" s="54"/>
      <c r="Q3" s="76" t="s">
        <v>1136</v>
      </c>
      <c r="R3" s="54"/>
      <c r="S3" s="53" t="s">
        <v>1137</v>
      </c>
      <c r="T3" s="55"/>
      <c r="U3" s="78"/>
      <c r="V3" s="200"/>
      <c r="W3" s="56" t="s">
        <v>1138</v>
      </c>
      <c r="X3" s="57"/>
      <c r="Y3" s="58"/>
      <c r="Z3" s="59"/>
      <c r="AA3" s="147" t="s">
        <v>1139</v>
      </c>
      <c r="AB3" s="60"/>
      <c r="AC3" s="60"/>
      <c r="AD3" s="61"/>
      <c r="AE3" s="82" t="s">
        <v>1140</v>
      </c>
      <c r="AF3" s="84"/>
      <c r="AG3" s="86"/>
      <c r="AH3" s="62"/>
      <c r="AI3" s="334" t="s">
        <v>1134</v>
      </c>
      <c r="AJ3" s="336"/>
      <c r="AK3" s="334" t="s">
        <v>1135</v>
      </c>
      <c r="AL3" s="335"/>
      <c r="AM3" s="335"/>
      <c r="AN3" s="335"/>
      <c r="AO3" s="335"/>
      <c r="AP3" s="335"/>
      <c r="AQ3" s="336"/>
      <c r="AR3" s="240"/>
      <c r="AS3" s="358" t="s">
        <v>1141</v>
      </c>
      <c r="AT3" s="359"/>
      <c r="AU3" s="358" t="s">
        <v>1142</v>
      </c>
      <c r="AV3" s="359"/>
      <c r="AW3" s="358" t="s">
        <v>1143</v>
      </c>
      <c r="AX3" s="360"/>
      <c r="AY3" s="63" t="s">
        <v>1144</v>
      </c>
      <c r="AZ3" s="63"/>
      <c r="BA3" s="356"/>
      <c r="BB3" s="357"/>
      <c r="BC3" s="334" t="s">
        <v>1137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1145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1146</v>
      </c>
      <c r="B4" s="43" t="s">
        <v>1147</v>
      </c>
      <c r="C4" s="44" t="s">
        <v>1146</v>
      </c>
      <c r="D4" s="45" t="s">
        <v>1148</v>
      </c>
      <c r="E4" s="46"/>
      <c r="F4" s="45" t="s">
        <v>1148</v>
      </c>
      <c r="G4" s="42" t="s">
        <v>1146</v>
      </c>
      <c r="H4" s="43" t="s">
        <v>1147</v>
      </c>
      <c r="I4" s="43" t="s">
        <v>1147</v>
      </c>
      <c r="J4" s="43" t="s">
        <v>1147</v>
      </c>
      <c r="K4" s="43" t="s">
        <v>1147</v>
      </c>
      <c r="L4" s="74" t="s">
        <v>1147</v>
      </c>
      <c r="M4" s="43" t="s">
        <v>1147</v>
      </c>
      <c r="N4" s="135" t="s">
        <v>1147</v>
      </c>
      <c r="O4" s="43" t="s">
        <v>1147</v>
      </c>
      <c r="P4" s="43" t="s">
        <v>1147</v>
      </c>
      <c r="Q4" s="74" t="s">
        <v>1147</v>
      </c>
      <c r="R4" s="42" t="s">
        <v>1146</v>
      </c>
      <c r="S4" s="45" t="s">
        <v>1148</v>
      </c>
      <c r="T4" s="45" t="s">
        <v>1148</v>
      </c>
      <c r="U4" s="79" t="s">
        <v>1146</v>
      </c>
      <c r="V4" s="201" t="s">
        <v>1147</v>
      </c>
      <c r="W4" s="47" t="s">
        <v>1147</v>
      </c>
      <c r="X4" s="45" t="s">
        <v>1148</v>
      </c>
      <c r="Y4" s="45" t="s">
        <v>1148</v>
      </c>
      <c r="Z4" s="45" t="s">
        <v>1148</v>
      </c>
      <c r="AA4" s="74" t="s">
        <v>1147</v>
      </c>
      <c r="AB4" s="45" t="s">
        <v>1148</v>
      </c>
      <c r="AC4" s="45" t="s">
        <v>1148</v>
      </c>
      <c r="AD4" s="43" t="s">
        <v>1147</v>
      </c>
      <c r="AE4" s="74" t="s">
        <v>1147</v>
      </c>
      <c r="AF4" s="74" t="s">
        <v>1147</v>
      </c>
      <c r="AG4" s="74" t="s">
        <v>1147</v>
      </c>
      <c r="AH4" s="48"/>
      <c r="AI4" s="166" t="s">
        <v>1148</v>
      </c>
      <c r="AJ4" s="42" t="s">
        <v>1146</v>
      </c>
      <c r="AK4" s="135" t="s">
        <v>1147</v>
      </c>
      <c r="AL4" s="135" t="s">
        <v>1147</v>
      </c>
      <c r="AM4" s="135" t="s">
        <v>1147</v>
      </c>
      <c r="AN4" s="135" t="s">
        <v>1147</v>
      </c>
      <c r="AO4" s="43" t="s">
        <v>1147</v>
      </c>
      <c r="AP4" s="43" t="s">
        <v>1147</v>
      </c>
      <c r="AQ4" s="43" t="s">
        <v>1147</v>
      </c>
      <c r="AR4" s="241" t="s">
        <v>1147</v>
      </c>
      <c r="AS4" s="241" t="s">
        <v>1147</v>
      </c>
      <c r="AT4" s="241" t="s">
        <v>1147</v>
      </c>
      <c r="AU4" s="241" t="s">
        <v>1147</v>
      </c>
      <c r="AV4" s="241" t="s">
        <v>1147</v>
      </c>
      <c r="AW4" s="241" t="s">
        <v>1147</v>
      </c>
      <c r="AX4" s="43" t="s">
        <v>1147</v>
      </c>
      <c r="AY4" s="42" t="s">
        <v>1146</v>
      </c>
      <c r="AZ4" s="45" t="s">
        <v>1148</v>
      </c>
      <c r="BA4" s="43" t="s">
        <v>1147</v>
      </c>
      <c r="BB4" s="42" t="s">
        <v>1146</v>
      </c>
      <c r="BC4" s="45" t="s">
        <v>1148</v>
      </c>
      <c r="BD4" s="45" t="s">
        <v>1148</v>
      </c>
      <c r="BE4" s="42" t="s">
        <v>1146</v>
      </c>
      <c r="BF4" s="43" t="s">
        <v>1147</v>
      </c>
      <c r="BG4" s="49" t="s">
        <v>1149</v>
      </c>
      <c r="BH4" s="43" t="s">
        <v>1147</v>
      </c>
      <c r="BI4" s="43" t="s">
        <v>1147</v>
      </c>
      <c r="BJ4" s="47" t="s">
        <v>1147</v>
      </c>
      <c r="BK4" s="43" t="s">
        <v>1147</v>
      </c>
      <c r="BL4" s="49" t="s">
        <v>1149</v>
      </c>
      <c r="BM4" s="45" t="s">
        <v>1148</v>
      </c>
      <c r="BN4" s="45" t="s">
        <v>1148</v>
      </c>
      <c r="BO4" s="45" t="s">
        <v>1148</v>
      </c>
      <c r="BP4" s="43" t="s">
        <v>1147</v>
      </c>
      <c r="BQ4" s="42" t="s">
        <v>1146</v>
      </c>
      <c r="BR4" s="42" t="s">
        <v>1146</v>
      </c>
      <c r="BS4" s="42" t="s">
        <v>1146</v>
      </c>
      <c r="BT4" s="169"/>
      <c r="BX4" s="6"/>
    </row>
    <row r="5" spans="1:76" s="223" customFormat="1" ht="14.25" customHeight="1">
      <c r="A5" s="220" t="s">
        <v>1150</v>
      </c>
      <c r="B5" s="220" t="s">
        <v>1151</v>
      </c>
      <c r="C5" s="269" t="s">
        <v>1152</v>
      </c>
      <c r="D5" s="221" t="s">
        <v>1153</v>
      </c>
      <c r="E5" s="221" t="s">
        <v>1154</v>
      </c>
      <c r="F5" s="221" t="s">
        <v>1155</v>
      </c>
      <c r="G5" s="221" t="s">
        <v>1156</v>
      </c>
      <c r="H5" s="221" t="s">
        <v>1157</v>
      </c>
      <c r="I5" s="221" t="s">
        <v>1158</v>
      </c>
      <c r="J5" s="221" t="s">
        <v>3</v>
      </c>
      <c r="K5" s="221" t="s">
        <v>1159</v>
      </c>
      <c r="L5" s="221" t="s">
        <v>1160</v>
      </c>
      <c r="M5" s="221" t="s">
        <v>1161</v>
      </c>
      <c r="N5" s="282" t="s">
        <v>7</v>
      </c>
      <c r="O5" s="221" t="s">
        <v>1162</v>
      </c>
      <c r="P5" s="221" t="s">
        <v>1163</v>
      </c>
      <c r="Q5" s="269" t="s">
        <v>1164</v>
      </c>
      <c r="R5" s="221" t="s">
        <v>1165</v>
      </c>
      <c r="S5" s="221" t="s">
        <v>1166</v>
      </c>
      <c r="T5" s="221" t="s">
        <v>1167</v>
      </c>
      <c r="U5" s="270" t="s">
        <v>8</v>
      </c>
      <c r="V5" s="221" t="s">
        <v>1168</v>
      </c>
      <c r="W5" s="221" t="s">
        <v>1169</v>
      </c>
      <c r="X5" s="221" t="s">
        <v>1170</v>
      </c>
      <c r="Y5" s="221" t="s">
        <v>1171</v>
      </c>
      <c r="Z5" s="221" t="s">
        <v>603</v>
      </c>
      <c r="AA5" s="269" t="s">
        <v>1172</v>
      </c>
      <c r="AB5" s="221" t="s">
        <v>1173</v>
      </c>
      <c r="AC5" s="221" t="s">
        <v>1174</v>
      </c>
      <c r="AD5" s="221" t="s">
        <v>1175</v>
      </c>
      <c r="AE5" s="269" t="s">
        <v>1176</v>
      </c>
      <c r="AF5" s="269" t="s">
        <v>1177</v>
      </c>
      <c r="AG5" s="269" t="s">
        <v>1178</v>
      </c>
      <c r="AH5" s="221" t="s">
        <v>1179</v>
      </c>
      <c r="AI5" s="221" t="s">
        <v>1180</v>
      </c>
      <c r="AJ5" s="221" t="s">
        <v>1181</v>
      </c>
      <c r="AK5" s="270" t="s">
        <v>1182</v>
      </c>
      <c r="AL5" s="270" t="s">
        <v>1183</v>
      </c>
      <c r="AM5" s="270" t="s">
        <v>1184</v>
      </c>
      <c r="AN5" s="270" t="s">
        <v>1185</v>
      </c>
      <c r="AO5" s="221" t="s">
        <v>1186</v>
      </c>
      <c r="AP5" s="221" t="s">
        <v>1187</v>
      </c>
      <c r="AQ5" s="221" t="s">
        <v>1188</v>
      </c>
      <c r="AR5" s="271" t="s">
        <v>1189</v>
      </c>
      <c r="AS5" s="271" t="s">
        <v>1190</v>
      </c>
      <c r="AT5" s="271" t="s">
        <v>1191</v>
      </c>
      <c r="AU5" s="271" t="s">
        <v>1192</v>
      </c>
      <c r="AV5" s="271" t="s">
        <v>1193</v>
      </c>
      <c r="AW5" s="271" t="s">
        <v>1194</v>
      </c>
      <c r="AX5" s="221" t="s">
        <v>1195</v>
      </c>
      <c r="AY5" s="221" t="s">
        <v>1144</v>
      </c>
      <c r="AZ5" s="221" t="s">
        <v>1196</v>
      </c>
      <c r="BA5" s="221" t="s">
        <v>1197</v>
      </c>
      <c r="BB5" s="221" t="s">
        <v>1198</v>
      </c>
      <c r="BC5" s="221" t="s">
        <v>1199</v>
      </c>
      <c r="BD5" s="221" t="s">
        <v>1200</v>
      </c>
      <c r="BE5" s="221" t="s">
        <v>1201</v>
      </c>
      <c r="BF5" s="221" t="s">
        <v>1202</v>
      </c>
      <c r="BG5" s="221" t="s">
        <v>1203</v>
      </c>
      <c r="BH5" s="221" t="s">
        <v>1204</v>
      </c>
      <c r="BI5" s="221" t="s">
        <v>1205</v>
      </c>
      <c r="BJ5" s="221" t="s">
        <v>1206</v>
      </c>
      <c r="BK5" s="221" t="s">
        <v>1207</v>
      </c>
      <c r="BL5" s="221" t="s">
        <v>1208</v>
      </c>
      <c r="BM5" s="221" t="s">
        <v>1209</v>
      </c>
      <c r="BN5" s="221" t="s">
        <v>1210</v>
      </c>
      <c r="BO5" s="221" t="s">
        <v>1211</v>
      </c>
      <c r="BP5" s="221" t="s">
        <v>1212</v>
      </c>
      <c r="BQ5" s="221" t="s">
        <v>1213</v>
      </c>
      <c r="BR5" s="221" t="s">
        <v>1214</v>
      </c>
      <c r="BS5" s="221" t="s">
        <v>1215</v>
      </c>
      <c r="BT5" s="169" t="s">
        <v>1216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1217</v>
      </c>
      <c r="W7" s="173" t="s">
        <v>1218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1219</v>
      </c>
      <c r="BK7" s="16" t="s">
        <v>1220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1221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1222</v>
      </c>
      <c r="N8" s="204" t="s">
        <v>1223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1224</v>
      </c>
      <c r="W8" s="319" t="s">
        <v>1225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1226</v>
      </c>
      <c r="BK8" s="16" t="s">
        <v>1226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1227</v>
      </c>
      <c r="N9" s="217" t="s">
        <v>1228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1229</v>
      </c>
      <c r="W9" s="173" t="s">
        <v>1230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1231</v>
      </c>
      <c r="W10" s="173" t="s">
        <v>1232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987</v>
      </c>
      <c r="BN10" s="14" t="s">
        <v>987</v>
      </c>
      <c r="BO10" s="165" t="s">
        <v>987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1234</v>
      </c>
      <c r="W11" s="173" t="s">
        <v>1218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1235</v>
      </c>
      <c r="BK11" s="16" t="s">
        <v>1235</v>
      </c>
      <c r="BL11" s="15"/>
      <c r="BM11" s="14" t="s">
        <v>977</v>
      </c>
      <c r="BN11" s="14" t="s">
        <v>1007</v>
      </c>
      <c r="BO11" s="165" t="s">
        <v>1072</v>
      </c>
      <c r="BP11" s="16" t="s">
        <v>1235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1236</v>
      </c>
      <c r="W12" s="173" t="s">
        <v>1232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1237</v>
      </c>
      <c r="BK12" s="16" t="s">
        <v>1237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1238</v>
      </c>
      <c r="W13" s="173" t="s">
        <v>1218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1239</v>
      </c>
      <c r="BK13" s="16" t="s">
        <v>1239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1240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1241</v>
      </c>
      <c r="N15" s="204" t="s">
        <v>1242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1243</v>
      </c>
      <c r="W15" s="173" t="s">
        <v>1244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1245</v>
      </c>
      <c r="BK15" s="16" t="s">
        <v>1246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1221</v>
      </c>
      <c r="I16" s="173" t="s">
        <v>1247</v>
      </c>
      <c r="J16" s="217">
        <v>74</v>
      </c>
      <c r="K16" s="217">
        <v>290</v>
      </c>
      <c r="L16" s="83" t="s">
        <v>607</v>
      </c>
      <c r="M16" s="204" t="s">
        <v>1248</v>
      </c>
      <c r="N16" s="204" t="s">
        <v>1249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1224</v>
      </c>
      <c r="W16" s="319" t="s">
        <v>1250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1251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1231</v>
      </c>
      <c r="W17" s="173" t="s">
        <v>1232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1252</v>
      </c>
      <c r="BK17" s="16" t="s">
        <v>1253</v>
      </c>
      <c r="BL17" s="15"/>
      <c r="BM17" s="14" t="s">
        <v>987</v>
      </c>
      <c r="BN17" s="14" t="s">
        <v>987</v>
      </c>
      <c r="BO17" s="165" t="s">
        <v>987</v>
      </c>
      <c r="BP17" s="16" t="s">
        <v>1253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SemOportunidadeSemOportunidade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1254</v>
      </c>
      <c r="N18" s="204" t="s">
        <v>1255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1229</v>
      </c>
      <c r="W18" s="173" t="s">
        <v>1230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1256</v>
      </c>
      <c r="BK18" s="16" t="s">
        <v>1257</v>
      </c>
      <c r="BL18" s="15"/>
      <c r="BM18" s="14" t="s">
        <v>973</v>
      </c>
      <c r="BN18" s="14" t="s">
        <v>994</v>
      </c>
      <c r="BO18" s="165" t="s">
        <v>1115</v>
      </c>
      <c r="BP18" s="16" t="s">
        <v>1257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1258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1259</v>
      </c>
      <c r="N19" s="204" t="s">
        <v>1260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1236</v>
      </c>
      <c r="W19" s="173" t="s">
        <v>1261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1236</v>
      </c>
      <c r="W20" s="173" t="s">
        <v>1232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1262</v>
      </c>
      <c r="BK20" s="16" t="s">
        <v>1263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1264</v>
      </c>
      <c r="W21" s="173" t="s">
        <v>1218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1265</v>
      </c>
      <c r="BK21" s="16" t="s">
        <v>1265</v>
      </c>
      <c r="BL21" s="15"/>
      <c r="BM21" s="14" t="s">
        <v>977</v>
      </c>
      <c r="BN21" s="14" t="s">
        <v>1007</v>
      </c>
      <c r="BO21" s="165" t="s">
        <v>1061</v>
      </c>
      <c r="BP21" s="16" t="s">
        <v>1266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1267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1268</v>
      </c>
      <c r="N22" s="204" t="s">
        <v>1269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1243</v>
      </c>
      <c r="W22" s="173" t="s">
        <v>1261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1270</v>
      </c>
      <c r="BK22" s="16" t="s">
        <v>1271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1267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1272</v>
      </c>
      <c r="W23" s="173" t="s">
        <v>1273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1274</v>
      </c>
      <c r="BK23" s="16" t="s">
        <v>1275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1267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1272</v>
      </c>
      <c r="W24" s="173" t="s">
        <v>1276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1274</v>
      </c>
      <c r="BK24" s="16" t="s">
        <v>1275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1240</v>
      </c>
      <c r="J25" s="217">
        <v>74</v>
      </c>
      <c r="K25" s="217">
        <v>290</v>
      </c>
      <c r="L25" s="83" t="s">
        <v>607</v>
      </c>
      <c r="M25" s="204" t="s">
        <v>1277</v>
      </c>
      <c r="N25" s="204" t="s">
        <v>1278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1279</v>
      </c>
      <c r="W25" s="173" t="s">
        <v>1280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1281</v>
      </c>
      <c r="BK25" s="16" t="s">
        <v>1282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1283</v>
      </c>
      <c r="W26" s="173" t="s">
        <v>1284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1285</v>
      </c>
      <c r="BK26" s="16" t="s">
        <v>1286</v>
      </c>
      <c r="BL26" s="15"/>
      <c r="BM26" s="14" t="s">
        <v>966</v>
      </c>
      <c r="BN26" s="14" t="s">
        <v>989</v>
      </c>
      <c r="BO26" s="165" t="s">
        <v>1055</v>
      </c>
      <c r="BP26" s="16" t="s">
        <v>1286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1287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1224</v>
      </c>
      <c r="W27" s="319" t="s">
        <v>1288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1289</v>
      </c>
      <c r="BK27" s="16" t="s">
        <v>1290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1234</v>
      </c>
      <c r="W28" s="173" t="s">
        <v>1218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1291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1292</v>
      </c>
      <c r="BK28" s="16" t="s">
        <v>1293</v>
      </c>
      <c r="BL28" s="15"/>
      <c r="BM28" s="14" t="s">
        <v>977</v>
      </c>
      <c r="BN28" s="14" t="s">
        <v>1007</v>
      </c>
      <c r="BO28" s="165" t="s">
        <v>1061</v>
      </c>
      <c r="BP28" s="16" t="s">
        <v>1293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1231</v>
      </c>
      <c r="W29" s="173" t="s">
        <v>1232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1294</v>
      </c>
      <c r="BK29" s="16" t="s">
        <v>1295</v>
      </c>
      <c r="BL29" s="15"/>
      <c r="BM29" s="14" t="s">
        <v>973</v>
      </c>
      <c r="BN29" s="14" t="s">
        <v>994</v>
      </c>
      <c r="BO29" s="165" t="s">
        <v>1104</v>
      </c>
      <c r="BP29" s="16" t="s">
        <v>1296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1297</v>
      </c>
      <c r="J30" s="37">
        <v>78</v>
      </c>
      <c r="K30" s="37">
        <v>190</v>
      </c>
      <c r="L30" s="83" t="s">
        <v>607</v>
      </c>
      <c r="M30" s="217" t="s">
        <v>1298</v>
      </c>
      <c r="N30" s="217" t="s">
        <v>1299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1300</v>
      </c>
      <c r="W30" s="173" t="s">
        <v>1301</v>
      </c>
      <c r="X30" s="51" t="s">
        <v>957</v>
      </c>
      <c r="Y30" s="158" t="s">
        <v>960</v>
      </c>
      <c r="Z30" s="158" t="s">
        <v>958</v>
      </c>
      <c r="AA30" s="144" t="s">
        <v>1302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1303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1304</v>
      </c>
      <c r="BK30" s="16" t="s">
        <v>1305</v>
      </c>
      <c r="BL30" s="15"/>
      <c r="BM30" s="14" t="s">
        <v>987</v>
      </c>
      <c r="BN30" s="14" t="s">
        <v>987</v>
      </c>
      <c r="BO30" s="165" t="s">
        <v>987</v>
      </c>
      <c r="BP30" s="321" t="s">
        <v>1305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1236</v>
      </c>
      <c r="W31" s="173" t="s">
        <v>1232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1306</v>
      </c>
      <c r="BK31" s="16" t="s">
        <v>1307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1308</v>
      </c>
      <c r="N32" s="204" t="s">
        <v>1309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1310</v>
      </c>
      <c r="W32" s="173" t="s">
        <v>1311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1285</v>
      </c>
      <c r="BK32" s="16" t="s">
        <v>1312</v>
      </c>
      <c r="BL32" s="15"/>
      <c r="BM32" s="14" t="s">
        <v>977</v>
      </c>
      <c r="BN32" s="14" t="s">
        <v>1007</v>
      </c>
      <c r="BO32" s="165" t="s">
        <v>1072</v>
      </c>
      <c r="BP32" s="16" t="s">
        <v>1312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1313</v>
      </c>
      <c r="N33" s="204" t="s">
        <v>1314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1238</v>
      </c>
      <c r="W33" s="173" t="s">
        <v>1315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1316</v>
      </c>
      <c r="BK33" s="16" t="s">
        <v>1317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1238</v>
      </c>
      <c r="W34" s="173" t="s">
        <v>1218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1292</v>
      </c>
      <c r="BK34" s="16" t="s">
        <v>1318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1319</v>
      </c>
      <c r="W35" s="173" t="s">
        <v>1320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1281</v>
      </c>
      <c r="BK35" s="16" t="s">
        <v>1321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1322</v>
      </c>
      <c r="W36" s="173" t="s">
        <v>1218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1292</v>
      </c>
      <c r="BK36" s="16" t="s">
        <v>1323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1283</v>
      </c>
      <c r="W38" s="173" t="s">
        <v>1284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1061</v>
      </c>
      <c r="BP38" s="16" t="s">
        <v>1324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1267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1325</v>
      </c>
      <c r="N39" s="204" t="s">
        <v>1326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1243</v>
      </c>
      <c r="W39" s="173" t="s">
        <v>1327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1328</v>
      </c>
      <c r="BK39" s="16" t="s">
        <v>1329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1330</v>
      </c>
      <c r="W40" s="173" t="s">
        <v>1331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1332</v>
      </c>
      <c r="BK40" s="16" t="s">
        <v>1333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1322</v>
      </c>
      <c r="W41" s="173" t="s">
        <v>1331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1334</v>
      </c>
      <c r="BK41" s="16" t="s">
        <v>1335</v>
      </c>
      <c r="BL41" s="15"/>
      <c r="BM41" s="14" t="s">
        <v>977</v>
      </c>
      <c r="BN41" s="14" t="s">
        <v>1007</v>
      </c>
      <c r="BO41" s="165" t="s">
        <v>1117</v>
      </c>
      <c r="BP41" s="16" t="s">
        <v>1336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1337</v>
      </c>
      <c r="W42" s="173" t="s">
        <v>1338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1339</v>
      </c>
      <c r="BK42" s="16" t="s">
        <v>1340</v>
      </c>
      <c r="BL42" s="15"/>
      <c r="BM42" s="14" t="s">
        <v>976</v>
      </c>
      <c r="BN42" s="14" t="s">
        <v>997</v>
      </c>
      <c r="BO42" s="165" t="s">
        <v>1087</v>
      </c>
      <c r="BP42" s="16" t="s">
        <v>1341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1267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1272</v>
      </c>
      <c r="W43" s="173" t="s">
        <v>1273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1342</v>
      </c>
      <c r="BK43" s="16" t="s">
        <v>1342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1267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1272</v>
      </c>
      <c r="W44" s="173" t="s">
        <v>1276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1343</v>
      </c>
      <c r="BK44" s="16" t="s">
        <v>1343</v>
      </c>
      <c r="BL44" s="15"/>
      <c r="BM44" s="14" t="s">
        <v>974</v>
      </c>
      <c r="BN44" s="14" t="s">
        <v>995</v>
      </c>
      <c r="BO44" s="165" t="s">
        <v>1061</v>
      </c>
      <c r="BP44" s="16" t="s">
        <v>1344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1283</v>
      </c>
      <c r="W45" s="173" t="s">
        <v>1284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1345</v>
      </c>
      <c r="BK45" s="16" t="s">
        <v>1346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1227</v>
      </c>
      <c r="N46" s="204" t="s">
        <v>1228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1229</v>
      </c>
      <c r="W46" s="173" t="s">
        <v>1230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1347</v>
      </c>
      <c r="BK46" s="16" t="s">
        <v>1348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1349</v>
      </c>
      <c r="N47" s="204" t="s">
        <v>1350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1224</v>
      </c>
      <c r="W47" s="319" t="s">
        <v>1351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1352</v>
      </c>
      <c r="BK47" s="16" t="s">
        <v>1353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1231</v>
      </c>
      <c r="W48" s="173" t="s">
        <v>1232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1339</v>
      </c>
      <c r="BK48" s="16" t="s">
        <v>1354</v>
      </c>
      <c r="BL48" s="15"/>
      <c r="BM48" s="14" t="s">
        <v>969</v>
      </c>
      <c r="BN48" s="14" t="s">
        <v>992</v>
      </c>
      <c r="BO48" s="165" t="s">
        <v>1080</v>
      </c>
      <c r="BP48" s="16" t="s">
        <v>1355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1356</v>
      </c>
      <c r="W49" s="173" t="s">
        <v>1218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1357</v>
      </c>
      <c r="BK49" s="16" t="s">
        <v>1358</v>
      </c>
      <c r="BL49" s="15"/>
      <c r="BM49" s="14" t="s">
        <v>977</v>
      </c>
      <c r="BN49" s="14" t="s">
        <v>1007</v>
      </c>
      <c r="BO49" s="165" t="s">
        <v>1061</v>
      </c>
      <c r="BP49" s="16" t="s">
        <v>1359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1360</v>
      </c>
      <c r="W50" s="173" t="s">
        <v>1361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1362</v>
      </c>
      <c r="BK50" s="16" t="s">
        <v>1363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1297</v>
      </c>
      <c r="J51" s="37">
        <v>78</v>
      </c>
      <c r="K51" s="37">
        <v>190</v>
      </c>
      <c r="L51" s="83" t="s">
        <v>607</v>
      </c>
      <c r="M51" s="217" t="s">
        <v>1298</v>
      </c>
      <c r="N51" s="217" t="s">
        <v>1299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1300</v>
      </c>
      <c r="W51" s="173" t="s">
        <v>1364</v>
      </c>
      <c r="X51" s="51" t="s">
        <v>957</v>
      </c>
      <c r="Y51" s="158" t="s">
        <v>960</v>
      </c>
      <c r="Z51" s="158" t="s">
        <v>958</v>
      </c>
      <c r="AA51" s="144" t="s">
        <v>1302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1303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1365</v>
      </c>
      <c r="BK51" s="16" t="s">
        <v>1366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1236</v>
      </c>
      <c r="W52" s="173" t="s">
        <v>1232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1367</v>
      </c>
      <c r="BK52" s="16" t="s">
        <v>1367</v>
      </c>
      <c r="BL52" s="15"/>
      <c r="BM52" s="14" t="s">
        <v>973</v>
      </c>
      <c r="BN52" s="14" t="s">
        <v>1004</v>
      </c>
      <c r="BO52" s="165" t="s">
        <v>1064</v>
      </c>
      <c r="BP52" s="16" t="s">
        <v>1368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1310</v>
      </c>
      <c r="W53" s="173" t="s">
        <v>1311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1339</v>
      </c>
      <c r="BK53" s="16" t="s">
        <v>1369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1319</v>
      </c>
      <c r="W54" s="173" t="s">
        <v>1370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1371</v>
      </c>
      <c r="BK54" s="16" t="s">
        <v>1371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1238</v>
      </c>
      <c r="W55" s="173" t="s">
        <v>1218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1357</v>
      </c>
      <c r="BK55" s="16" t="s">
        <v>1372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1373</v>
      </c>
      <c r="J56" s="217">
        <v>103</v>
      </c>
      <c r="K56" s="217">
        <v>2031</v>
      </c>
      <c r="L56" s="83" t="s">
        <v>607</v>
      </c>
      <c r="M56" s="204" t="s">
        <v>1374</v>
      </c>
      <c r="N56" s="204" t="s">
        <v>1375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1238</v>
      </c>
      <c r="W56" s="173" t="s">
        <v>1315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1339</v>
      </c>
      <c r="BK56" s="16" t="s">
        <v>1376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1377</v>
      </c>
      <c r="N58" s="204" t="s">
        <v>1378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1243</v>
      </c>
      <c r="W58" s="319" t="s">
        <v>1379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1380</v>
      </c>
      <c r="BK58" s="16" t="s">
        <v>1381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1382</v>
      </c>
      <c r="W59" s="173" t="s">
        <v>1383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1384</v>
      </c>
      <c r="BK59" s="321" t="s">
        <v>1385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1322</v>
      </c>
      <c r="W60" s="173" t="s">
        <v>1218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1386</v>
      </c>
      <c r="BK60" s="16" t="s">
        <v>1387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1382</v>
      </c>
      <c r="W61" s="173" t="s">
        <v>1388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1386</v>
      </c>
      <c r="BK61" s="16" t="s">
        <v>1389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1390</v>
      </c>
      <c r="W62" s="173" t="s">
        <v>1338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1391</v>
      </c>
      <c r="BK62" s="321" t="s">
        <v>1392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1267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1272</v>
      </c>
      <c r="W63" s="173" t="s">
        <v>1276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1393</v>
      </c>
      <c r="BK63" s="321" t="s">
        <v>1394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1395</v>
      </c>
      <c r="W65" s="173" t="s">
        <v>1396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1397</v>
      </c>
      <c r="BK65" s="321" t="s">
        <v>1398</v>
      </c>
      <c r="BL65" s="15"/>
      <c r="BM65" s="14" t="s">
        <v>987</v>
      </c>
      <c r="BN65" s="14" t="s">
        <v>987</v>
      </c>
      <c r="BO65" s="165" t="s">
        <v>987</v>
      </c>
      <c r="BP65" s="321" t="s">
        <v>1398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1227</v>
      </c>
      <c r="N66" s="204" t="s">
        <v>1228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1224</v>
      </c>
      <c r="W66" s="173" t="s">
        <v>1399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1400</v>
      </c>
      <c r="BK66" s="16" t="s">
        <v>1401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1231</v>
      </c>
      <c r="W67" s="173" t="s">
        <v>1402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1339</v>
      </c>
      <c r="BK67" s="16" t="s">
        <v>1403</v>
      </c>
      <c r="BL67" s="15"/>
      <c r="BM67" s="14" t="s">
        <v>987</v>
      </c>
      <c r="BN67" s="14" t="s">
        <v>987</v>
      </c>
      <c r="BO67" s="165" t="s">
        <v>987</v>
      </c>
      <c r="BP67" s="16" t="s">
        <v>1403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1404</v>
      </c>
      <c r="W69" s="173" t="s">
        <v>1405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1406</v>
      </c>
      <c r="BK69" s="16" t="s">
        <v>1407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1408</v>
      </c>
      <c r="W70" s="173" t="s">
        <v>1218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1406</v>
      </c>
      <c r="BK70" s="321" t="s">
        <v>1409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1360</v>
      </c>
      <c r="W72" s="173" t="s">
        <v>1410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1411</v>
      </c>
      <c r="BK72" s="321" t="s">
        <v>1412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1236</v>
      </c>
      <c r="W73" s="173" t="s">
        <v>1402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1413</v>
      </c>
      <c r="BK73" s="321" t="s">
        <v>1414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1415</v>
      </c>
      <c r="W74" s="173" t="s">
        <v>1218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1406</v>
      </c>
      <c r="BK74" s="16" t="s">
        <v>1416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1417</v>
      </c>
      <c r="N75" s="204" t="s">
        <v>1417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1418</v>
      </c>
      <c r="W75" s="173" t="s">
        <v>1419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1339</v>
      </c>
      <c r="BK75" s="16" t="s">
        <v>1420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1322</v>
      </c>
      <c r="W78" s="173" t="s">
        <v>1218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1421</v>
      </c>
      <c r="BK78" s="321" t="s">
        <v>1422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1382</v>
      </c>
      <c r="W79" s="173" t="s">
        <v>1388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1423</v>
      </c>
      <c r="N80" s="204" t="s">
        <v>1424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1243</v>
      </c>
      <c r="W80" s="319" t="s">
        <v>1425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1426</v>
      </c>
      <c r="BK80" s="16" t="s">
        <v>1427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1267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1272</v>
      </c>
      <c r="W81" s="173" t="s">
        <v>1396</v>
      </c>
      <c r="X81" s="218" t="s">
        <v>957</v>
      </c>
      <c r="Y81" s="158"/>
      <c r="Z81" s="158" t="s">
        <v>953</v>
      </c>
      <c r="AA81" s="322" t="s">
        <v>1428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1429</v>
      </c>
      <c r="BK81" s="16" t="s">
        <v>1430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1337</v>
      </c>
      <c r="W82" s="173" t="s">
        <v>1338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1431</v>
      </c>
      <c r="BK82" s="16" t="s">
        <v>1432</v>
      </c>
      <c r="BL82" s="15"/>
      <c r="BM82" s="14" t="s">
        <v>987</v>
      </c>
      <c r="BN82" s="14" t="s">
        <v>987</v>
      </c>
      <c r="BO82" s="165" t="s">
        <v>987</v>
      </c>
      <c r="BP82" s="16" t="s">
        <v>1432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1395</v>
      </c>
      <c r="W83" s="173" t="s">
        <v>1396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1433</v>
      </c>
      <c r="BK83" s="321" t="s">
        <v>1434</v>
      </c>
      <c r="BL83" s="15"/>
      <c r="BM83" s="14" t="s">
        <v>987</v>
      </c>
      <c r="BN83" s="14" t="s">
        <v>987</v>
      </c>
      <c r="BO83" s="165" t="s">
        <v>987</v>
      </c>
      <c r="BP83" s="321" t="s">
        <v>1434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1227</v>
      </c>
      <c r="N84" s="217" t="s">
        <v>1228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1231</v>
      </c>
      <c r="W84" s="173" t="s">
        <v>1402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1227</v>
      </c>
      <c r="AN84" s="278" t="s">
        <v>1228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1435</v>
      </c>
      <c r="BK84" s="321" t="s">
        <v>1436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1437</v>
      </c>
      <c r="N85" s="204" t="s">
        <v>1438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1224</v>
      </c>
      <c r="W85" s="319" t="s">
        <v>1439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1440</v>
      </c>
      <c r="BK85" s="16" t="s">
        <v>1441</v>
      </c>
      <c r="BL85" s="15"/>
      <c r="BM85" s="14" t="s">
        <v>973</v>
      </c>
      <c r="BN85" s="14" t="s">
        <v>1004</v>
      </c>
      <c r="BO85" s="165" t="s">
        <v>1064</v>
      </c>
      <c r="BP85" s="16" t="s">
        <v>1442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1356</v>
      </c>
      <c r="W86" s="173" t="s">
        <v>1218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1443</v>
      </c>
      <c r="BK86" s="321" t="s">
        <v>1444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1445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1446</v>
      </c>
      <c r="J87" s="217">
        <v>78</v>
      </c>
      <c r="K87" s="217">
        <v>336</v>
      </c>
      <c r="L87" s="83" t="s">
        <v>607</v>
      </c>
      <c r="M87" s="204" t="s">
        <v>1447</v>
      </c>
      <c r="N87" s="204" t="s">
        <v>1448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1300</v>
      </c>
      <c r="W87" s="319" t="s">
        <v>1449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1450</v>
      </c>
      <c r="BK87" s="16" t="s">
        <v>1451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1360</v>
      </c>
      <c r="W88" s="173" t="s">
        <v>1410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1452</v>
      </c>
      <c r="BK88" s="16" t="s">
        <v>1453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1236</v>
      </c>
      <c r="W89" s="173" t="s">
        <v>1402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1454</v>
      </c>
      <c r="BK89" s="321" t="s">
        <v>1455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1418</v>
      </c>
      <c r="W90" s="173" t="s">
        <v>1456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1457</v>
      </c>
      <c r="BK90" s="16" t="s">
        <v>1458</v>
      </c>
      <c r="BL90" s="15"/>
      <c r="BM90" s="14" t="s">
        <v>977</v>
      </c>
      <c r="BN90" s="14" t="s">
        <v>1007</v>
      </c>
      <c r="BO90" s="165" t="s">
        <v>1072</v>
      </c>
      <c r="BP90" s="16" t="s">
        <v>1458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1395</v>
      </c>
      <c r="W93" s="173" t="s">
        <v>1396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1459</v>
      </c>
      <c r="BK93" s="16" t="s">
        <v>1459</v>
      </c>
      <c r="BL93" s="15"/>
      <c r="BM93" s="14" t="s">
        <v>979</v>
      </c>
      <c r="BN93" s="14" t="s">
        <v>1007</v>
      </c>
      <c r="BO93" s="165" t="s">
        <v>1119</v>
      </c>
      <c r="BP93" s="16" t="s">
        <v>1460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1268</v>
      </c>
      <c r="N94" s="204" t="s">
        <v>1269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1461</v>
      </c>
      <c r="W94" s="173" t="s">
        <v>1462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1463</v>
      </c>
      <c r="BK94" s="16" t="s">
        <v>1464</v>
      </c>
      <c r="BL94" s="15"/>
      <c r="BM94" s="14" t="s">
        <v>987</v>
      </c>
      <c r="BN94" s="14" t="s">
        <v>987</v>
      </c>
      <c r="BO94" s="165" t="s">
        <v>987</v>
      </c>
      <c r="BP94" s="16" t="s">
        <v>1464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1322</v>
      </c>
      <c r="W95" s="173" t="s">
        <v>1218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1465</v>
      </c>
      <c r="BK95" s="16" t="s">
        <v>1466</v>
      </c>
      <c r="BL95" s="15"/>
      <c r="BM95" s="14" t="s">
        <v>982</v>
      </c>
      <c r="BN95" s="14" t="s">
        <v>999</v>
      </c>
      <c r="BO95" s="165" t="s">
        <v>1074</v>
      </c>
      <c r="BP95" s="16" t="s">
        <v>1467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1382</v>
      </c>
      <c r="W96" s="173" t="s">
        <v>1388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1465</v>
      </c>
      <c r="BK96" s="16" t="s">
        <v>1468</v>
      </c>
      <c r="BL96" s="15"/>
      <c r="BM96" s="14" t="s">
        <v>982</v>
      </c>
      <c r="BN96" s="14" t="s">
        <v>999</v>
      </c>
      <c r="BO96" s="165" t="s">
        <v>1074</v>
      </c>
      <c r="BP96" s="16" t="s">
        <v>1469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1217</v>
      </c>
      <c r="W97" s="173" t="s">
        <v>1218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1470</v>
      </c>
      <c r="BK97" s="16" t="s">
        <v>1471</v>
      </c>
      <c r="BL97" s="15"/>
      <c r="BM97" s="14" t="s">
        <v>987</v>
      </c>
      <c r="BN97" s="14" t="s">
        <v>987</v>
      </c>
      <c r="BO97" s="165" t="s">
        <v>987</v>
      </c>
      <c r="BP97" s="16" t="s">
        <v>1472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1267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1473</v>
      </c>
      <c r="W98" s="319" t="s">
        <v>1396</v>
      </c>
      <c r="X98" s="218" t="s">
        <v>957</v>
      </c>
      <c r="Y98" s="158" t="s">
        <v>960</v>
      </c>
      <c r="Z98" s="158" t="s">
        <v>963</v>
      </c>
      <c r="AA98" s="322" t="s">
        <v>1428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1391</v>
      </c>
      <c r="BK98" s="16" t="s">
        <v>1474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1475</v>
      </c>
      <c r="N99" s="204" t="s">
        <v>1476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1243</v>
      </c>
      <c r="W99" s="319" t="s">
        <v>1425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1477</v>
      </c>
      <c r="AN99" s="278" t="s">
        <v>1478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1479</v>
      </c>
      <c r="BK99" s="16" t="s">
        <v>1480</v>
      </c>
      <c r="BL99" s="15"/>
      <c r="BM99" s="14" t="s">
        <v>974</v>
      </c>
      <c r="BN99" s="14" t="s">
        <v>1005</v>
      </c>
      <c r="BO99" s="165" t="s">
        <v>1085</v>
      </c>
      <c r="BP99" s="16" t="s">
        <v>1480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1481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1337</v>
      </c>
      <c r="W100" s="173" t="s">
        <v>1338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1482</v>
      </c>
      <c r="BK100" s="16" t="s">
        <v>1483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1395</v>
      </c>
      <c r="W101" s="173" t="s">
        <v>1396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1484</v>
      </c>
      <c r="BK101" s="16" t="s">
        <v>1485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1231</v>
      </c>
      <c r="W102" s="173" t="s">
        <v>1402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1486</v>
      </c>
      <c r="BK102" s="16" t="s">
        <v>1487</v>
      </c>
      <c r="BL102" s="15"/>
      <c r="BM102" s="14" t="s">
        <v>973</v>
      </c>
      <c r="BN102" s="14" t="s">
        <v>1004</v>
      </c>
      <c r="BO102" s="165" t="s">
        <v>1064</v>
      </c>
      <c r="BP102" s="16" t="s">
        <v>1488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1489</v>
      </c>
      <c r="N103" s="204" t="s">
        <v>1490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1224</v>
      </c>
      <c r="W103" s="319" t="s">
        <v>1491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1289</v>
      </c>
      <c r="BK103" s="174" t="s">
        <v>1492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1356</v>
      </c>
      <c r="W104" s="173" t="s">
        <v>1218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1470</v>
      </c>
      <c r="BK104" s="16" t="s">
        <v>1493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1360</v>
      </c>
      <c r="W105" s="173" t="s">
        <v>1410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1494</v>
      </c>
      <c r="BK105" s="16" t="s">
        <v>1495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1236</v>
      </c>
      <c r="W106" s="173" t="s">
        <v>1402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1496</v>
      </c>
      <c r="BK106" s="16" t="s">
        <v>1497</v>
      </c>
      <c r="BL106" s="15"/>
      <c r="BM106" s="14" t="s">
        <v>979</v>
      </c>
      <c r="BN106" s="14" t="s">
        <v>998</v>
      </c>
      <c r="BO106" s="165" t="s">
        <v>1073</v>
      </c>
      <c r="BP106" s="16" t="s">
        <v>1497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1322</v>
      </c>
      <c r="W107" s="173" t="s">
        <v>1218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1498</v>
      </c>
      <c r="BK107" s="16" t="s">
        <v>1498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1268</v>
      </c>
      <c r="N108" s="204" t="s">
        <v>1269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1462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1499</v>
      </c>
      <c r="BK108" s="16" t="s">
        <v>1499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1217</v>
      </c>
      <c r="W109" s="173" t="s">
        <v>1218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1500</v>
      </c>
      <c r="BK109" s="16" t="s">
        <v>1501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1477</v>
      </c>
      <c r="N110" s="204" t="s">
        <v>1478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1243</v>
      </c>
      <c r="W110" s="319" t="s">
        <v>1425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1502</v>
      </c>
      <c r="BK110" s="16" t="s">
        <v>1502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1502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1481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1337</v>
      </c>
      <c r="W111" s="173" t="s">
        <v>1338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1503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1504</v>
      </c>
      <c r="BK111" s="16" t="s">
        <v>1505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1505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1506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1507</v>
      </c>
      <c r="W112" s="173" t="s">
        <v>1508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1509</v>
      </c>
      <c r="BK112" s="16" t="s">
        <v>1509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1510</v>
      </c>
      <c r="N113" s="204" t="s">
        <v>1511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1224</v>
      </c>
      <c r="W113" s="319" t="s">
        <v>1512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1513</v>
      </c>
      <c r="BK113" s="174" t="s">
        <v>1514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1515</v>
      </c>
      <c r="W114" s="173" t="s">
        <v>1218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1516</v>
      </c>
      <c r="BK114" s="16" t="s">
        <v>1517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1517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1518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1519</v>
      </c>
      <c r="N115" s="204" t="s">
        <v>1520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1404</v>
      </c>
      <c r="W115" s="173" t="s">
        <v>1521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1504</v>
      </c>
      <c r="BK115" s="16" t="s">
        <v>1522</v>
      </c>
      <c r="BL115" s="15"/>
      <c r="BM115" s="14" t="s">
        <v>982</v>
      </c>
      <c r="BN115" s="14" t="s">
        <v>972</v>
      </c>
      <c r="BO115" s="165" t="s">
        <v>1075</v>
      </c>
      <c r="BP115" s="16" t="s">
        <v>1522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1360</v>
      </c>
      <c r="W116" s="173" t="s">
        <v>1410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1523</v>
      </c>
      <c r="BK116" s="16" t="s">
        <v>1523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1523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1236</v>
      </c>
      <c r="W117" s="173" t="s">
        <v>1402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1524</v>
      </c>
      <c r="BK117" s="16" t="s">
        <v>1525</v>
      </c>
      <c r="BL117" s="15"/>
      <c r="BM117" s="14" t="s">
        <v>979</v>
      </c>
      <c r="BN117" s="14" t="s">
        <v>998</v>
      </c>
      <c r="BO117" s="165" t="s">
        <v>1073</v>
      </c>
      <c r="BP117" s="16" t="s">
        <v>1525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1504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1481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1337</v>
      </c>
      <c r="W120" s="173" t="s">
        <v>1338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1526</v>
      </c>
      <c r="BK120" s="16" t="s">
        <v>1526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1526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1527</v>
      </c>
      <c r="N121" s="204" t="s">
        <v>1528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1243</v>
      </c>
      <c r="W121" s="319" t="s">
        <v>1425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1526</v>
      </c>
      <c r="BK121" s="16" t="s">
        <v>1526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1526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1529</v>
      </c>
      <c r="J122" s="217">
        <v>74</v>
      </c>
      <c r="K122" s="217">
        <v>26</v>
      </c>
      <c r="L122" s="83" t="s">
        <v>607</v>
      </c>
      <c r="M122" s="204" t="s">
        <v>1530</v>
      </c>
      <c r="N122" s="204" t="s">
        <v>1531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1224</v>
      </c>
      <c r="W122" s="319" t="s">
        <v>1532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1514</v>
      </c>
      <c r="BK122" s="174" t="s">
        <v>1514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/>
      <c r="B123" s="171"/>
      <c r="C123" s="8"/>
      <c r="D123" s="51"/>
      <c r="E123" s="320"/>
      <c r="F123" s="172"/>
      <c r="G123" s="9"/>
      <c r="H123" s="173"/>
      <c r="I123" s="173"/>
      <c r="J123" s="217"/>
      <c r="K123" s="217"/>
      <c r="L123" s="83"/>
      <c r="M123" s="204"/>
      <c r="N123" s="204"/>
      <c r="O123" s="173"/>
      <c r="P123" s="173"/>
      <c r="Q123" s="83"/>
      <c r="R123" s="10"/>
      <c r="S123" s="283"/>
      <c r="T123" s="283"/>
      <c r="U123" s="80"/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/>
      <c r="AJ123" s="9"/>
      <c r="AK123" s="278"/>
      <c r="AL123" s="278"/>
      <c r="AM123" s="278"/>
      <c r="AN123" s="278"/>
      <c r="AO123" s="279"/>
      <c r="AP123" s="280"/>
      <c r="AQ123" s="280"/>
      <c r="AR123" s="38"/>
      <c r="AS123" s="38"/>
      <c r="AT123" s="38"/>
      <c r="AU123" s="38"/>
      <c r="AV123" s="38"/>
      <c r="AW123" s="38"/>
      <c r="AX123" s="38"/>
      <c r="AY123" s="313"/>
      <c r="AZ123" s="13"/>
      <c r="BA123" s="71"/>
      <c r="BB123" s="10"/>
      <c r="BC123" s="70"/>
      <c r="BD123" s="70"/>
      <c r="BE123" s="11"/>
      <c r="BF123" s="281"/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/>
      <c r="BR123" s="18"/>
      <c r="BS123" s="18"/>
      <c r="BT123" s="225" t="str">
        <f t="shared" si="13"/>
        <v/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1360</v>
      </c>
      <c r="W124" s="173" t="s">
        <v>1410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1533</v>
      </c>
      <c r="BK124" s="16" t="s">
        <v>1534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1535</v>
      </c>
      <c r="W130" s="173" t="s">
        <v>1218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1536</v>
      </c>
      <c r="BK130" s="16" t="s">
        <v>1537</v>
      </c>
      <c r="BL130" s="15" t="s">
        <v>1538</v>
      </c>
      <c r="BM130" s="14" t="s">
        <v>987</v>
      </c>
      <c r="BN130" s="14" t="s">
        <v>987</v>
      </c>
      <c r="BO130" s="165" t="s">
        <v>987</v>
      </c>
      <c r="BP130" s="16" t="s">
        <v>1537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1539</v>
      </c>
      <c r="I131" s="173" t="s">
        <v>1539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1540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1541</v>
      </c>
      <c r="W131" s="217" t="s">
        <v>1542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1543</v>
      </c>
      <c r="BK131" s="16" t="s">
        <v>1544</v>
      </c>
      <c r="BL131" s="15"/>
      <c r="BM131" s="14" t="s">
        <v>975</v>
      </c>
      <c r="BN131" s="14" t="s">
        <v>996</v>
      </c>
      <c r="BO131" s="165" t="s">
        <v>1105</v>
      </c>
      <c r="BP131" s="16" t="s">
        <v>1545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1546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1279</v>
      </c>
      <c r="W132" s="173" t="s">
        <v>1547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1548</v>
      </c>
      <c r="BK132" s="16" t="s">
        <v>1549</v>
      </c>
      <c r="BL132" s="15"/>
      <c r="BM132" s="14" t="s">
        <v>984</v>
      </c>
      <c r="BN132" s="14" t="s">
        <v>992</v>
      </c>
      <c r="BO132" s="165" t="s">
        <v>1102</v>
      </c>
      <c r="BP132" s="16" t="s">
        <v>1550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1477</v>
      </c>
      <c r="N133" s="204" t="s">
        <v>1478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1243</v>
      </c>
      <c r="W133" s="319" t="s">
        <v>1425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1551</v>
      </c>
      <c r="BK133" s="324" t="s">
        <v>1552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1473</v>
      </c>
      <c r="W134" s="319" t="s">
        <v>1553</v>
      </c>
      <c r="X134" s="218" t="s">
        <v>957</v>
      </c>
      <c r="Y134" s="158" t="s">
        <v>960</v>
      </c>
      <c r="Z134" s="158" t="s">
        <v>963</v>
      </c>
      <c r="AA134" s="322" t="s">
        <v>1428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1554</v>
      </c>
      <c r="BK134" s="324" t="s">
        <v>1543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1543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1481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1337</v>
      </c>
      <c r="W135" s="173" t="s">
        <v>1338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1554</v>
      </c>
      <c r="BK135" s="16" t="s">
        <v>1555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1221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1248</v>
      </c>
      <c r="N136" s="204" t="s">
        <v>1249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1395</v>
      </c>
      <c r="W136" s="173" t="s">
        <v>1396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1554</v>
      </c>
      <c r="BK136" s="324" t="s">
        <v>1556</v>
      </c>
      <c r="BL136" s="15"/>
      <c r="BM136" s="14" t="s">
        <v>979</v>
      </c>
      <c r="BN136" s="14" t="s">
        <v>1007</v>
      </c>
      <c r="BO136" s="165" t="s">
        <v>1061</v>
      </c>
      <c r="BP136" s="324" t="s">
        <v>1556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/>
      <c r="B137" s="171"/>
      <c r="C137" s="8"/>
      <c r="D137" s="218"/>
      <c r="E137" s="320"/>
      <c r="F137" s="172"/>
      <c r="G137" s="9"/>
      <c r="H137" s="173"/>
      <c r="I137" s="173"/>
      <c r="J137" s="217"/>
      <c r="K137" s="217"/>
      <c r="L137" s="83"/>
      <c r="M137" s="204"/>
      <c r="N137" s="204"/>
      <c r="O137" s="173"/>
      <c r="P137" s="173"/>
      <c r="Q137" s="83"/>
      <c r="R137" s="10"/>
      <c r="S137" s="283"/>
      <c r="T137" s="283"/>
      <c r="U137" s="80"/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/>
      <c r="AJ137" s="9"/>
      <c r="AK137" s="278"/>
      <c r="AL137" s="278"/>
      <c r="AM137" s="278"/>
      <c r="AN137" s="278"/>
      <c r="AO137" s="279"/>
      <c r="AP137" s="280"/>
      <c r="AQ137" s="280"/>
      <c r="AR137" s="38"/>
      <c r="AS137" s="38"/>
      <c r="AT137" s="38"/>
      <c r="AU137" s="38"/>
      <c r="AV137" s="38"/>
      <c r="AW137" s="38"/>
      <c r="AX137" s="38"/>
      <c r="AY137" s="313"/>
      <c r="AZ137" s="13"/>
      <c r="BA137" s="71"/>
      <c r="BB137" s="10"/>
      <c r="BC137" s="70"/>
      <c r="BD137" s="70"/>
      <c r="BE137" s="11"/>
      <c r="BF137" s="281"/>
      <c r="BG137" s="15"/>
      <c r="BH137" s="16"/>
      <c r="BI137" s="16"/>
      <c r="BJ137" s="324"/>
      <c r="BK137" s="16"/>
      <c r="BL137" s="15"/>
      <c r="BM137" s="14"/>
      <c r="BN137" s="14"/>
      <c r="BO137" s="165"/>
      <c r="BP137" s="16"/>
      <c r="BQ137" s="12"/>
      <c r="BR137" s="18"/>
      <c r="BS137" s="18"/>
      <c r="BT137" s="225" t="str">
        <f t="shared" si="18"/>
        <v/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1515</v>
      </c>
      <c r="W138" s="173" t="s">
        <v>1218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1557</v>
      </c>
      <c r="BK138" s="16" t="s">
        <v>1558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1558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1360</v>
      </c>
      <c r="W139" s="173" t="s">
        <v>1410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1559</v>
      </c>
      <c r="BK139" s="16" t="s">
        <v>1560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1236</v>
      </c>
      <c r="W140" s="173" t="s">
        <v>1402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1561</v>
      </c>
      <c r="BK140" s="16" t="s">
        <v>1562</v>
      </c>
      <c r="BL140" s="15"/>
      <c r="BM140" s="14" t="s">
        <v>973</v>
      </c>
      <c r="BN140" s="14" t="s">
        <v>1004</v>
      </c>
      <c r="BO140" s="165" t="s">
        <v>1064</v>
      </c>
      <c r="BP140" s="16" t="s">
        <v>1562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1563</v>
      </c>
      <c r="N141" s="217" t="s">
        <v>1564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1565</v>
      </c>
      <c r="W141" s="173" t="s">
        <v>1315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1566</v>
      </c>
      <c r="BK141" s="16" t="s">
        <v>1567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1248</v>
      </c>
      <c r="N143" s="204" t="s">
        <v>1249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1395</v>
      </c>
      <c r="W143" s="173" t="s">
        <v>1396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1568</v>
      </c>
      <c r="BK143" s="16" t="s">
        <v>1569</v>
      </c>
      <c r="BL143" s="15"/>
      <c r="BM143" s="14" t="s">
        <v>976</v>
      </c>
      <c r="BN143" s="14" t="s">
        <v>997</v>
      </c>
      <c r="BO143" s="165" t="s">
        <v>1110</v>
      </c>
      <c r="BP143" s="16" t="s">
        <v>1569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1268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1279</v>
      </c>
      <c r="W144" s="173" t="s">
        <v>1547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1570</v>
      </c>
      <c r="BK144" s="16" t="s">
        <v>1571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1539</v>
      </c>
      <c r="I145" s="173" t="s">
        <v>1539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1540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1541</v>
      </c>
      <c r="W145" s="217" t="s">
        <v>1542</v>
      </c>
      <c r="X145" s="218" t="s">
        <v>952</v>
      </c>
      <c r="Y145" s="158" t="s">
        <v>951</v>
      </c>
      <c r="Z145" s="218" t="s">
        <v>953</v>
      </c>
      <c r="AA145" s="322" t="s">
        <v>1428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1573</v>
      </c>
      <c r="BK145" s="16" t="s">
        <v>1574</v>
      </c>
      <c r="BL145" s="15"/>
      <c r="BM145" s="14" t="s">
        <v>973</v>
      </c>
      <c r="BN145" s="14" t="s">
        <v>1004</v>
      </c>
      <c r="BO145" s="165" t="s">
        <v>1064</v>
      </c>
      <c r="BP145" s="16" t="s">
        <v>1574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1337</v>
      </c>
      <c r="W146" s="173" t="s">
        <v>1338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1575</v>
      </c>
      <c r="BK146" s="16" t="s">
        <v>1576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1475</v>
      </c>
      <c r="N147" s="204" t="s">
        <v>1476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1243</v>
      </c>
      <c r="W147" s="319" t="s">
        <v>1577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1578</v>
      </c>
      <c r="BK147" s="16" t="s">
        <v>1579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1221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1248</v>
      </c>
      <c r="N148" s="204" t="s">
        <v>1580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1395</v>
      </c>
      <c r="W148" s="173" t="s">
        <v>1581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1568</v>
      </c>
      <c r="BK148" s="16" t="s">
        <v>1569</v>
      </c>
      <c r="BL148" s="15"/>
      <c r="BM148" s="14" t="s">
        <v>976</v>
      </c>
      <c r="BN148" s="14" t="s">
        <v>997</v>
      </c>
      <c r="BO148" s="165" t="s">
        <v>1110</v>
      </c>
      <c r="BP148" s="16" t="s">
        <v>1569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1582</v>
      </c>
      <c r="N149" s="204" t="s">
        <v>1582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1231</v>
      </c>
      <c r="W149" s="173" t="s">
        <v>1583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1515</v>
      </c>
      <c r="W150" s="173" t="s">
        <v>1218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1529</v>
      </c>
      <c r="J151" s="217">
        <v>74</v>
      </c>
      <c r="K151" s="217">
        <v>25</v>
      </c>
      <c r="L151" s="83" t="s">
        <v>607</v>
      </c>
      <c r="M151" s="204" t="s">
        <v>1530</v>
      </c>
      <c r="N151" s="204" t="s">
        <v>1531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1224</v>
      </c>
      <c r="W151" s="319" t="s">
        <v>1588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1360</v>
      </c>
      <c r="W152" s="173" t="s">
        <v>1410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973</v>
      </c>
      <c r="BN152" s="14" t="s">
        <v>994</v>
      </c>
      <c r="BO152" s="165" t="s">
        <v>1115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1565</v>
      </c>
      <c r="W153" s="173" t="s">
        <v>1315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1236</v>
      </c>
      <c r="W154" s="173" t="s">
        <v>1402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987</v>
      </c>
      <c r="BN154" s="14" t="s">
        <v>987</v>
      </c>
      <c r="BO154" s="165" t="s">
        <v>987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1322</v>
      </c>
      <c r="W158" s="173" t="s">
        <v>1218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1539</v>
      </c>
      <c r="I159" s="173" t="s">
        <v>1539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1272</v>
      </c>
      <c r="W159" s="173" t="s">
        <v>1602</v>
      </c>
      <c r="X159" s="218" t="s">
        <v>957</v>
      </c>
      <c r="Y159" s="158"/>
      <c r="Z159" s="158" t="s">
        <v>953</v>
      </c>
      <c r="AA159" s="217" t="s">
        <v>1428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1248</v>
      </c>
      <c r="N160" s="204" t="s">
        <v>1249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1395</v>
      </c>
      <c r="W160" s="173" t="s">
        <v>1604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1221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1248</v>
      </c>
      <c r="N161" s="204" t="s">
        <v>1580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1395</v>
      </c>
      <c r="W161" s="173" t="s">
        <v>1605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1217</v>
      </c>
      <c r="W162" s="173" t="s">
        <v>1608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1404</v>
      </c>
      <c r="W163" s="173" t="s">
        <v>1402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973</v>
      </c>
      <c r="BN163" s="14" t="s">
        <v>1004</v>
      </c>
      <c r="BO163" s="165" t="s">
        <v>1064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1356</v>
      </c>
      <c r="W164" s="173" t="s">
        <v>1218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1243</v>
      </c>
      <c r="W165" s="319" t="s">
        <v>1615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1342</v>
      </c>
      <c r="BK165" s="16" t="s">
        <v>1342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1360</v>
      </c>
      <c r="W166" s="173" t="s">
        <v>1410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1554</v>
      </c>
      <c r="BK166" s="16" t="s">
        <v>1616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1236</v>
      </c>
      <c r="W168" s="173" t="s">
        <v>1402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1554</v>
      </c>
      <c r="BK169" s="16" t="s">
        <v>1629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1554</v>
      </c>
      <c r="BK170" s="16" t="s">
        <v>1632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1322</v>
      </c>
      <c r="W172" s="173" t="s">
        <v>1218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1633</v>
      </c>
      <c r="BK172" s="16" t="s">
        <v>1634</v>
      </c>
      <c r="BL172" s="15"/>
      <c r="BM172" s="14" t="s">
        <v>974</v>
      </c>
      <c r="BN172" s="14" t="s">
        <v>1005</v>
      </c>
      <c r="BO172" s="165" t="s">
        <v>1085</v>
      </c>
      <c r="BP172" s="16" t="s">
        <v>1634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1539</v>
      </c>
      <c r="I173" s="173" t="s">
        <v>1539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1540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1541</v>
      </c>
      <c r="W173" s="217" t="s">
        <v>1635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1636</v>
      </c>
      <c r="BK173" s="16" t="s">
        <v>1637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1638</v>
      </c>
      <c r="N174" s="204" t="s">
        <v>1639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1330</v>
      </c>
      <c r="W174" s="319" t="s">
        <v>1640</v>
      </c>
      <c r="X174" s="218" t="s">
        <v>957</v>
      </c>
      <c r="Y174" s="158"/>
      <c r="Z174" s="158" t="s">
        <v>963</v>
      </c>
      <c r="AA174" s="322" t="s">
        <v>1428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1248</v>
      </c>
      <c r="N175" s="204" t="s">
        <v>1249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1395</v>
      </c>
      <c r="W175" s="173" t="s">
        <v>1604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1641</v>
      </c>
      <c r="BK175" s="16" t="s">
        <v>1641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1641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1221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1248</v>
      </c>
      <c r="N176" s="204" t="s">
        <v>1580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1395</v>
      </c>
      <c r="W176" s="173" t="s">
        <v>1605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1641</v>
      </c>
      <c r="BK176" s="16" t="s">
        <v>1641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1641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1221</v>
      </c>
      <c r="I177" s="173" t="s">
        <v>1258</v>
      </c>
      <c r="J177" s="217">
        <v>74</v>
      </c>
      <c r="K177" s="217">
        <v>290</v>
      </c>
      <c r="L177" s="83" t="s">
        <v>607</v>
      </c>
      <c r="M177" s="204" t="s">
        <v>1642</v>
      </c>
      <c r="N177" s="204" t="s">
        <v>1643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1279</v>
      </c>
      <c r="W177" s="173" t="s">
        <v>1547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1644</v>
      </c>
      <c r="BK177" s="16" t="s">
        <v>1644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1217</v>
      </c>
      <c r="W178" s="173" t="s">
        <v>1608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1645</v>
      </c>
      <c r="BK178" s="16" t="s">
        <v>1646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1356</v>
      </c>
      <c r="W179" s="173" t="s">
        <v>1218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1647</v>
      </c>
      <c r="BK179" s="16" t="s">
        <v>1648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1360</v>
      </c>
      <c r="W180" s="173" t="s">
        <v>1410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1649</v>
      </c>
      <c r="BK180" s="16" t="s">
        <v>1650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1651</v>
      </c>
      <c r="F181" s="172" t="s">
        <v>629</v>
      </c>
      <c r="G181" s="9" t="str">
        <f>IF(D181="","*",VLOOKUP(F181,BS_ATIVIDADE[#All],3,FALSE))</f>
        <v>DETECÇÃO</v>
      </c>
      <c r="H181" s="173" t="s">
        <v>1652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1653</v>
      </c>
      <c r="N181" s="204" t="s">
        <v>1654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1655</v>
      </c>
      <c r="W181" s="173" t="s">
        <v>1621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1656</v>
      </c>
      <c r="BK181" s="16" t="s">
        <v>1656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1236</v>
      </c>
      <c r="W182" s="173" t="s">
        <v>1402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1657</v>
      </c>
      <c r="BK182" s="16" t="s">
        <v>1658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1651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1659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1660</v>
      </c>
      <c r="BK183" s="16" t="s">
        <v>1660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1651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1661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1662</v>
      </c>
      <c r="BK184" s="16" t="s">
        <v>1663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1664</v>
      </c>
      <c r="W186" s="173" t="s">
        <v>1665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1666</v>
      </c>
      <c r="BK186" s="16" t="s">
        <v>1667</v>
      </c>
      <c r="BL186" s="15"/>
      <c r="BM186" s="14" t="s">
        <v>977</v>
      </c>
      <c r="BN186" s="14" t="s">
        <v>1007</v>
      </c>
      <c r="BO186" s="165" t="s">
        <v>1061</v>
      </c>
      <c r="BP186" s="16" t="s">
        <v>1668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1664</v>
      </c>
      <c r="W187" s="173" t="s">
        <v>1669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1666</v>
      </c>
      <c r="BK187" s="16" t="s">
        <v>1670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1539</v>
      </c>
      <c r="I188" s="173" t="s">
        <v>1539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1272</v>
      </c>
      <c r="W188" s="173" t="s">
        <v>1602</v>
      </c>
      <c r="X188" s="218" t="s">
        <v>952</v>
      </c>
      <c r="Y188" s="158" t="s">
        <v>951</v>
      </c>
      <c r="Z188" s="158" t="s">
        <v>953</v>
      </c>
      <c r="AA188" s="217" t="s">
        <v>1428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1603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1671</v>
      </c>
      <c r="BK188" s="16" t="s">
        <v>1672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1638</v>
      </c>
      <c r="N189" s="204" t="s">
        <v>1639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1330</v>
      </c>
      <c r="W189" s="319" t="s">
        <v>1640</v>
      </c>
      <c r="X189" s="218" t="s">
        <v>957</v>
      </c>
      <c r="Y189" s="158"/>
      <c r="Z189" s="158" t="s">
        <v>963</v>
      </c>
      <c r="AA189" s="322" t="s">
        <v>1428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1248</v>
      </c>
      <c r="N190" s="204" t="s">
        <v>1249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1395</v>
      </c>
      <c r="W190" s="173" t="s">
        <v>1604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1673</v>
      </c>
      <c r="BK190" s="16" t="s">
        <v>1674</v>
      </c>
      <c r="BL190" s="15"/>
      <c r="BM190" s="14" t="s">
        <v>979</v>
      </c>
      <c r="BN190" s="14" t="s">
        <v>1007</v>
      </c>
      <c r="BO190" s="165" t="s">
        <v>1072</v>
      </c>
      <c r="BP190" s="16" t="s">
        <v>1460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1221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1248</v>
      </c>
      <c r="N191" s="204" t="s">
        <v>1580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1395</v>
      </c>
      <c r="W191" s="173" t="s">
        <v>1605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1673</v>
      </c>
      <c r="BK191" s="16" t="s">
        <v>1674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1217</v>
      </c>
      <c r="W192" s="173" t="s">
        <v>1218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1675</v>
      </c>
      <c r="BK192" s="16" t="s">
        <v>1675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1404</v>
      </c>
      <c r="W193" s="173" t="s">
        <v>1402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1676</v>
      </c>
      <c r="BK193" s="16" t="s">
        <v>1676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1356</v>
      </c>
      <c r="W194" s="173" t="s">
        <v>1218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1677</v>
      </c>
      <c r="BK194" s="16" t="s">
        <v>1678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1679</v>
      </c>
      <c r="W195" s="173" t="s">
        <v>1680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1681</v>
      </c>
      <c r="BK195" s="16" t="s">
        <v>1682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1682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1258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1259</v>
      </c>
      <c r="N196" s="204" t="s">
        <v>1260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1279</v>
      </c>
      <c r="W196" s="173" t="s">
        <v>1547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1683</v>
      </c>
      <c r="BK196" s="16" t="s">
        <v>1683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1684</v>
      </c>
      <c r="J197" s="217">
        <v>78</v>
      </c>
      <c r="K197" s="217">
        <v>190</v>
      </c>
      <c r="L197" s="83" t="s">
        <v>607</v>
      </c>
      <c r="M197" s="204" t="s">
        <v>1685</v>
      </c>
      <c r="N197" s="204" t="s">
        <v>1686</v>
      </c>
      <c r="O197" s="173" t="s">
        <v>1687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1640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1688</v>
      </c>
      <c r="BK197" s="16" t="s">
        <v>1688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1236</v>
      </c>
      <c r="W198" s="173" t="s">
        <v>1402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1689</v>
      </c>
      <c r="BK198" s="16" t="s">
        <v>1689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1218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1690</v>
      </c>
      <c r="BK200" s="16" t="s">
        <v>1690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1638</v>
      </c>
      <c r="N201" s="204" t="s">
        <v>1639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1330</v>
      </c>
      <c r="W201" s="319" t="s">
        <v>1640</v>
      </c>
      <c r="X201" s="218" t="s">
        <v>957</v>
      </c>
      <c r="Y201" s="158" t="s">
        <v>960</v>
      </c>
      <c r="Z201" s="158" t="s">
        <v>963</v>
      </c>
      <c r="AA201" s="322" t="s">
        <v>1428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1691</v>
      </c>
      <c r="BK201" s="16" t="s">
        <v>1692</v>
      </c>
      <c r="BL201" s="15"/>
      <c r="BM201" s="14" t="s">
        <v>974</v>
      </c>
      <c r="BN201" s="14" t="s">
        <v>1005</v>
      </c>
      <c r="BO201" s="165" t="s">
        <v>1096</v>
      </c>
      <c r="BP201" s="16" t="s">
        <v>1693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1217</v>
      </c>
      <c r="W202" s="173" t="s">
        <v>1218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1694</v>
      </c>
      <c r="BK202" s="16" t="s">
        <v>1695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1217</v>
      </c>
      <c r="W203" s="173" t="s">
        <v>1696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1694</v>
      </c>
      <c r="BK203" s="16" t="s">
        <v>1697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1404</v>
      </c>
      <c r="W204" s="173" t="s">
        <v>1402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1698</v>
      </c>
      <c r="BK204" s="16" t="s">
        <v>1698</v>
      </c>
      <c r="BL204" s="15"/>
      <c r="BM204" s="14" t="s">
        <v>973</v>
      </c>
      <c r="BN204" s="14" t="s">
        <v>1004</v>
      </c>
      <c r="BO204" s="165" t="s">
        <v>1064</v>
      </c>
      <c r="BP204" s="16" t="s">
        <v>1698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1236</v>
      </c>
      <c r="W205" s="173" t="s">
        <v>1402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1699</v>
      </c>
      <c r="AM205" s="278" t="s">
        <v>1700</v>
      </c>
      <c r="AN205" s="278" t="s">
        <v>1701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1702</v>
      </c>
      <c r="BK205" s="16" t="s">
        <v>1703</v>
      </c>
      <c r="BL205" s="15"/>
      <c r="BM205" s="14" t="s">
        <v>979</v>
      </c>
      <c r="BN205" s="14" t="s">
        <v>1007</v>
      </c>
      <c r="BO205" s="165" t="s">
        <v>1061</v>
      </c>
      <c r="BP205" s="16" t="s">
        <v>1704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1705</v>
      </c>
      <c r="J206" s="217">
        <v>72</v>
      </c>
      <c r="K206" s="217">
        <v>308</v>
      </c>
      <c r="L206" s="83" t="s">
        <v>607</v>
      </c>
      <c r="M206" s="204" t="s">
        <v>1706</v>
      </c>
      <c r="N206" s="204" t="s">
        <v>1707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1708</v>
      </c>
      <c r="W206" s="173" t="s">
        <v>1640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1709</v>
      </c>
      <c r="BK206" s="16" t="s">
        <v>1709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1404</v>
      </c>
      <c r="W207" s="173" t="s">
        <v>1402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1710</v>
      </c>
      <c r="BK207" s="16" t="s">
        <v>1710</v>
      </c>
      <c r="BL207" s="15"/>
      <c r="BM207" s="14" t="s">
        <v>973</v>
      </c>
      <c r="BN207" s="14" t="s">
        <v>1004</v>
      </c>
      <c r="BO207" s="165" t="s">
        <v>1064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1236</v>
      </c>
      <c r="W208" s="173" t="s">
        <v>1402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1711</v>
      </c>
      <c r="BK208" s="16" t="s">
        <v>1711</v>
      </c>
      <c r="BL208" s="15"/>
      <c r="BM208" s="14" t="s">
        <v>979</v>
      </c>
      <c r="BN208" s="14" t="s">
        <v>1007</v>
      </c>
      <c r="BO208" s="165" t="s">
        <v>1072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1322</v>
      </c>
      <c r="W210" s="173" t="s">
        <v>1218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1712</v>
      </c>
      <c r="BK210" s="16" t="s">
        <v>1713</v>
      </c>
      <c r="BL210" s="15"/>
      <c r="BM210" s="14" t="s">
        <v>977</v>
      </c>
      <c r="BN210" s="14" t="s">
        <v>1007</v>
      </c>
      <c r="BO210" s="165" t="s">
        <v>1061</v>
      </c>
      <c r="BP210" s="16" t="s">
        <v>1714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1715</v>
      </c>
      <c r="N211" s="204" t="s">
        <v>1716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1272</v>
      </c>
      <c r="W211" s="173" t="s">
        <v>1717</v>
      </c>
      <c r="X211" s="218" t="s">
        <v>957</v>
      </c>
      <c r="Y211" s="158"/>
      <c r="Z211" s="158" t="s">
        <v>953</v>
      </c>
      <c r="AA211" s="217" t="s">
        <v>1428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1603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1718</v>
      </c>
      <c r="BK211" s="16" t="s">
        <v>1719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1638</v>
      </c>
      <c r="N212" s="204" t="s">
        <v>1639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1330</v>
      </c>
      <c r="W212" s="319" t="s">
        <v>1640</v>
      </c>
      <c r="X212" s="218" t="s">
        <v>957</v>
      </c>
      <c r="Y212" s="158"/>
      <c r="Z212" s="158" t="s">
        <v>963</v>
      </c>
      <c r="AA212" s="322" t="s">
        <v>1428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1221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1720</v>
      </c>
      <c r="N213" s="204" t="s">
        <v>1721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1272</v>
      </c>
      <c r="W213" s="173" t="s">
        <v>1722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1603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1718</v>
      </c>
      <c r="BK213" s="16" t="s">
        <v>1719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1221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1642</v>
      </c>
      <c r="N214" s="204" t="s">
        <v>1643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1279</v>
      </c>
      <c r="W214" s="173" t="s">
        <v>1547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1723</v>
      </c>
      <c r="BK214" s="16" t="s">
        <v>1724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1221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1395</v>
      </c>
      <c r="W215" s="173" t="s">
        <v>1605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1725</v>
      </c>
      <c r="BK215" s="16" t="s">
        <v>1726</v>
      </c>
      <c r="BL215" s="15"/>
      <c r="BM215" s="14" t="s">
        <v>979</v>
      </c>
      <c r="BN215" s="14" t="s">
        <v>1007</v>
      </c>
      <c r="BO215" s="165" t="s">
        <v>1072</v>
      </c>
      <c r="BP215" s="16" t="s">
        <v>1727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1404</v>
      </c>
      <c r="W216" s="173" t="s">
        <v>1402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1728</v>
      </c>
      <c r="BK216" s="16" t="s">
        <v>1729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1217</v>
      </c>
      <c r="W217" s="173" t="s">
        <v>1218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1730</v>
      </c>
      <c r="BK217" s="16" t="s">
        <v>1731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1732</v>
      </c>
      <c r="W218" s="173" t="s">
        <v>1388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1733</v>
      </c>
      <c r="BK218" s="16" t="s">
        <v>1733</v>
      </c>
      <c r="BL218" s="15"/>
      <c r="BM218" s="14" t="s">
        <v>977</v>
      </c>
      <c r="BN218" s="14" t="s">
        <v>1007</v>
      </c>
      <c r="BO218" s="165" t="s">
        <v>1061</v>
      </c>
      <c r="BP218" s="16" t="s">
        <v>1733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1234</v>
      </c>
      <c r="W219" s="173" t="s">
        <v>1734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1735</v>
      </c>
      <c r="BK219" s="16" t="s">
        <v>1736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1737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1236</v>
      </c>
      <c r="W220" s="173" t="s">
        <v>1402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1738</v>
      </c>
      <c r="W221" s="173" t="s">
        <v>1739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1740</v>
      </c>
      <c r="BK221" s="16" t="s">
        <v>1741</v>
      </c>
      <c r="BL221" s="15"/>
      <c r="BM221" s="14" t="s">
        <v>972</v>
      </c>
      <c r="BN221" s="14" t="s">
        <v>993</v>
      </c>
      <c r="BO221" s="165" t="s">
        <v>1062</v>
      </c>
      <c r="BP221" s="16" t="s">
        <v>1742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1743</v>
      </c>
      <c r="W222" s="173" t="s">
        <v>1744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1745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1535</v>
      </c>
      <c r="W223" s="319" t="s">
        <v>1218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1746</v>
      </c>
      <c r="BK223" s="16" t="s">
        <v>1747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1748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1337</v>
      </c>
      <c r="W225" s="173" t="s">
        <v>1338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1749</v>
      </c>
      <c r="BK225" s="16" t="s">
        <v>1750</v>
      </c>
      <c r="BL225" s="15"/>
      <c r="BM225" s="14" t="s">
        <v>982</v>
      </c>
      <c r="BN225" s="14" t="s">
        <v>999</v>
      </c>
      <c r="BO225" s="165" t="s">
        <v>1074</v>
      </c>
      <c r="BP225" s="16" t="s">
        <v>1751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1638</v>
      </c>
      <c r="N226" s="204" t="s">
        <v>1639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1752</v>
      </c>
      <c r="W226" s="173" t="s">
        <v>1753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1754</v>
      </c>
      <c r="BK226" s="16" t="s">
        <v>1754</v>
      </c>
      <c r="BL226" s="15"/>
      <c r="BM226" s="14" t="s">
        <v>970</v>
      </c>
      <c r="BN226" s="14" t="s">
        <v>992</v>
      </c>
      <c r="BO226" s="165" t="s">
        <v>1060</v>
      </c>
      <c r="BP226" s="16" t="s">
        <v>1755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1756</v>
      </c>
      <c r="N227" s="204" t="s">
        <v>1757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1758</v>
      </c>
      <c r="W227" s="173" t="s">
        <v>1759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1760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1395</v>
      </c>
      <c r="W228" s="173" t="s">
        <v>1761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1762</v>
      </c>
      <c r="BK228" s="16" t="s">
        <v>1763</v>
      </c>
      <c r="BL228" s="15"/>
      <c r="BM228" s="14" t="s">
        <v>979</v>
      </c>
      <c r="BN228" s="14" t="s">
        <v>1007</v>
      </c>
      <c r="BO228" s="165" t="s">
        <v>1104</v>
      </c>
      <c r="BP228" s="16" t="s">
        <v>1764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1221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1395</v>
      </c>
      <c r="W229" s="173" t="s">
        <v>1605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1762</v>
      </c>
      <c r="BK229" s="16" t="s">
        <v>1765</v>
      </c>
      <c r="BL229" s="15"/>
      <c r="BM229" s="14" t="s">
        <v>979</v>
      </c>
      <c r="BN229" s="14" t="s">
        <v>1007</v>
      </c>
      <c r="BO229" s="165" t="s">
        <v>1104</v>
      </c>
      <c r="BP229" s="16" t="s">
        <v>1764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1766</v>
      </c>
      <c r="W230" s="173" t="s">
        <v>1402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1339</v>
      </c>
      <c r="BK230" s="16" t="s">
        <v>1767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1768</v>
      </c>
      <c r="N231" s="204" t="s">
        <v>1769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1770</v>
      </c>
      <c r="W231" s="173" t="s">
        <v>1218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1771</v>
      </c>
      <c r="BK231" s="16" t="s">
        <v>1772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1773</v>
      </c>
      <c r="N232" s="204" t="s">
        <v>1774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1775</v>
      </c>
      <c r="W232" s="173" t="s">
        <v>1759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1776</v>
      </c>
      <c r="BK232" s="16" t="s">
        <v>1777</v>
      </c>
      <c r="BL232" s="15"/>
      <c r="BM232" s="14" t="s">
        <v>974</v>
      </c>
      <c r="BN232" s="14" t="s">
        <v>995</v>
      </c>
      <c r="BO232" s="165" t="s">
        <v>1065</v>
      </c>
      <c r="BP232" s="16" t="s">
        <v>1778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1752</v>
      </c>
      <c r="W233" s="173" t="s">
        <v>1779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1780</v>
      </c>
      <c r="BK233" s="16" t="s">
        <v>1781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1782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1783</v>
      </c>
      <c r="W234" s="173" t="s">
        <v>1784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1780</v>
      </c>
      <c r="BK234" s="16" t="s">
        <v>1785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1786</v>
      </c>
      <c r="I235" s="173" t="s">
        <v>1787</v>
      </c>
      <c r="J235" s="217">
        <v>74</v>
      </c>
      <c r="K235" s="217">
        <v>1</v>
      </c>
      <c r="L235" s="83" t="s">
        <v>607</v>
      </c>
      <c r="M235" s="204" t="s">
        <v>1788</v>
      </c>
      <c r="N235" s="204" t="s">
        <v>1789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1243</v>
      </c>
      <c r="W235" s="173" t="s">
        <v>1790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1791</v>
      </c>
      <c r="BK235" s="16" t="s">
        <v>1792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1783</v>
      </c>
      <c r="W236" s="173" t="s">
        <v>1410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1793</v>
      </c>
      <c r="BK236" s="16" t="s">
        <v>1794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1795</v>
      </c>
      <c r="N237" s="204" t="s">
        <v>1796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1797</v>
      </c>
      <c r="W237" s="173" t="s">
        <v>1798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1799</v>
      </c>
      <c r="BK237" s="16" t="s">
        <v>1799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1415</v>
      </c>
      <c r="W238" s="173" t="s">
        <v>1218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1800</v>
      </c>
      <c r="BK238" s="16" t="s">
        <v>1801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1802</v>
      </c>
      <c r="I240" s="173" t="s">
        <v>1803</v>
      </c>
      <c r="J240" s="217">
        <v>98</v>
      </c>
      <c r="K240" s="217">
        <v>752</v>
      </c>
      <c r="L240" s="83" t="s">
        <v>607</v>
      </c>
      <c r="M240" s="204" t="s">
        <v>1804</v>
      </c>
      <c r="N240" s="204" t="s">
        <v>1805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1752</v>
      </c>
      <c r="W240" s="173" t="s">
        <v>1806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1807</v>
      </c>
      <c r="BK240" s="16" t="s">
        <v>1808</v>
      </c>
      <c r="BL240" s="15"/>
      <c r="BM240" s="14" t="s">
        <v>966</v>
      </c>
      <c r="BN240" s="14" t="s">
        <v>989</v>
      </c>
      <c r="BO240" s="165" t="s">
        <v>1055</v>
      </c>
      <c r="BP240" s="16" t="s">
        <v>1809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1535</v>
      </c>
      <c r="W241" s="173" t="s">
        <v>1218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1810</v>
      </c>
      <c r="BK241" s="16" t="s">
        <v>1811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1812</v>
      </c>
      <c r="W242" s="173" t="s">
        <v>1388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1813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1638</v>
      </c>
      <c r="N243" s="204" t="s">
        <v>1639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1330</v>
      </c>
      <c r="W243" s="173" t="s">
        <v>1753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1814</v>
      </c>
      <c r="BK243" s="16" t="s">
        <v>1815</v>
      </c>
      <c r="BL243" s="15"/>
      <c r="BM243" s="14" t="s">
        <v>972</v>
      </c>
      <c r="BN243" s="14" t="s">
        <v>993</v>
      </c>
      <c r="BO243" s="165" t="s">
        <v>1062</v>
      </c>
      <c r="BP243" s="16" t="s">
        <v>1816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1337</v>
      </c>
      <c r="W244" s="173" t="s">
        <v>1338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1817</v>
      </c>
      <c r="BK244" s="16" t="s">
        <v>1818</v>
      </c>
      <c r="BL244" s="15"/>
      <c r="BM244" s="14" t="s">
        <v>973</v>
      </c>
      <c r="BN244" s="14" t="s">
        <v>1004</v>
      </c>
      <c r="BO244" s="165" t="s">
        <v>1095</v>
      </c>
      <c r="BP244" s="16" t="s">
        <v>1817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1506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1819</v>
      </c>
      <c r="W245" s="173" t="s">
        <v>1790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1820</v>
      </c>
      <c r="BK245" s="16" t="s">
        <v>1820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1708</v>
      </c>
      <c r="W246" s="173" t="s">
        <v>1821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1822</v>
      </c>
      <c r="BK246" s="16" t="s">
        <v>1822</v>
      </c>
      <c r="BL246" s="15"/>
      <c r="BM246" s="14" t="s">
        <v>973</v>
      </c>
      <c r="BN246" s="14" t="s">
        <v>1004</v>
      </c>
      <c r="BO246" s="165" t="s">
        <v>1095</v>
      </c>
      <c r="BP246" s="16" t="s">
        <v>1822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1768</v>
      </c>
      <c r="N248" s="204" t="s">
        <v>1769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1823</v>
      </c>
      <c r="W248" s="173" t="s">
        <v>1218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1824</v>
      </c>
      <c r="BK248" s="16" t="s">
        <v>1825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1782</v>
      </c>
      <c r="J249" s="217">
        <v>74</v>
      </c>
      <c r="K249" s="217">
        <v>111</v>
      </c>
      <c r="L249" s="83" t="s">
        <v>607</v>
      </c>
      <c r="M249" s="204" t="s">
        <v>1826</v>
      </c>
      <c r="N249" s="204" t="s">
        <v>1827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1752</v>
      </c>
      <c r="W249" s="173" t="s">
        <v>1828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1829</v>
      </c>
      <c r="BK249" s="16" t="s">
        <v>1830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1773</v>
      </c>
      <c r="N250" s="204" t="s">
        <v>1774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1775</v>
      </c>
      <c r="W250" s="173" t="s">
        <v>1759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1831</v>
      </c>
      <c r="BK250" s="16" t="s">
        <v>1832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1360</v>
      </c>
      <c r="W251" s="173" t="s">
        <v>1410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1833</v>
      </c>
      <c r="BK251" s="16" t="s">
        <v>1834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1835</v>
      </c>
      <c r="N253" s="204" t="s">
        <v>1836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1738</v>
      </c>
      <c r="W253" s="173" t="s">
        <v>1837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1838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1839</v>
      </c>
      <c r="N254" s="204" t="s">
        <v>1840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1797</v>
      </c>
      <c r="W254" s="173" t="s">
        <v>1841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1842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1415</v>
      </c>
      <c r="W255" s="173" t="s">
        <v>1218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1843</v>
      </c>
      <c r="BK255" s="16" t="s">
        <v>1844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1845</v>
      </c>
      <c r="N260" s="204" t="s">
        <v>1846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1847</v>
      </c>
      <c r="W260" s="173" t="s">
        <v>1508</v>
      </c>
      <c r="X260" s="218" t="s">
        <v>957</v>
      </c>
      <c r="Y260" s="158" t="s">
        <v>960</v>
      </c>
      <c r="Z260" s="158" t="s">
        <v>965</v>
      </c>
      <c r="AA260" s="83" t="s">
        <v>1848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1849</v>
      </c>
      <c r="BK260" s="16" t="s">
        <v>1850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1546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1243</v>
      </c>
      <c r="W262" s="173" t="s">
        <v>1790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1851</v>
      </c>
      <c r="BK262" s="16" t="s">
        <v>1852</v>
      </c>
      <c r="BL262" s="15"/>
      <c r="BM262" s="14" t="s">
        <v>982</v>
      </c>
      <c r="BN262" s="14" t="s">
        <v>999</v>
      </c>
      <c r="BO262" s="165" t="s">
        <v>1074</v>
      </c>
      <c r="BP262" s="16" t="s">
        <v>1853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1337</v>
      </c>
      <c r="W264" s="173" t="s">
        <v>1338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1854</v>
      </c>
      <c r="BK264" s="16" t="s">
        <v>1855</v>
      </c>
      <c r="BL264" s="15"/>
      <c r="BM264" s="14" t="s">
        <v>973</v>
      </c>
      <c r="BN264" s="14" t="s">
        <v>1004</v>
      </c>
      <c r="BO264" s="165" t="s">
        <v>1064</v>
      </c>
      <c r="BP264" s="16" t="s">
        <v>1856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1857</v>
      </c>
      <c r="W266" s="173" t="s">
        <v>1402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1858</v>
      </c>
      <c r="BK266" s="16" t="s">
        <v>1859</v>
      </c>
      <c r="BL266" s="15"/>
      <c r="BM266" s="14" t="s">
        <v>981</v>
      </c>
      <c r="BN266" s="14" t="s">
        <v>981</v>
      </c>
      <c r="BO266" s="165" t="s">
        <v>981</v>
      </c>
      <c r="BP266" s="16" t="s">
        <v>1856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OKOK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1860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1823</v>
      </c>
      <c r="W267" s="173" t="s">
        <v>1861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1862</v>
      </c>
      <c r="BK267" s="16" t="s">
        <v>1863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1773</v>
      </c>
      <c r="N268" s="204" t="s">
        <v>1774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1217</v>
      </c>
      <c r="W268" s="173" t="s">
        <v>1218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1864</v>
      </c>
      <c r="BK268" s="16" t="s">
        <v>1864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1360</v>
      </c>
      <c r="W270" s="173" t="s">
        <v>1865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1339</v>
      </c>
      <c r="BK270" s="16" t="s">
        <v>1866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1867</v>
      </c>
      <c r="N271" s="204" t="s">
        <v>1868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1620</v>
      </c>
      <c r="W271" s="173" t="s">
        <v>1790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1869</v>
      </c>
      <c r="BK271" s="16" t="s">
        <v>1723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1870</v>
      </c>
      <c r="N272" s="204" t="s">
        <v>1871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1541</v>
      </c>
      <c r="W272" s="173" t="s">
        <v>1872</v>
      </c>
      <c r="X272" s="218" t="s">
        <v>957</v>
      </c>
      <c r="Y272" s="158" t="s">
        <v>960</v>
      </c>
      <c r="Z272" s="158" t="s">
        <v>953</v>
      </c>
      <c r="AA272" s="83" t="s">
        <v>1873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1874</v>
      </c>
      <c r="BK272" s="16" t="s">
        <v>1875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1876</v>
      </c>
      <c r="N273" s="204" t="s">
        <v>1877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1797</v>
      </c>
      <c r="W273" s="173" t="s">
        <v>1878</v>
      </c>
      <c r="X273" s="218" t="s">
        <v>957</v>
      </c>
      <c r="Y273" s="158" t="s">
        <v>960</v>
      </c>
      <c r="Z273" s="158" t="s">
        <v>953</v>
      </c>
      <c r="AA273" s="83" t="s">
        <v>1879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1880</v>
      </c>
      <c r="BK273" s="16" t="s">
        <v>1880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1415</v>
      </c>
      <c r="W274" s="173" t="s">
        <v>1218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1881</v>
      </c>
      <c r="BK274" s="16" t="s">
        <v>1882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1535</v>
      </c>
      <c r="W277" s="173" t="s">
        <v>1218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1406</v>
      </c>
      <c r="BK277" s="16" t="s">
        <v>1883</v>
      </c>
      <c r="BL277" s="15"/>
      <c r="BM277" s="14" t="s">
        <v>976</v>
      </c>
      <c r="BN277" s="14" t="s">
        <v>997</v>
      </c>
      <c r="BO277" s="165" t="s">
        <v>1110</v>
      </c>
      <c r="BP277" s="16" t="s">
        <v>1884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1885</v>
      </c>
      <c r="N279" s="204" t="s">
        <v>1886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1382</v>
      </c>
      <c r="W279" s="173" t="s">
        <v>1753</v>
      </c>
      <c r="X279" s="218" t="s">
        <v>957</v>
      </c>
      <c r="Y279" s="158" t="s">
        <v>960</v>
      </c>
      <c r="Z279" s="158" t="s">
        <v>958</v>
      </c>
      <c r="AA279" s="83" t="s">
        <v>1887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1397</v>
      </c>
      <c r="BK279" s="16" t="s">
        <v>1888</v>
      </c>
      <c r="BL279" s="15"/>
      <c r="BM279" s="14" t="s">
        <v>981</v>
      </c>
      <c r="BN279" s="14" t="s">
        <v>981</v>
      </c>
      <c r="BO279" s="165" t="s">
        <v>981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1337</v>
      </c>
      <c r="W280" s="173" t="s">
        <v>1338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1889</v>
      </c>
      <c r="BK280" s="16" t="s">
        <v>1890</v>
      </c>
      <c r="BL280" s="15"/>
      <c r="BM280" s="14" t="s">
        <v>987</v>
      </c>
      <c r="BN280" s="14" t="s">
        <v>987</v>
      </c>
      <c r="BO280" s="165" t="s">
        <v>987</v>
      </c>
      <c r="BP280" s="16" t="s">
        <v>1884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1812</v>
      </c>
      <c r="W281" s="173" t="s">
        <v>1388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1406</v>
      </c>
      <c r="BK281" s="16" t="s">
        <v>1891</v>
      </c>
      <c r="BL281" s="15"/>
      <c r="BM281" s="14" t="s">
        <v>981</v>
      </c>
      <c r="BN281" s="14" t="s">
        <v>981</v>
      </c>
      <c r="BO281" s="165" t="s">
        <v>981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1248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1892</v>
      </c>
      <c r="W282" s="173" t="s">
        <v>1761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1893</v>
      </c>
      <c r="BK282" s="16" t="s">
        <v>1893</v>
      </c>
      <c r="BL282" s="15"/>
      <c r="BM282" s="14" t="s">
        <v>987</v>
      </c>
      <c r="BN282" s="14" t="s">
        <v>987</v>
      </c>
      <c r="BO282" s="165" t="s">
        <v>987</v>
      </c>
      <c r="BP282" s="16" t="s">
        <v>1893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1248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1892</v>
      </c>
      <c r="W283" s="173" t="s">
        <v>1894</v>
      </c>
      <c r="X283" s="218" t="s">
        <v>957</v>
      </c>
      <c r="Y283" s="158" t="s">
        <v>960</v>
      </c>
      <c r="Z283" s="158" t="s">
        <v>953</v>
      </c>
      <c r="AA283" s="83" t="s">
        <v>1895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1893</v>
      </c>
      <c r="BK283" s="16" t="s">
        <v>1893</v>
      </c>
      <c r="BL283" s="15"/>
      <c r="BM283" s="14" t="s">
        <v>987</v>
      </c>
      <c r="BN283" s="14" t="s">
        <v>987</v>
      </c>
      <c r="BO283" s="165" t="s">
        <v>987</v>
      </c>
      <c r="BP283" s="16" t="s">
        <v>1893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1708</v>
      </c>
      <c r="W285" s="173" t="s">
        <v>1402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1896</v>
      </c>
      <c r="BK285" s="16" t="s">
        <v>1896</v>
      </c>
      <c r="BL285" s="15"/>
      <c r="BM285" s="14" t="s">
        <v>973</v>
      </c>
      <c r="BN285" s="14" t="s">
        <v>1004</v>
      </c>
      <c r="BO285" s="165" t="s">
        <v>1064</v>
      </c>
      <c r="BP285" s="16" t="s">
        <v>1896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1897</v>
      </c>
      <c r="N286" s="204" t="s">
        <v>1769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1823</v>
      </c>
      <c r="W286" s="173" t="s">
        <v>1218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1406</v>
      </c>
      <c r="BK286" s="16" t="s">
        <v>1898</v>
      </c>
      <c r="BL286" s="15"/>
      <c r="BM286" s="14" t="s">
        <v>987</v>
      </c>
      <c r="BN286" s="14" t="s">
        <v>987</v>
      </c>
      <c r="BO286" s="165" t="s">
        <v>987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1773</v>
      </c>
      <c r="N287" s="204" t="s">
        <v>1774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1217</v>
      </c>
      <c r="W287" s="173" t="s">
        <v>1218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1406</v>
      </c>
      <c r="BK287" s="16" t="s">
        <v>1899</v>
      </c>
      <c r="BL287" s="15"/>
      <c r="BM287" s="14" t="s">
        <v>981</v>
      </c>
      <c r="BN287" s="14" t="s">
        <v>981</v>
      </c>
      <c r="BO287" s="165" t="s">
        <v>981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1360</v>
      </c>
      <c r="W288" s="173" t="s">
        <v>1410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1339</v>
      </c>
      <c r="BK288" s="16" t="s">
        <v>1900</v>
      </c>
      <c r="BL288" s="15"/>
      <c r="BM288" s="14" t="s">
        <v>981</v>
      </c>
      <c r="BN288" s="14" t="s">
        <v>981</v>
      </c>
      <c r="BO288" s="165" t="s">
        <v>981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1901</v>
      </c>
      <c r="N290" s="204" t="s">
        <v>1902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1541</v>
      </c>
      <c r="W290" s="173" t="s">
        <v>1872</v>
      </c>
      <c r="X290" s="218" t="s">
        <v>957</v>
      </c>
      <c r="Y290" s="158" t="s">
        <v>960</v>
      </c>
      <c r="Z290" s="158" t="s">
        <v>953</v>
      </c>
      <c r="AA290" s="83" t="s">
        <v>1873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1903</v>
      </c>
      <c r="BK290" s="16" t="s">
        <v>1903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1904</v>
      </c>
      <c r="N291" s="204" t="s">
        <v>1905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1743</v>
      </c>
      <c r="W291" s="173" t="s">
        <v>1841</v>
      </c>
      <c r="X291" s="218" t="s">
        <v>957</v>
      </c>
      <c r="Y291" s="158" t="s">
        <v>960</v>
      </c>
      <c r="Z291" s="158" t="s">
        <v>953</v>
      </c>
      <c r="AA291" s="83" t="s">
        <v>1879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1906</v>
      </c>
      <c r="BK291" s="16" t="s">
        <v>1906</v>
      </c>
      <c r="BL291" s="15"/>
      <c r="BM291" s="14" t="s">
        <v>981</v>
      </c>
      <c r="BN291" s="14" t="s">
        <v>981</v>
      </c>
      <c r="BO291" s="165" t="s">
        <v>981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1907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1908</v>
      </c>
      <c r="N292" s="204" t="s">
        <v>1909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1743</v>
      </c>
      <c r="W292" s="173" t="s">
        <v>1910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1339</v>
      </c>
      <c r="BK292" s="16" t="s">
        <v>1911</v>
      </c>
      <c r="BL292" s="15"/>
      <c r="BM292" s="14" t="s">
        <v>981</v>
      </c>
      <c r="BN292" s="14" t="s">
        <v>981</v>
      </c>
      <c r="BO292" s="165" t="s">
        <v>981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 hidden="1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1912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1845</v>
      </c>
      <c r="N293" s="204" t="s">
        <v>1846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1507</v>
      </c>
      <c r="W293" s="173" t="s">
        <v>1508</v>
      </c>
      <c r="X293" s="218" t="s">
        <v>957</v>
      </c>
      <c r="Y293" s="158" t="s">
        <v>960</v>
      </c>
      <c r="Z293" s="158" t="s">
        <v>1913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1914</v>
      </c>
      <c r="BK293" s="16" t="s">
        <v>1915</v>
      </c>
      <c r="BL293" s="15"/>
      <c r="BM293" s="14" t="s">
        <v>969</v>
      </c>
      <c r="BN293" s="14" t="s">
        <v>992</v>
      </c>
      <c r="BO293" s="165" t="s">
        <v>1059</v>
      </c>
      <c r="BP293" s="16" t="s">
        <v>1916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 hidden="1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1917</v>
      </c>
      <c r="N294" s="204" t="s">
        <v>1918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1382</v>
      </c>
      <c r="W294" s="173" t="s">
        <v>1919</v>
      </c>
      <c r="X294" s="218" t="s">
        <v>957</v>
      </c>
      <c r="Y294" s="158" t="s">
        <v>960</v>
      </c>
      <c r="Z294" s="158" t="s">
        <v>958</v>
      </c>
      <c r="AA294" s="83" t="s">
        <v>1887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1920</v>
      </c>
      <c r="BK294" s="16" t="s">
        <v>1920</v>
      </c>
      <c r="BL294" s="15"/>
      <c r="BM294" s="14" t="s">
        <v>969</v>
      </c>
      <c r="BN294" s="14" t="s">
        <v>992</v>
      </c>
      <c r="BO294" s="165" t="s">
        <v>1080</v>
      </c>
      <c r="BP294" s="16" t="s">
        <v>1921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 hidden="1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1922</v>
      </c>
      <c r="G295" s="9" t="e">
        <f>IF(D295="","*",VLOOKUP(F295,BS_ATIVIDADE[#All],3,FALSE))</f>
        <v>#N/A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1535</v>
      </c>
      <c r="W295" s="173" t="s">
        <v>1218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 xml:space="preserve">PDM SOLDA </v>
      </c>
      <c r="AJ295" s="9" t="e">
        <f>IF(D295="","*",VLOOKUP(AI295,BS_ATIVIDADE[#Data],3,FALSE))</f>
        <v>#N/A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1923</v>
      </c>
      <c r="BK295" s="16" t="s">
        <v>1924</v>
      </c>
      <c r="BL295" s="15"/>
      <c r="BM295" s="14" t="s">
        <v>987</v>
      </c>
      <c r="BN295" s="14" t="s">
        <v>987</v>
      </c>
      <c r="BO295" s="165" t="s">
        <v>987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 hidden="1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1337</v>
      </c>
      <c r="W296" s="173" t="s">
        <v>1338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1925</v>
      </c>
      <c r="BK296" s="16" t="s">
        <v>1925</v>
      </c>
      <c r="BL296" s="15"/>
      <c r="BM296" s="14" t="s">
        <v>987</v>
      </c>
      <c r="BN296" s="14" t="s">
        <v>987</v>
      </c>
      <c r="BO296" s="165" t="s">
        <v>987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 hidden="1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1248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1892</v>
      </c>
      <c r="W297" s="173" t="s">
        <v>1761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1925</v>
      </c>
      <c r="BK297" s="16" t="s">
        <v>1925</v>
      </c>
      <c r="BL297" s="15"/>
      <c r="BM297" s="14" t="s">
        <v>976</v>
      </c>
      <c r="BN297" s="14" t="s">
        <v>997</v>
      </c>
      <c r="BO297" s="165" t="s">
        <v>1110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 hidden="1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1248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1892</v>
      </c>
      <c r="W298" s="173" t="s">
        <v>1894</v>
      </c>
      <c r="X298" s="218" t="s">
        <v>952</v>
      </c>
      <c r="Y298" s="158" t="s">
        <v>951</v>
      </c>
      <c r="Z298" s="158" t="s">
        <v>953</v>
      </c>
      <c r="AA298" s="83" t="s">
        <v>1895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1925</v>
      </c>
      <c r="BK298" s="16" t="s">
        <v>1925</v>
      </c>
      <c r="BL298" s="15"/>
      <c r="BM298" s="14" t="s">
        <v>976</v>
      </c>
      <c r="BN298" s="14" t="s">
        <v>997</v>
      </c>
      <c r="BO298" s="165" t="s">
        <v>1110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1708</v>
      </c>
      <c r="W300" s="173" t="s">
        <v>1402</v>
      </c>
      <c r="X300" s="218" t="s">
        <v>957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1339</v>
      </c>
      <c r="BK300" s="16" t="s">
        <v>1896</v>
      </c>
      <c r="BL300" s="15"/>
      <c r="BM300" s="14" t="s">
        <v>973</v>
      </c>
      <c r="BN300" s="14" t="s">
        <v>1004</v>
      </c>
      <c r="BO300" s="165" t="s">
        <v>1064</v>
      </c>
      <c r="BP300" s="16" t="s">
        <v>1698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 hidden="1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1897</v>
      </c>
      <c r="N301" s="204" t="s">
        <v>1769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1823</v>
      </c>
      <c r="W301" s="173" t="s">
        <v>1218</v>
      </c>
      <c r="X301" s="218" t="s">
        <v>957</v>
      </c>
      <c r="Y301" s="158" t="s">
        <v>960</v>
      </c>
      <c r="Z301" s="158" t="s">
        <v>963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1926</v>
      </c>
      <c r="BK301" s="16" t="s">
        <v>1927</v>
      </c>
      <c r="BL301" s="15"/>
      <c r="BM301" s="14" t="s">
        <v>987</v>
      </c>
      <c r="BN301" s="14" t="s">
        <v>987</v>
      </c>
      <c r="BO301" s="165" t="s">
        <v>987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 hidden="1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1928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1217</v>
      </c>
      <c r="W302" s="173" t="s">
        <v>1218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1929</v>
      </c>
      <c r="BK302" s="16" t="s">
        <v>1927</v>
      </c>
      <c r="BL302" s="15"/>
      <c r="BM302" s="14" t="s">
        <v>987</v>
      </c>
      <c r="BN302" s="14" t="s">
        <v>987</v>
      </c>
      <c r="BO302" s="165" t="s">
        <v>987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 hidden="1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1930</v>
      </c>
      <c r="W303" s="173" t="s">
        <v>1388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1931</v>
      </c>
      <c r="BK303" s="16" t="s">
        <v>1931</v>
      </c>
      <c r="BL303" s="15"/>
      <c r="BM303" s="14" t="s">
        <v>977</v>
      </c>
      <c r="BN303" s="14" t="s">
        <v>1007</v>
      </c>
      <c r="BO303" s="165" t="s">
        <v>1072</v>
      </c>
      <c r="BP303" s="16" t="s">
        <v>1932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 hidden="1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1933</v>
      </c>
      <c r="N304" s="204" t="s">
        <v>1934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1360</v>
      </c>
      <c r="W304" s="173" t="s">
        <v>1410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1935</v>
      </c>
      <c r="BK304" s="16" t="s">
        <v>1936</v>
      </c>
      <c r="BL304" s="15"/>
      <c r="BM304" s="14" t="s">
        <v>981</v>
      </c>
      <c r="BN304" s="14" t="s">
        <v>981</v>
      </c>
      <c r="BO304" s="165" t="s">
        <v>981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1937</v>
      </c>
      <c r="N306" s="204" t="s">
        <v>1938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1743</v>
      </c>
      <c r="W306" s="173" t="s">
        <v>1841</v>
      </c>
      <c r="X306" s="218" t="s">
        <v>957</v>
      </c>
      <c r="Y306" s="158" t="s">
        <v>960</v>
      </c>
      <c r="Z306" s="158" t="s">
        <v>953</v>
      </c>
      <c r="AA306" s="83" t="s">
        <v>1879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1939</v>
      </c>
      <c r="BK306" s="16" t="s">
        <v>1939</v>
      </c>
      <c r="BL306" s="15"/>
      <c r="BM306" s="14" t="s">
        <v>981</v>
      </c>
      <c r="BN306" s="14" t="s">
        <v>981</v>
      </c>
      <c r="BO306" s="165" t="s">
        <v>981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 hidden="1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1415</v>
      </c>
      <c r="W307" s="173" t="s">
        <v>1218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1940</v>
      </c>
      <c r="BK307" s="16" t="s">
        <v>1941</v>
      </c>
      <c r="BL307" s="15"/>
      <c r="BM307" s="14" t="s">
        <v>981</v>
      </c>
      <c r="BN307" s="14" t="s">
        <v>981</v>
      </c>
      <c r="BO307" s="165" t="s">
        <v>981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 hidden="1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1933</v>
      </c>
      <c r="N308" s="204" t="s">
        <v>1934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1360</v>
      </c>
      <c r="W308" s="173" t="s">
        <v>1410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1942</v>
      </c>
      <c r="BK308" s="16" t="s">
        <v>1943</v>
      </c>
      <c r="BL308" s="15"/>
      <c r="BM308" s="14" t="s">
        <v>981</v>
      </c>
      <c r="BN308" s="14" t="s">
        <v>981</v>
      </c>
      <c r="BO308" s="165" t="s">
        <v>981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 hidden="1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1337</v>
      </c>
      <c r="W309" s="173" t="s">
        <v>1338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1944</v>
      </c>
      <c r="BK309" s="16" t="s">
        <v>1944</v>
      </c>
      <c r="BL309" s="15"/>
      <c r="BM309" s="14" t="s">
        <v>987</v>
      </c>
      <c r="BN309" s="14" t="s">
        <v>987</v>
      </c>
      <c r="BO309" s="165" t="s">
        <v>987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 hidden="1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1708</v>
      </c>
      <c r="W310" s="173" t="s">
        <v>1402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1942</v>
      </c>
      <c r="BK310" s="16" t="s">
        <v>1945</v>
      </c>
      <c r="BL310" s="15"/>
      <c r="BM310" s="14" t="s">
        <v>987</v>
      </c>
      <c r="BN310" s="14" t="s">
        <v>987</v>
      </c>
      <c r="BO310" s="165" t="s">
        <v>987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1535</v>
      </c>
      <c r="W312" s="173" t="s">
        <v>1218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1946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1947</v>
      </c>
      <c r="BK312" s="16" t="s">
        <v>1947</v>
      </c>
      <c r="BL312" s="15"/>
      <c r="BM312" s="14" t="s">
        <v>981</v>
      </c>
      <c r="BN312" s="14" t="s">
        <v>981</v>
      </c>
      <c r="BO312" s="165" t="s">
        <v>981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1382</v>
      </c>
      <c r="W313" s="173" t="s">
        <v>1948</v>
      </c>
      <c r="X313" s="218" t="s">
        <v>957</v>
      </c>
      <c r="Y313" s="158"/>
      <c r="Z313" s="158" t="s">
        <v>958</v>
      </c>
      <c r="AA313" s="83" t="s">
        <v>1887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1337</v>
      </c>
      <c r="W315" s="173" t="s">
        <v>1338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1949</v>
      </c>
      <c r="BK315" s="16" t="s">
        <v>1950</v>
      </c>
      <c r="BL315" s="15"/>
      <c r="BM315" s="14" t="s">
        <v>981</v>
      </c>
      <c r="BN315" s="14" t="s">
        <v>981</v>
      </c>
      <c r="BO315" s="165" t="s">
        <v>981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1912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1845</v>
      </c>
      <c r="N316" s="204" t="s">
        <v>1846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1382</v>
      </c>
      <c r="W316" s="173" t="s">
        <v>1951</v>
      </c>
      <c r="X316" s="218" t="s">
        <v>957</v>
      </c>
      <c r="Y316" s="158" t="s">
        <v>960</v>
      </c>
      <c r="Z316" s="158" t="s">
        <v>958</v>
      </c>
      <c r="AA316" s="83" t="s">
        <v>1887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1952</v>
      </c>
      <c r="BK316" s="16" t="s">
        <v>1953</v>
      </c>
      <c r="BL316" s="15"/>
      <c r="BM316" s="14" t="s">
        <v>981</v>
      </c>
      <c r="BN316" s="14" t="s">
        <v>981</v>
      </c>
      <c r="BO316" s="165" t="s">
        <v>981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1258</v>
      </c>
      <c r="J317" s="217">
        <v>74</v>
      </c>
      <c r="K317" s="217">
        <v>290.5</v>
      </c>
      <c r="L317" s="83" t="s">
        <v>607</v>
      </c>
      <c r="M317" s="204" t="s">
        <v>1642</v>
      </c>
      <c r="N317" s="204" t="s">
        <v>1642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1954</v>
      </c>
      <c r="W317" s="173" t="s">
        <v>1790</v>
      </c>
      <c r="X317" s="218" t="s">
        <v>952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1955</v>
      </c>
      <c r="BK317" s="16" t="s">
        <v>1955</v>
      </c>
      <c r="BL317" s="15"/>
      <c r="BM317" s="14" t="s">
        <v>981</v>
      </c>
      <c r="BN317" s="14" t="s">
        <v>981</v>
      </c>
      <c r="BO317" s="165" t="s">
        <v>981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1708</v>
      </c>
      <c r="W319" s="173" t="s">
        <v>1402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1956</v>
      </c>
      <c r="BK319" s="16" t="s">
        <v>1957</v>
      </c>
      <c r="BL319" s="15"/>
      <c r="BM319" s="14" t="s">
        <v>973</v>
      </c>
      <c r="BN319" s="14" t="s">
        <v>994</v>
      </c>
      <c r="BO319" s="165" t="s">
        <v>1104</v>
      </c>
      <c r="BP319" s="16" t="s">
        <v>1957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1823</v>
      </c>
      <c r="W320" s="173" t="s">
        <v>1218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1958</v>
      </c>
      <c r="BK320" s="16" t="s">
        <v>1958</v>
      </c>
      <c r="BL320" s="15"/>
      <c r="BM320" s="14" t="s">
        <v>981</v>
      </c>
      <c r="BN320" s="14" t="s">
        <v>981</v>
      </c>
      <c r="BO320" s="165" t="s">
        <v>981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1217</v>
      </c>
      <c r="W321" s="173" t="s">
        <v>1218</v>
      </c>
      <c r="X321" s="218" t="s">
        <v>957</v>
      </c>
      <c r="Y321" s="158" t="s">
        <v>960</v>
      </c>
      <c r="Z321" s="158" t="s">
        <v>963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1959</v>
      </c>
      <c r="BK321" s="16" t="s">
        <v>1959</v>
      </c>
      <c r="BL321" s="15"/>
      <c r="BM321" s="14" t="s">
        <v>981</v>
      </c>
      <c r="BN321" s="14" t="s">
        <v>981</v>
      </c>
      <c r="BO321" s="165" t="s">
        <v>981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1960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1960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1930</v>
      </c>
      <c r="W322" s="173" t="s">
        <v>1388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1961</v>
      </c>
      <c r="BK322" s="16" t="s">
        <v>1962</v>
      </c>
      <c r="BL322" s="15"/>
      <c r="BM322" s="14" t="s">
        <v>983</v>
      </c>
      <c r="BN322" s="14" t="s">
        <v>1008</v>
      </c>
      <c r="BO322" s="165" t="s">
        <v>1008</v>
      </c>
      <c r="BP322" s="16" t="s">
        <v>1962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1933</v>
      </c>
      <c r="N323" s="204" t="s">
        <v>1934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1360</v>
      </c>
      <c r="W323" s="173" t="s">
        <v>1410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1963</v>
      </c>
      <c r="BK323" s="16" t="s">
        <v>1962</v>
      </c>
      <c r="BL323" s="15"/>
      <c r="BM323" s="14" t="s">
        <v>983</v>
      </c>
      <c r="BN323" s="14" t="s">
        <v>1008</v>
      </c>
      <c r="BO323" s="165" t="s">
        <v>1008</v>
      </c>
      <c r="BP323" s="16" t="s">
        <v>1962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1964</v>
      </c>
      <c r="N324" s="204" t="s">
        <v>1965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1743</v>
      </c>
      <c r="W324" s="173" t="s">
        <v>1841</v>
      </c>
      <c r="X324" s="218" t="s">
        <v>957</v>
      </c>
      <c r="Y324" s="158" t="s">
        <v>960</v>
      </c>
      <c r="Z324" s="158" t="s">
        <v>953</v>
      </c>
      <c r="AA324" s="83" t="s">
        <v>1879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1966</v>
      </c>
      <c r="BK324" s="16" t="s">
        <v>1966</v>
      </c>
      <c r="BL324" s="15"/>
      <c r="BM324" s="14" t="s">
        <v>970</v>
      </c>
      <c r="BN324" s="14" t="s">
        <v>992</v>
      </c>
      <c r="BO324" s="165" t="s">
        <v>1081</v>
      </c>
      <c r="BP324" s="16" t="s">
        <v>1966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1907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1908</v>
      </c>
      <c r="N325" s="204" t="s">
        <v>1909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1743</v>
      </c>
      <c r="W325" s="173" t="s">
        <v>1790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1967</v>
      </c>
      <c r="BK325" s="16" t="s">
        <v>1967</v>
      </c>
      <c r="BL325" s="15"/>
      <c r="BM325" s="14" t="s">
        <v>970</v>
      </c>
      <c r="BN325" s="14" t="s">
        <v>992</v>
      </c>
      <c r="BO325" s="165" t="s">
        <v>1081</v>
      </c>
      <c r="BP325" s="16" t="s">
        <v>1967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1968</v>
      </c>
      <c r="W326" s="173" t="s">
        <v>1969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1970</v>
      </c>
      <c r="BK326" s="16" t="s">
        <v>1970</v>
      </c>
      <c r="BL326" s="15"/>
      <c r="BM326" s="14" t="s">
        <v>970</v>
      </c>
      <c r="BN326" s="14" t="s">
        <v>992</v>
      </c>
      <c r="BO326" s="165" t="s">
        <v>1081</v>
      </c>
      <c r="BP326" s="16" t="s">
        <v>1970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1539</v>
      </c>
      <c r="J329" s="217">
        <v>98</v>
      </c>
      <c r="K329" s="217">
        <v>617</v>
      </c>
      <c r="L329" s="83" t="s">
        <v>607</v>
      </c>
      <c r="M329" s="204" t="s">
        <v>1917</v>
      </c>
      <c r="N329" s="204" t="s">
        <v>1918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1461</v>
      </c>
      <c r="W329" s="173" t="s">
        <v>1971</v>
      </c>
      <c r="X329" s="218" t="s">
        <v>957</v>
      </c>
      <c r="Y329" s="158" t="s">
        <v>960</v>
      </c>
      <c r="Z329" s="158" t="s">
        <v>958</v>
      </c>
      <c r="AA329" s="83" t="s">
        <v>1887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>
        <v>0</v>
      </c>
      <c r="AS329" s="38">
        <v>0</v>
      </c>
      <c r="AT329" s="38">
        <v>0</v>
      </c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>
        <v>0</v>
      </c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0</v>
      </c>
      <c r="BI329" s="16"/>
      <c r="BJ329" s="16" t="s">
        <v>1972</v>
      </c>
      <c r="BK329" s="16" t="s">
        <v>1972</v>
      </c>
      <c r="BL329" s="15"/>
      <c r="BM329" s="14" t="s">
        <v>969</v>
      </c>
      <c r="BN329" s="14" t="s">
        <v>992</v>
      </c>
      <c r="BO329" s="165" t="s">
        <v>1080</v>
      </c>
      <c r="BP329" s="16" t="s">
        <v>1972</v>
      </c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>PátioOperação</v>
      </c>
    </row>
    <row r="330" spans="1:72" hidden="1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1535</v>
      </c>
      <c r="W330" s="173" t="s">
        <v>1218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>
        <v>0.40625</v>
      </c>
      <c r="AT330" s="38">
        <v>0.46875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6.25E-2</v>
      </c>
      <c r="AZ330" s="13"/>
      <c r="BA330" s="71">
        <v>1</v>
      </c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2</v>
      </c>
      <c r="BI330" s="16"/>
      <c r="BJ330" s="16" t="s">
        <v>1973</v>
      </c>
      <c r="BK330" s="16" t="s">
        <v>1973</v>
      </c>
      <c r="BL330" s="15"/>
      <c r="BM330" s="14" t="s">
        <v>983</v>
      </c>
      <c r="BN330" s="14" t="s">
        <v>1000</v>
      </c>
      <c r="BO330" s="165" t="s">
        <v>1076</v>
      </c>
      <c r="BP330" s="16" t="s">
        <v>1973</v>
      </c>
      <c r="BQ330" s="12" t="str">
        <f t="shared" si="51"/>
        <v>Produção e Intervalo</v>
      </c>
      <c r="BR330" s="18">
        <f t="shared" si="52"/>
        <v>0.5</v>
      </c>
      <c r="BS330" s="18">
        <f t="shared" si="53"/>
        <v>0.5</v>
      </c>
      <c r="BT330" s="225" t="str">
        <f t="shared" si="45"/>
        <v>CondiçõesClimáticaTemperatura</v>
      </c>
    </row>
    <row r="331" spans="1:72" hidden="1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1974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1975</v>
      </c>
      <c r="W331" s="173" t="s">
        <v>1338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>
        <v>0.37986111111111109</v>
      </c>
      <c r="AT331" s="38">
        <v>0.46111111111111114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8.1250000000000044E-2</v>
      </c>
      <c r="AZ331" s="13"/>
      <c r="BA331" s="71">
        <v>1920</v>
      </c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2</v>
      </c>
      <c r="BI331" s="16"/>
      <c r="BJ331" s="16" t="s">
        <v>1976</v>
      </c>
      <c r="BK331" s="16" t="s">
        <v>1976</v>
      </c>
      <c r="BL331" s="15"/>
      <c r="BM331" s="14" t="s">
        <v>976</v>
      </c>
      <c r="BN331" s="14" t="s">
        <v>997</v>
      </c>
      <c r="BO331" s="165" t="s">
        <v>1087</v>
      </c>
      <c r="BP331" s="16" t="s">
        <v>1976</v>
      </c>
      <c r="BQ331" s="12" t="str">
        <f t="shared" si="51"/>
        <v>Produção e Intervalo</v>
      </c>
      <c r="BR331" s="18">
        <f t="shared" si="52"/>
        <v>0.48750000000000027</v>
      </c>
      <c r="BS331" s="18">
        <f t="shared" si="53"/>
        <v>0.96</v>
      </c>
      <c r="BT331" s="225" t="str">
        <f t="shared" si="45"/>
        <v>CCOCirculaçãoIntervaloContrato</v>
      </c>
    </row>
    <row r="332" spans="1:72" hidden="1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600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1732</v>
      </c>
      <c r="W332" s="173" t="s">
        <v>1977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>
        <v>0.375</v>
      </c>
      <c r="AS332" s="38">
        <v>0.45833333333333331</v>
      </c>
      <c r="AT332" s="38">
        <v>0.58333333333333337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0.12500000000000006</v>
      </c>
      <c r="AZ332" s="13"/>
      <c r="BA332" s="71">
        <v>600</v>
      </c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2</v>
      </c>
      <c r="BI332" s="16"/>
      <c r="BJ332" s="16" t="s">
        <v>1978</v>
      </c>
      <c r="BK332" s="16" t="s">
        <v>1979</v>
      </c>
      <c r="BL332" s="15"/>
      <c r="BM332" s="14" t="s">
        <v>981</v>
      </c>
      <c r="BN332" s="14" t="s">
        <v>981</v>
      </c>
      <c r="BO332" s="165" t="s">
        <v>981</v>
      </c>
      <c r="BP332" s="16"/>
      <c r="BQ332" s="12" t="str">
        <f t="shared" si="51"/>
        <v>Aderente</v>
      </c>
      <c r="BR332" s="18">
        <f t="shared" si="52"/>
        <v>1.0000000000000004</v>
      </c>
      <c r="BS332" s="18">
        <f t="shared" si="53"/>
        <v>1</v>
      </c>
      <c r="BT332" s="225" t="str">
        <f t="shared" si="45"/>
        <v>OKOK</v>
      </c>
    </row>
    <row r="333" spans="1:72" hidden="1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1248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1892</v>
      </c>
      <c r="W333" s="173" t="s">
        <v>1761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>
        <v>0.39097222222222222</v>
      </c>
      <c r="AT333" s="38">
        <v>0.47638888888888886</v>
      </c>
      <c r="AU333" s="38">
        <v>0.52638888888888891</v>
      </c>
      <c r="AV333" s="38">
        <v>0.56666666666666665</v>
      </c>
      <c r="AW333" s="38"/>
      <c r="AX333" s="38"/>
      <c r="AY333" s="313">
        <f>IF(D333="","*",IFERROR(IF(ISODD(COUNT(AS333:AX333)),"ERRO",SUM((AT333-AS333),(AV333-AU333),(AX333-AW333))),"ERRO"))</f>
        <v>0.12569444444444439</v>
      </c>
      <c r="AZ333" s="13"/>
      <c r="BA333" s="71">
        <v>1</v>
      </c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2</v>
      </c>
      <c r="BI333" s="16"/>
      <c r="BJ333" s="16" t="s">
        <v>1980</v>
      </c>
      <c r="BK333" s="16" t="s">
        <v>1981</v>
      </c>
      <c r="BL333" s="15"/>
      <c r="BM333" s="14" t="s">
        <v>981</v>
      </c>
      <c r="BN333" s="14" t="s">
        <v>981</v>
      </c>
      <c r="BO333" s="165" t="s">
        <v>981</v>
      </c>
      <c r="BP333" s="16"/>
      <c r="BQ333" s="12" t="str">
        <f t="shared" si="51"/>
        <v>Aderente</v>
      </c>
      <c r="BR333" s="18">
        <f t="shared" si="52"/>
        <v>1.0055555555555551</v>
      </c>
      <c r="BS333" s="18">
        <f t="shared" si="53"/>
        <v>1</v>
      </c>
      <c r="BT333" s="225" t="str">
        <f t="shared" si="45"/>
        <v>OKOK</v>
      </c>
    </row>
    <row r="334" spans="1:72" hidden="1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1248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1892</v>
      </c>
      <c r="W334" s="173" t="s">
        <v>1894</v>
      </c>
      <c r="X334" s="218" t="s">
        <v>952</v>
      </c>
      <c r="Y334" s="158" t="s">
        <v>951</v>
      </c>
      <c r="Z334" s="158" t="s">
        <v>953</v>
      </c>
      <c r="AA334" s="83" t="s">
        <v>1895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>
        <v>0</v>
      </c>
      <c r="AT334" s="38">
        <v>6.9444444444444447E-4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6.9444444444444447E-4</v>
      </c>
      <c r="AZ334" s="13"/>
      <c r="BA334" s="71">
        <v>1421</v>
      </c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2</v>
      </c>
      <c r="BI334" s="16"/>
      <c r="BJ334" s="16" t="s">
        <v>1980</v>
      </c>
      <c r="BK334" s="16" t="s">
        <v>1981</v>
      </c>
      <c r="BL334" s="15"/>
      <c r="BM334" s="14" t="s">
        <v>981</v>
      </c>
      <c r="BN334" s="14" t="s">
        <v>981</v>
      </c>
      <c r="BO334" s="165" t="s">
        <v>981</v>
      </c>
      <c r="BP334" s="16"/>
      <c r="BQ334" s="12" t="str">
        <f t="shared" si="51"/>
        <v>Aderente</v>
      </c>
      <c r="BR334" s="18">
        <f t="shared" si="52"/>
        <v>1</v>
      </c>
      <c r="BS334" s="18">
        <f t="shared" si="53"/>
        <v>1.0149999999999999</v>
      </c>
      <c r="BT334" s="225" t="str">
        <f t="shared" si="45"/>
        <v>OKOK</v>
      </c>
    </row>
    <row r="335" spans="1:72" hidden="1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1708</v>
      </c>
      <c r="W335" s="173" t="s">
        <v>1402</v>
      </c>
      <c r="X335" s="218" t="s">
        <v>957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>
        <v>0.37361111111111112</v>
      </c>
      <c r="AS335" s="38">
        <v>0.40347222222222223</v>
      </c>
      <c r="AT335" s="38">
        <v>0.44444444444444442</v>
      </c>
      <c r="AU335" s="38">
        <v>0.55208333333333337</v>
      </c>
      <c r="AV335" s="38"/>
      <c r="AW335" s="38"/>
      <c r="AX335" s="38"/>
      <c r="AY335" s="313" t="str">
        <f>IF(D335="","*",IFERROR(IF(ISODD(COUNT(AS335:AX335)),"ERRO",SUM((AT335-AS335),(AV335-AU335),(AX335-AW335))),"ERRO"))</f>
        <v>ERRO</v>
      </c>
      <c r="AZ335" s="13"/>
      <c r="BA335" s="71"/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2</v>
      </c>
      <c r="BI335" s="16"/>
      <c r="BJ335" s="16" t="s">
        <v>1982</v>
      </c>
      <c r="BK335" s="16" t="s">
        <v>1982</v>
      </c>
      <c r="BL335" s="15"/>
      <c r="BM335" s="14"/>
      <c r="BN335" s="14"/>
      <c r="BO335" s="165"/>
      <c r="BP335" s="16"/>
      <c r="BQ335" s="12" t="e">
        <f t="shared" si="51"/>
        <v>#VALUE!</v>
      </c>
      <c r="BR335" s="18" t="e">
        <f t="shared" si="52"/>
        <v>#VALUE!</v>
      </c>
      <c r="BS335" s="18">
        <f t="shared" si="53"/>
        <v>0</v>
      </c>
      <c r="BT335" s="225" t="str">
        <f t="shared" si="45"/>
        <v/>
      </c>
    </row>
    <row r="336" spans="1:72" hidden="1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1356</v>
      </c>
      <c r="W336" s="173" t="s">
        <v>1983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>
        <v>0.37083333333333335</v>
      </c>
      <c r="AS336" s="38">
        <v>0.4201388888888889</v>
      </c>
      <c r="AT336" s="38">
        <v>0.4826388888888889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6.25E-2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2</v>
      </c>
      <c r="BI336" s="16"/>
      <c r="BJ336" s="16" t="s">
        <v>1984</v>
      </c>
      <c r="BK336" s="16" t="s">
        <v>1985</v>
      </c>
      <c r="BL336" s="15"/>
      <c r="BM336" s="14" t="s">
        <v>981</v>
      </c>
      <c r="BN336" s="14" t="s">
        <v>981</v>
      </c>
      <c r="BO336" s="165" t="s">
        <v>981</v>
      </c>
      <c r="BP336" s="16"/>
      <c r="BQ336" s="12" t="str">
        <f t="shared" si="51"/>
        <v>Aderente</v>
      </c>
      <c r="BR336" s="18">
        <f t="shared" si="52"/>
        <v>1</v>
      </c>
      <c r="BS336" s="18">
        <f t="shared" si="53"/>
        <v>1</v>
      </c>
      <c r="BT336" s="225" t="str">
        <f t="shared" si="45"/>
        <v>OKOK</v>
      </c>
    </row>
    <row r="337" spans="1:72" hidden="1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1986</v>
      </c>
      <c r="W337" s="173" t="s">
        <v>1388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>
        <v>0.38541666666666669</v>
      </c>
      <c r="AS337" s="38">
        <v>0.40277777777777779</v>
      </c>
      <c r="AT337" s="38">
        <v>0.4861111111111111</v>
      </c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8.3333333333333315E-2</v>
      </c>
      <c r="AZ337" s="13"/>
      <c r="BA337" s="71">
        <v>312</v>
      </c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2</v>
      </c>
      <c r="BI337" s="16"/>
      <c r="BJ337" s="16" t="s">
        <v>1987</v>
      </c>
      <c r="BK337" s="16" t="s">
        <v>1988</v>
      </c>
      <c r="BL337" s="15"/>
      <c r="BM337" s="14" t="s">
        <v>981</v>
      </c>
      <c r="BN337" s="14" t="s">
        <v>981</v>
      </c>
      <c r="BO337" s="165" t="s">
        <v>981</v>
      </c>
      <c r="BP337" s="16"/>
      <c r="BQ337" s="12" t="str">
        <f t="shared" si="51"/>
        <v>Aderente</v>
      </c>
      <c r="BR337" s="18">
        <f t="shared" si="52"/>
        <v>0.99999999999999978</v>
      </c>
      <c r="BS337" s="18">
        <f t="shared" si="53"/>
        <v>1</v>
      </c>
      <c r="BT337" s="225" t="str">
        <f t="shared" si="45"/>
        <v>OKOK</v>
      </c>
    </row>
    <row r="338" spans="1:72" hidden="1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1217</v>
      </c>
      <c r="W338" s="173" t="s">
        <v>1983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>
        <v>0.38541666666666669</v>
      </c>
      <c r="AS338" s="38">
        <v>0.40277777777777779</v>
      </c>
      <c r="AT338" s="38">
        <v>0.4861111111111111</v>
      </c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8.3333333333333315E-2</v>
      </c>
      <c r="AZ338" s="13"/>
      <c r="BA338" s="71">
        <v>2</v>
      </c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2</v>
      </c>
      <c r="BI338" s="16"/>
      <c r="BJ338" s="16" t="s">
        <v>1989</v>
      </c>
      <c r="BK338" s="16" t="s">
        <v>1990</v>
      </c>
      <c r="BL338" s="15"/>
      <c r="BM338" s="14" t="s">
        <v>981</v>
      </c>
      <c r="BN338" s="14" t="s">
        <v>981</v>
      </c>
      <c r="BO338" s="165" t="s">
        <v>981</v>
      </c>
      <c r="BP338" s="16"/>
      <c r="BQ338" s="12" t="str">
        <f t="shared" si="51"/>
        <v>Aderente</v>
      </c>
      <c r="BR338" s="18">
        <f t="shared" si="52"/>
        <v>0.99999999999999978</v>
      </c>
      <c r="BS338" s="18">
        <f t="shared" si="53"/>
        <v>1</v>
      </c>
      <c r="BT338" s="225" t="str">
        <f t="shared" si="45"/>
        <v>OKOK</v>
      </c>
    </row>
    <row r="339" spans="1:72" hidden="1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1258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1259</v>
      </c>
      <c r="N339" s="204" t="s">
        <v>1260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1279</v>
      </c>
      <c r="W339" s="173" t="s">
        <v>1991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>
        <v>0.36180555555555555</v>
      </c>
      <c r="AT339" s="38">
        <v>0.40347222222222223</v>
      </c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4.1666666666666685E-2</v>
      </c>
      <c r="AZ339" s="13"/>
      <c r="BA339" s="71">
        <v>111</v>
      </c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2</v>
      </c>
      <c r="BI339" s="16"/>
      <c r="BJ339" s="16" t="s">
        <v>1992</v>
      </c>
      <c r="BK339" s="16" t="s">
        <v>1992</v>
      </c>
      <c r="BL339" s="15"/>
      <c r="BM339" s="14" t="s">
        <v>981</v>
      </c>
      <c r="BN339" s="14" t="s">
        <v>981</v>
      </c>
      <c r="BO339" s="165" t="s">
        <v>981</v>
      </c>
      <c r="BP339" s="16"/>
      <c r="BQ339" s="12" t="str">
        <f t="shared" si="51"/>
        <v>Aderente</v>
      </c>
      <c r="BR339" s="18">
        <f t="shared" si="52"/>
        <v>1.0000000000000004</v>
      </c>
      <c r="BS339" s="18">
        <f t="shared" si="53"/>
        <v>1</v>
      </c>
      <c r="BT339" s="225" t="str">
        <f t="shared" si="45"/>
        <v>OKOK</v>
      </c>
    </row>
    <row r="340" spans="1:72" hidden="1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1933</v>
      </c>
      <c r="N340" s="204" t="s">
        <v>1934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1360</v>
      </c>
      <c r="W340" s="173" t="s">
        <v>1410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>
        <v>0.375</v>
      </c>
      <c r="AS340" s="38">
        <v>0.4513888888888889</v>
      </c>
      <c r="AT340" s="38">
        <v>0.57638888888888884</v>
      </c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0.12499999999999994</v>
      </c>
      <c r="AZ340" s="13"/>
      <c r="BA340" s="71">
        <v>6</v>
      </c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2</v>
      </c>
      <c r="BI340" s="16"/>
      <c r="BJ340" s="16" t="s">
        <v>1993</v>
      </c>
      <c r="BK340" s="16" t="s">
        <v>1994</v>
      </c>
      <c r="BL340" s="15"/>
      <c r="BM340" s="14" t="s">
        <v>981</v>
      </c>
      <c r="BN340" s="14" t="s">
        <v>981</v>
      </c>
      <c r="BO340" s="165" t="s">
        <v>981</v>
      </c>
      <c r="BP340" s="16"/>
      <c r="BQ340" s="12" t="str">
        <f t="shared" si="51"/>
        <v>Aderente</v>
      </c>
      <c r="BR340" s="18">
        <f t="shared" si="52"/>
        <v>0.99999999999999956</v>
      </c>
      <c r="BS340" s="18">
        <f t="shared" si="53"/>
        <v>2</v>
      </c>
      <c r="BT340" s="225" t="str">
        <f t="shared" si="45"/>
        <v>OKOK</v>
      </c>
    </row>
    <row r="341" spans="1:72" hidden="1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1964</v>
      </c>
      <c r="N341" s="204" t="s">
        <v>1965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1743</v>
      </c>
      <c r="W341" s="173" t="s">
        <v>1995</v>
      </c>
      <c r="X341" s="218" t="s">
        <v>957</v>
      </c>
      <c r="Y341" s="158" t="s">
        <v>960</v>
      </c>
      <c r="Z341" s="158" t="s">
        <v>953</v>
      </c>
      <c r="AA341" s="83" t="s">
        <v>1879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>
        <v>0</v>
      </c>
      <c r="AS341" s="38">
        <v>0</v>
      </c>
      <c r="AT341" s="38">
        <v>0</v>
      </c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>
        <v>0</v>
      </c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0</v>
      </c>
      <c r="BI341" s="16"/>
      <c r="BJ341" s="16" t="s">
        <v>1996</v>
      </c>
      <c r="BK341" s="16" t="s">
        <v>1996</v>
      </c>
      <c r="BL341" s="15"/>
      <c r="BM341" s="14" t="s">
        <v>977</v>
      </c>
      <c r="BN341" s="14" t="s">
        <v>1007</v>
      </c>
      <c r="BO341" s="165" t="s">
        <v>1072</v>
      </c>
      <c r="BP341" s="16" t="s">
        <v>1996</v>
      </c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>SuperExecução</v>
      </c>
    </row>
    <row r="342" spans="1:72" hidden="1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1997</v>
      </c>
      <c r="N342" s="204" t="s">
        <v>1998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1743</v>
      </c>
      <c r="W342" s="173" t="s">
        <v>1999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>
        <v>0.41041666666666665</v>
      </c>
      <c r="AS342" s="38">
        <v>0.41388888888888886</v>
      </c>
      <c r="AT342" s="38">
        <v>0.45555555555555555</v>
      </c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4.1666666666666685E-2</v>
      </c>
      <c r="AZ342" s="13"/>
      <c r="BA342" s="71">
        <v>105</v>
      </c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2</v>
      </c>
      <c r="BI342" s="16"/>
      <c r="BJ342" s="16" t="s">
        <v>2000</v>
      </c>
      <c r="BK342" s="16" t="s">
        <v>2000</v>
      </c>
      <c r="BL342" s="15"/>
      <c r="BM342" s="14" t="s">
        <v>981</v>
      </c>
      <c r="BN342" s="14" t="s">
        <v>981</v>
      </c>
      <c r="BO342" s="165" t="s">
        <v>981</v>
      </c>
      <c r="BP342" s="16"/>
      <c r="BQ342" s="12" t="str">
        <f t="shared" si="51"/>
        <v>Aderente</v>
      </c>
      <c r="BR342" s="18">
        <f t="shared" si="52"/>
        <v>1.0000000000000004</v>
      </c>
      <c r="BS342" s="18">
        <f t="shared" si="53"/>
        <v>1</v>
      </c>
      <c r="BT342" s="225" t="str">
        <f t="shared" si="45"/>
        <v>OKOK</v>
      </c>
    </row>
    <row r="343" spans="1:72" hidden="1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1968</v>
      </c>
      <c r="W343" s="173" t="s">
        <v>2001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>
        <v>0.46180555555555558</v>
      </c>
      <c r="AT343" s="38">
        <v>0.54513888888888884</v>
      </c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8.3333333333333259E-2</v>
      </c>
      <c r="AZ343" s="13"/>
      <c r="BA343" s="71">
        <v>2</v>
      </c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2</v>
      </c>
      <c r="BI343" s="16"/>
      <c r="BJ343" s="16" t="s">
        <v>2002</v>
      </c>
      <c r="BK343" s="16" t="s">
        <v>2003</v>
      </c>
      <c r="BL343" s="15"/>
      <c r="BM343" s="14" t="s">
        <v>981</v>
      </c>
      <c r="BN343" s="14" t="s">
        <v>981</v>
      </c>
      <c r="BO343" s="165" t="s">
        <v>981</v>
      </c>
      <c r="BP343" s="16"/>
      <c r="BQ343" s="12" t="str">
        <f t="shared" si="51"/>
        <v>Intervalo</v>
      </c>
      <c r="BR343" s="18">
        <f t="shared" si="52"/>
        <v>0.99999999999999911</v>
      </c>
      <c r="BS343" s="18">
        <f t="shared" si="53"/>
        <v>1</v>
      </c>
      <c r="BT343" s="225" t="str">
        <f t="shared" si="45"/>
        <v>OKOK</v>
      </c>
    </row>
    <row r="344" spans="1:72" hidden="1">
      <c r="A344" s="50" t="str">
        <f t="shared" si="50"/>
        <v>TURMA FIXA VIA 45986</v>
      </c>
      <c r="B344" s="171">
        <v>45986</v>
      </c>
      <c r="C344" s="8">
        <f>IF(BS_CONTROLE[[#This Row],[DATA]]="","",WEEKNUM(BS_CONTROLE[[#This Row],[DATA]]))</f>
        <v>48</v>
      </c>
      <c r="D344" s="51" t="s">
        <v>853</v>
      </c>
      <c r="E344" s="314">
        <v>294</v>
      </c>
      <c r="F344" s="172" t="s">
        <v>790</v>
      </c>
      <c r="G344" s="9" t="str">
        <f>IF(D344="","*",VLOOKUP(F344,BS_ATIVIDADE[#All],3,FALSE))</f>
        <v>SOLDA</v>
      </c>
      <c r="H344" s="204" t="s">
        <v>1960</v>
      </c>
      <c r="I344" s="173" t="s">
        <v>607</v>
      </c>
      <c r="J344" s="217">
        <v>78</v>
      </c>
      <c r="K344" s="217">
        <v>285.3</v>
      </c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4" s="204" t="s">
        <v>1960</v>
      </c>
      <c r="O344" s="173">
        <v>0.375</v>
      </c>
      <c r="P344" s="173">
        <v>0.10416666666666667</v>
      </c>
      <c r="Q344" s="83">
        <v>2</v>
      </c>
      <c r="R344" s="10" t="str">
        <f>IFERROR(_xlfn.XLOOKUP(F344, BS_ATIVIDADE[ATIVIDADE],BS_ATIVIDADE[UNIDADE] ), "*")</f>
        <v>Nº DE SOLDA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4" s="80" t="str">
        <f>IFERROR(_xlfn.XLOOKUP(J344, BASE_MAPA!$D$2:$D$359, BASE_MAPA!$E$2:$E$359), "ERRO")</f>
        <v>ITIRAPINA - BAURU</v>
      </c>
      <c r="V344" s="198" t="s">
        <v>1930</v>
      </c>
      <c r="W344" s="173" t="s">
        <v>2004</v>
      </c>
      <c r="X344" s="218" t="s">
        <v>957</v>
      </c>
      <c r="Y344" s="158" t="s">
        <v>960</v>
      </c>
      <c r="Z344" s="158" t="s">
        <v>958</v>
      </c>
      <c r="AA344" s="83" t="s">
        <v>607</v>
      </c>
      <c r="AB344" s="70" t="s">
        <v>607</v>
      </c>
      <c r="AC344" s="70" t="s">
        <v>607</v>
      </c>
      <c r="AD344" s="173" t="s">
        <v>607</v>
      </c>
      <c r="AE344" s="83" t="s">
        <v>607</v>
      </c>
      <c r="AF344" s="83" t="s">
        <v>607</v>
      </c>
      <c r="AG344" s="83" t="s">
        <v>607</v>
      </c>
      <c r="AH344" s="48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78" t="str">
        <f>IF(BS_CONTROLE[[#This Row],[Local - Partida]]=0, "-", BS_CONTROLE[[#This Row],[Local - Partida]])</f>
        <v>ZWMZWY/ZWM1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ZWM</v>
      </c>
      <c r="AN344" s="278" t="str">
        <f>IF(BS_CONTROLE[[#This Row],[SB]]=0, "-", BS_CONTROLE[[#This Row],[SB]])</f>
        <v>ZWMZWY/ZWM1</v>
      </c>
      <c r="AO344" s="279">
        <f>IF(BS_CONTROLE[[#This Row],[SUB]]=0, "-", BS_CONTROLE[[#This Row],[SUB]])</f>
        <v>78</v>
      </c>
      <c r="AP344" s="280">
        <f>IF(BS_CONTROLE[[#This Row],[KM - Inicio]]=0, "-", BS_CONTROLE[[#This Row],[KM - Inicio]])</f>
        <v>285.3</v>
      </c>
      <c r="AQ344" s="280" t="str">
        <f>IF(BS_CONTROLE[[#This Row],[KM - Fim]]=0, "-", BS_CONTROLE[[#This Row],[KM - Fim]])</f>
        <v>-</v>
      </c>
      <c r="AR344" s="38">
        <v>0.53125</v>
      </c>
      <c r="AS344" s="38">
        <v>0.54652777777777772</v>
      </c>
      <c r="AT344" s="38">
        <v>0.65069444444444446</v>
      </c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0.10416666666666674</v>
      </c>
      <c r="AZ344" s="13"/>
      <c r="BA344" s="71">
        <v>2</v>
      </c>
      <c r="BB344" s="10" t="str">
        <f>IFERROR(_xlfn.XLOOKUP(AI344, BS_ATIVIDADE[ATIVIDADE],BS_ATIVIDADE[UNIDADE] ), "*")</f>
        <v>Nº DE SOLDA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4" s="11" t="str">
        <f>IFERROR(_xlfn.XLOOKUP(AO344, BASE_MAPA!$D$2:$D$359, BASE_MAPA!$E$2:$E$359), "ERRO")</f>
        <v>ITIRAPINA - BAURU</v>
      </c>
      <c r="BF344" s="281" t="str">
        <f>IF(BS_CONTROLE[[#This Row],[Responsavel pelo boletim]]=0, "-", BS_CONTROLE[[#This Row],[Responsavel pelo boletim]])</f>
        <v>Airton</v>
      </c>
      <c r="BG344" s="15"/>
      <c r="BH344" s="16">
        <v>2</v>
      </c>
      <c r="BI344" s="16"/>
      <c r="BJ344" s="16" t="s">
        <v>2005</v>
      </c>
      <c r="BK344" s="16" t="s">
        <v>2005</v>
      </c>
      <c r="BL344" s="15"/>
      <c r="BM344" s="14" t="s">
        <v>981</v>
      </c>
      <c r="BN344" s="14" t="s">
        <v>981</v>
      </c>
      <c r="BO344" s="165" t="s">
        <v>981</v>
      </c>
      <c r="BP344" s="16"/>
      <c r="BQ344" s="12" t="str">
        <f t="shared" si="51"/>
        <v>Aderente</v>
      </c>
      <c r="BR344" s="18">
        <f t="shared" si="52"/>
        <v>1.0000000000000007</v>
      </c>
      <c r="BS344" s="18">
        <f t="shared" si="53"/>
        <v>1</v>
      </c>
      <c r="BT344" s="225" t="str">
        <f t="shared" si="45"/>
        <v>OKOK</v>
      </c>
    </row>
    <row r="345" spans="1:72" hidden="1">
      <c r="A345" s="50" t="str">
        <f t="shared" si="50"/>
        <v>TURMA FIXA VIA 45986</v>
      </c>
      <c r="B345" s="171">
        <v>45986</v>
      </c>
      <c r="C345" s="8">
        <f>IF(BS_CONTROLE[[#This Row],[DATA]]="","",WEEKNUM(BS_CONTROLE[[#This Row],[DATA]]))</f>
        <v>48</v>
      </c>
      <c r="D345" s="51" t="s">
        <v>853</v>
      </c>
      <c r="E345" s="314">
        <v>294</v>
      </c>
      <c r="F345" s="172" t="s">
        <v>797</v>
      </c>
      <c r="G345" s="9" t="str">
        <f>IF(D345="","*",VLOOKUP(F345,BS_ATIVIDADE[#All],3,FALSE))</f>
        <v>TRILHO - SUBSTITUIÇÂO</v>
      </c>
      <c r="H345" s="204" t="s">
        <v>1960</v>
      </c>
      <c r="I345" s="173" t="s">
        <v>607</v>
      </c>
      <c r="J345" s="217">
        <v>78</v>
      </c>
      <c r="K345" s="217">
        <v>285.3</v>
      </c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5" s="204" t="s">
        <v>1960</v>
      </c>
      <c r="O345" s="173">
        <v>0.375</v>
      </c>
      <c r="P345" s="173">
        <v>0.10416666666666667</v>
      </c>
      <c r="Q345" s="83">
        <v>320</v>
      </c>
      <c r="R345" s="10" t="str">
        <f>IFERROR(_xlfn.XLOOKUP(F345, BS_ATIVIDADE[ATIVIDADE],BS_ATIVIDADE[UNIDADE] ), "*")</f>
        <v>M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5" s="80" t="str">
        <f>IFERROR(_xlfn.XLOOKUP(J345, BASE_MAPA!$D$2:$D$359, BASE_MAPA!$E$2:$E$359), "ERRO")</f>
        <v>ITIRAPINA - BAURU</v>
      </c>
      <c r="V345" s="198" t="s">
        <v>1930</v>
      </c>
      <c r="W345" s="173" t="s">
        <v>1388</v>
      </c>
      <c r="X345" s="218" t="s">
        <v>957</v>
      </c>
      <c r="Y345" s="158" t="s">
        <v>960</v>
      </c>
      <c r="Z345" s="158" t="s">
        <v>958</v>
      </c>
      <c r="AA345" s="83" t="s">
        <v>607</v>
      </c>
      <c r="AB345" s="70" t="s">
        <v>607</v>
      </c>
      <c r="AC345" s="70" t="s">
        <v>607</v>
      </c>
      <c r="AD345" s="173" t="s">
        <v>607</v>
      </c>
      <c r="AE345" s="83" t="s">
        <v>607</v>
      </c>
      <c r="AF345" s="83" t="s">
        <v>607</v>
      </c>
      <c r="AG345" s="83" t="s">
        <v>607</v>
      </c>
      <c r="AH345" s="48"/>
      <c r="AI345" s="142" t="str">
        <f>IF(BS_CONTROLE[[#This Row],[Atividade]]=0, "-", BS_CONTROLE[[#This Row],[Atividade]])</f>
        <v>PDM - SUBSTITUIÇÃO - TRILHO</v>
      </c>
      <c r="AJ345" s="9" t="str">
        <f>IF(D345="","*",VLOOKUP(AI345,BS_ATIVIDADE[#Data],3,FALSE))</f>
        <v>TRILHO - SUBSTITUIÇÂO</v>
      </c>
      <c r="AK345" s="278" t="str">
        <f>IF(BS_CONTROLE[[#This Row],[Local - Partida]]=0, "-", BS_CONTROLE[[#This Row],[Local - Partida]])</f>
        <v>ZWMZWY/ZWM1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ZWM</v>
      </c>
      <c r="AN345" s="278" t="str">
        <f>IF(BS_CONTROLE[[#This Row],[SB]]=0, "-", BS_CONTROLE[[#This Row],[SB]])</f>
        <v>ZWMZWY/ZWM1</v>
      </c>
      <c r="AO345" s="279">
        <f>IF(BS_CONTROLE[[#This Row],[SUB]]=0, "-", BS_CONTROLE[[#This Row],[SUB]])</f>
        <v>78</v>
      </c>
      <c r="AP345" s="280">
        <f>IF(BS_CONTROLE[[#This Row],[KM - Inicio]]=0, "-", BS_CONTROLE[[#This Row],[KM - Inicio]])</f>
        <v>285.3</v>
      </c>
      <c r="AQ345" s="280" t="str">
        <f>IF(BS_CONTROLE[[#This Row],[KM - Fim]]=0, "-", BS_CONTROLE[[#This Row],[KM - Fim]])</f>
        <v>-</v>
      </c>
      <c r="AR345" s="38">
        <v>0.53125</v>
      </c>
      <c r="AS345" s="38">
        <v>0.54652777777777772</v>
      </c>
      <c r="AT345" s="38">
        <v>0.65069444444444446</v>
      </c>
      <c r="AU345" s="38"/>
      <c r="AV345" s="38"/>
      <c r="AW345" s="38"/>
      <c r="AX345" s="38"/>
      <c r="AY345" s="313">
        <f>IF(D345="","*",IFERROR(IF(ISODD(COUNT(AS345:AX345)),"ERRO",SUM((AT345-AS345),(AV345-AU345),(AX345-AW345))),"ERRO"))</f>
        <v>0.10416666666666674</v>
      </c>
      <c r="AZ345" s="13"/>
      <c r="BA345" s="71">
        <v>320</v>
      </c>
      <c r="BB345" s="10" t="str">
        <f>IFERROR(_xlfn.XLOOKUP(AI345, BS_ATIVIDADE[ATIVIDADE],BS_ATIVIDADE[UNIDADE] ), "*")</f>
        <v>M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5" s="11" t="str">
        <f>IFERROR(_xlfn.XLOOKUP(AO345, BASE_MAPA!$D$2:$D$359, BASE_MAPA!$E$2:$E$359), "ERRO")</f>
        <v>ITIRAPINA - BAURU</v>
      </c>
      <c r="BF345" s="281" t="str">
        <f>IF(BS_CONTROLE[[#This Row],[Responsavel pelo boletim]]=0, "-", BS_CONTROLE[[#This Row],[Responsavel pelo boletim]])</f>
        <v>Airton</v>
      </c>
      <c r="BG345" s="15"/>
      <c r="BH345" s="16">
        <v>2</v>
      </c>
      <c r="BI345" s="16"/>
      <c r="BJ345" s="16" t="s">
        <v>2006</v>
      </c>
      <c r="BK345" s="16" t="s">
        <v>2006</v>
      </c>
      <c r="BL345" s="15"/>
      <c r="BM345" s="14" t="s">
        <v>981</v>
      </c>
      <c r="BN345" s="14" t="s">
        <v>981</v>
      </c>
      <c r="BO345" s="165" t="s">
        <v>981</v>
      </c>
      <c r="BP345" s="16"/>
      <c r="BQ345" s="12" t="str">
        <f t="shared" si="51"/>
        <v>Aderente</v>
      </c>
      <c r="BR345" s="18">
        <f t="shared" si="52"/>
        <v>1.0000000000000007</v>
      </c>
      <c r="BS345" s="18">
        <f t="shared" si="53"/>
        <v>1</v>
      </c>
      <c r="BT345" s="225" t="str">
        <f t="shared" si="45"/>
        <v>OKOK</v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>W7045987</v>
      </c>
      <c r="B347" s="171">
        <v>45987</v>
      </c>
      <c r="C347" s="8">
        <f>IF(BS_CONTROLE[[#This Row],[DATA]]="","",WEEKNUM(BS_CONTROLE[[#This Row],[DATA]]))</f>
        <v>48</v>
      </c>
      <c r="D347" s="51" t="s">
        <v>837</v>
      </c>
      <c r="E347" s="314">
        <v>303</v>
      </c>
      <c r="F347" s="172" t="s">
        <v>621</v>
      </c>
      <c r="G347" s="9" t="str">
        <f>IF(D347="","*",VLOOKUP(F347,BS_ATIVIDADE[#All],3,FALSE))</f>
        <v>OUTROS</v>
      </c>
      <c r="H347" s="204" t="s">
        <v>564</v>
      </c>
      <c r="I347" s="173" t="s">
        <v>1539</v>
      </c>
      <c r="J347" s="217">
        <v>98</v>
      </c>
      <c r="K347" s="217">
        <v>617</v>
      </c>
      <c r="L347" s="83" t="s">
        <v>607</v>
      </c>
      <c r="M347" s="204" t="s">
        <v>1917</v>
      </c>
      <c r="N347" s="204" t="s">
        <v>1918</v>
      </c>
      <c r="O347" s="173">
        <v>0.4375</v>
      </c>
      <c r="P347" s="173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BASE_MAPA!$D$2:$D$359, BASE_MAPA!$E$2:$E$359), "ERRO")</f>
        <v>ALTO ARAGUAIA - RONDONOPOLIS</v>
      </c>
      <c r="V347" s="198" t="s">
        <v>1461</v>
      </c>
      <c r="W347" s="173" t="s">
        <v>1971</v>
      </c>
      <c r="X347" s="218" t="s">
        <v>957</v>
      </c>
      <c r="Y347" s="158" t="s">
        <v>960</v>
      </c>
      <c r="Z347" s="158" t="s">
        <v>953</v>
      </c>
      <c r="AA347" s="83" t="s">
        <v>1887</v>
      </c>
      <c r="AB347" s="70" t="s">
        <v>948</v>
      </c>
      <c r="AC347" s="70" t="s">
        <v>943</v>
      </c>
      <c r="AD347" s="173">
        <v>0.39583333333333331</v>
      </c>
      <c r="AE347" s="83">
        <v>9414</v>
      </c>
      <c r="AF347" s="83" t="s">
        <v>607</v>
      </c>
      <c r="AG347" s="83">
        <v>15</v>
      </c>
      <c r="AH347" s="48"/>
      <c r="AI347" s="142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78" t="str">
        <f>IF(BS_CONTROLE[[#This Row],[Local - Partida]]=0, "-", BS_CONTROLE[[#This Row],[Local - Partida]])</f>
        <v>TIQ2</v>
      </c>
      <c r="AL347" s="278" t="str">
        <f>IF(BS_CONTROLE[[#This Row],[Local - Encerramento]]=0, "-", BS_CONTROLE[[#This Row],[Local - Encerramento]])</f>
        <v>TAG2</v>
      </c>
      <c r="AM347" s="278" t="str">
        <f>IF(BS_CONTROLE[[#This Row],[Entre - Estações]]=0, "-", BS_CONTROLE[[#This Row],[Entre - Estações]])</f>
        <v>TIQ-TGR</v>
      </c>
      <c r="AN347" s="278" t="str">
        <f>IF(BS_CONTROLE[[#This Row],[SB]]=0, "-", BS_CONTROLE[[#This Row],[SB]])</f>
        <v>TIQTGR</v>
      </c>
      <c r="AO347" s="279">
        <f>IF(BS_CONTROLE[[#This Row],[SUB]]=0, "-", BS_CONTROLE[[#This Row],[SUB]])</f>
        <v>98</v>
      </c>
      <c r="AP347" s="280">
        <f>IF(BS_CONTROLE[[#This Row],[KM - Inicio]]=0, "-", BS_CONTROLE[[#This Row],[KM - Inicio]])</f>
        <v>617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>
        <f>IF(D347="","*",IFERROR(IF(ISODD(COUNT(AS347:AX347)),"ERRO",SUM((AT347-AS347),(AV347-AU347),(AX347-AW347))),"ERRO"))</f>
        <v>0</v>
      </c>
      <c r="AZ347" s="13"/>
      <c r="BA347" s="71"/>
      <c r="BB347" s="10" t="str">
        <f>IFERROR(_xlfn.XLOOKUP(AI347, BS_ATIVIDADE[ATIVIDADE],BS_ATIVIDADE[UNIDADE] ), "*")</f>
        <v>BINÁRIO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BASE_MAPA!$D$2:$D$359, BASE_MAPA!$E$2:$E$359), "ERRO")</f>
        <v>ALTO ARAGUAIA - RONDONOPOLIS</v>
      </c>
      <c r="BF347" s="281" t="str">
        <f>IF(BS_CONTROLE[[#This Row],[Responsavel pelo boletim]]=0, "-", BS_CONTROLE[[#This Row],[Responsavel pelo boletim]])</f>
        <v>Carlos Eduardo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Produção e Intervalo</v>
      </c>
      <c r="BR347" s="18">
        <f t="shared" si="52"/>
        <v>0</v>
      </c>
      <c r="BS347" s="18">
        <f t="shared" si="53"/>
        <v>0</v>
      </c>
      <c r="BT347" s="225" t="str">
        <f t="shared" si="45"/>
        <v/>
      </c>
    </row>
    <row r="348" spans="1:72" hidden="1">
      <c r="A348" s="50" t="str">
        <f t="shared" si="50"/>
        <v>BRUNO (TF-525)45987</v>
      </c>
      <c r="B348" s="171">
        <v>45987</v>
      </c>
      <c r="C348" s="8">
        <f>IF(BS_CONTROLE[[#This Row],[DATA]]="","",WEEKNUM(BS_CONTROLE[[#This Row],[DATA]]))</f>
        <v>48</v>
      </c>
      <c r="D348" s="51" t="s">
        <v>864</v>
      </c>
      <c r="E348" s="314">
        <v>303</v>
      </c>
      <c r="F348" s="172" t="s">
        <v>790</v>
      </c>
      <c r="G348" s="9" t="str">
        <f>IF(D348="","*",VLOOKUP(F348,BS_ATIVIDADE[#All],3,FALSE))</f>
        <v>SOLDA</v>
      </c>
      <c r="H348" s="204" t="str" cm="1">
        <f t="array" ref="H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348" s="173" t="s">
        <v>607</v>
      </c>
      <c r="J348" s="217">
        <v>98</v>
      </c>
      <c r="K348" s="217">
        <v>538.4</v>
      </c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48" s="173">
        <v>0.39583333333333331</v>
      </c>
      <c r="P348" s="173">
        <v>6.25E-2</v>
      </c>
      <c r="Q348" s="83">
        <v>1</v>
      </c>
      <c r="R348" s="10" t="str">
        <f>IFERROR(_xlfn.XLOOKUP(F348, BS_ATIVIDADE[ATIVIDADE],BS_ATIVIDADE[UNIDADE] ), "*")</f>
        <v>Nº DE SOLDA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8" s="80" t="str">
        <f>IFERROR(_xlfn.XLOOKUP(J348, BASE_MAPA!$D$2:$D$359, BASE_MAPA!$E$2:$E$359), "ERRO")</f>
        <v>ALTO ARAGUAIA - RONDONOPOLIS</v>
      </c>
      <c r="V348" s="198" t="s">
        <v>1535</v>
      </c>
      <c r="W348" s="173" t="s">
        <v>1218</v>
      </c>
      <c r="X348" s="218" t="s">
        <v>957</v>
      </c>
      <c r="Y348" s="158" t="s">
        <v>960</v>
      </c>
      <c r="Z348" s="158" t="s">
        <v>958</v>
      </c>
      <c r="AA348" s="83" t="s">
        <v>607</v>
      </c>
      <c r="AB348" s="70" t="s">
        <v>607</v>
      </c>
      <c r="AC348" s="70" t="s">
        <v>607</v>
      </c>
      <c r="AD348" s="173" t="s">
        <v>607</v>
      </c>
      <c r="AE348" s="83" t="s">
        <v>607</v>
      </c>
      <c r="AF348" s="83" t="s">
        <v>607</v>
      </c>
      <c r="AG348" s="83" t="s">
        <v>607</v>
      </c>
      <c r="AH348" s="48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78" t="str">
        <f>IF(BS_CONTROLE[[#This Row],[Local - Partida]]=0, "-", BS_CONTROLE[[#This Row],[Local - Partida]])</f>
        <v>TBE539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TBE-TRM</v>
      </c>
      <c r="AN348" s="278" t="str">
        <f>IF(BS_CONTROLE[[#This Row],[SB]]=0, "-", BS_CONTROLE[[#This Row],[SB]])</f>
        <v>TBE539</v>
      </c>
      <c r="AO348" s="279">
        <f>IF(BS_CONTROLE[[#This Row],[SUB]]=0, "-", BS_CONTROLE[[#This Row],[SUB]])</f>
        <v>98</v>
      </c>
      <c r="AP348" s="280">
        <f>IF(BS_CONTROLE[[#This Row],[KM - Inicio]]=0, "-", BS_CONTROLE[[#This Row],[KM - Inicio]])</f>
        <v>538.4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>
        <f>IF(D348="","*",IFERROR(IF(ISODD(COUNT(AS348:AX348)),"ERRO",SUM((AT348-AS348),(AV348-AU348),(AX348-AW348))),"ERRO"))</f>
        <v>0</v>
      </c>
      <c r="AZ348" s="13"/>
      <c r="BA348" s="71"/>
      <c r="BB348" s="10" t="str">
        <f>IFERROR(_xlfn.XLOOKUP(AI348, BS_ATIVIDADE[ATIVIDADE],BS_ATIVIDADE[UNIDADE] ), "*")</f>
        <v>Nº DE SOLDA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8" s="11" t="str">
        <f>IFERROR(_xlfn.XLOOKUP(AO348, BASE_MAPA!$D$2:$D$359, BASE_MAPA!$E$2:$E$359), "ERRO")</f>
        <v>ALTO ARAGUAIA - RONDONOPOLIS</v>
      </c>
      <c r="BF348" s="281" t="str">
        <f>IF(BS_CONTROLE[[#This Row],[Responsavel pelo boletim]]=0, "-", BS_CONTROLE[[#This Row],[Responsavel pelo boletim]])</f>
        <v xml:space="preserve">Bruno 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Produção e Intervalo</v>
      </c>
      <c r="BR348" s="18">
        <f t="shared" si="52"/>
        <v>0</v>
      </c>
      <c r="BS348" s="18">
        <f t="shared" si="53"/>
        <v>0</v>
      </c>
      <c r="BT348" s="225" t="str">
        <f t="shared" si="45"/>
        <v/>
      </c>
    </row>
    <row r="349" spans="1:72" hidden="1">
      <c r="A349" s="50" t="str">
        <f t="shared" si="50"/>
        <v>ADENILSON (TP-512)45987</v>
      </c>
      <c r="B349" s="171">
        <v>45987</v>
      </c>
      <c r="C349" s="8">
        <f>IF(BS_CONTROLE[[#This Row],[DATA]]="","",WEEKNUM(BS_CONTROLE[[#This Row],[DATA]]))</f>
        <v>48</v>
      </c>
      <c r="D349" s="51" t="s">
        <v>855</v>
      </c>
      <c r="E349" s="314">
        <v>273</v>
      </c>
      <c r="F349" s="172" t="s">
        <v>760</v>
      </c>
      <c r="G349" s="9" t="str">
        <f>IF(D349="","*",VLOOKUP(F349,BS_ATIVIDADE[#All],3,FALSE))</f>
        <v>ALÍVIO</v>
      </c>
      <c r="H349" s="204" t="str" cm="1">
        <f t="array" ref="H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49" s="173" t="s">
        <v>607</v>
      </c>
      <c r="J349" s="217">
        <v>74</v>
      </c>
      <c r="K349" s="217">
        <v>321</v>
      </c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49" s="173">
        <v>0.375</v>
      </c>
      <c r="P349" s="173">
        <v>0.125</v>
      </c>
      <c r="Q349" s="83">
        <v>600</v>
      </c>
      <c r="R349" s="10" t="str">
        <f>IFERROR(_xlfn.XLOOKUP(F349, BS_ATIVIDADE[ATIVIDADE],BS_ATIVIDADE[UNIDADE] ), "*")</f>
        <v>M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9" s="80" t="str">
        <f>IFERROR(_xlfn.XLOOKUP(J349, BASE_MAPA!$D$2:$D$359, BASE_MAPA!$E$2:$E$359), "ERRO")</f>
        <v>MARCO INICIAL - ALTO ARAGUAIA</v>
      </c>
      <c r="V349" s="198" t="s">
        <v>1732</v>
      </c>
      <c r="W349" s="173" t="s">
        <v>1977</v>
      </c>
      <c r="X349" s="218" t="s">
        <v>957</v>
      </c>
      <c r="Y349" s="158" t="s">
        <v>960</v>
      </c>
      <c r="Z349" s="158" t="s">
        <v>958</v>
      </c>
      <c r="AA349" s="83" t="s">
        <v>607</v>
      </c>
      <c r="AB349" s="70" t="s">
        <v>607</v>
      </c>
      <c r="AC349" s="70" t="s">
        <v>607</v>
      </c>
      <c r="AD349" s="173" t="s">
        <v>607</v>
      </c>
      <c r="AE349" s="83" t="s">
        <v>607</v>
      </c>
      <c r="AF349" s="83" t="s">
        <v>607</v>
      </c>
      <c r="AG349" s="83" t="s">
        <v>607</v>
      </c>
      <c r="AH349" s="48"/>
      <c r="AI349" s="142" t="str">
        <f>IF(BS_CONTROLE[[#This Row],[Atividade]]=0, "-", BS_CONTROLE[[#This Row],[Atividade]])</f>
        <v>PDM - ALÍVIO DE TENSÃO</v>
      </c>
      <c r="AJ349" s="9" t="str">
        <f>IF(D349="","*",VLOOKUP(AI349,BS_ATIVIDADE[#Data],3,FALSE))</f>
        <v>ALÍVIO</v>
      </c>
      <c r="AK349" s="278" t="str">
        <f>IF(BS_CONTROLE[[#This Row],[Local - Partida]]=0, "-", BS_CONTROLE[[#This Row],[Local - Partida]])</f>
        <v>TMR326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TMR-TLA</v>
      </c>
      <c r="AN349" s="278" t="str">
        <f>IF(BS_CONTROLE[[#This Row],[SB]]=0, "-", BS_CONTROLE[[#This Row],[SB]])</f>
        <v>TMR326</v>
      </c>
      <c r="AO349" s="279">
        <f>IF(BS_CONTROLE[[#This Row],[SUB]]=0, "-", BS_CONTROLE[[#This Row],[SUB]])</f>
        <v>74</v>
      </c>
      <c r="AP349" s="280">
        <f>IF(BS_CONTROLE[[#This Row],[KM - Inicio]]=0, "-", BS_CONTROLE[[#This Row],[KM - Inicio]])</f>
        <v>321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>
        <f>IF(D349="","*",IFERROR(IF(ISODD(COUNT(AS349:AX349)),"ERRO",SUM((AT349-AS349),(AV349-AU349),(AX349-AW349))),"ERRO"))</f>
        <v>0</v>
      </c>
      <c r="AZ349" s="13"/>
      <c r="BA349" s="71"/>
      <c r="BB349" s="10" t="str">
        <f>IFERROR(_xlfn.XLOOKUP(AI349, BS_ATIVIDADE[ATIVIDADE],BS_ATIVIDADE[UNIDADE] ), "*")</f>
        <v>M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9" s="11" t="str">
        <f>IFERROR(_xlfn.XLOOKUP(AO349, BASE_MAPA!$D$2:$D$359, BASE_MAPA!$E$2:$E$359), "ERRO")</f>
        <v>MARCO INICIAL - ALTO ARAGUAIA</v>
      </c>
      <c r="BF349" s="281" t="str">
        <f>IF(BS_CONTROLE[[#This Row],[Responsavel pelo boletim]]=0, "-", BS_CONTROLE[[#This Row],[Responsavel pelo boletim]])</f>
        <v>Adenilson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Produção e Intervalo</v>
      </c>
      <c r="BR349" s="18">
        <f t="shared" si="52"/>
        <v>0</v>
      </c>
      <c r="BS349" s="18">
        <f t="shared" si="53"/>
        <v>0</v>
      </c>
      <c r="BT349" s="225" t="str">
        <f t="shared" si="45"/>
        <v/>
      </c>
    </row>
    <row r="350" spans="1:72" hidden="1">
      <c r="A350" s="50" t="str">
        <f t="shared" si="50"/>
        <v>A6045987</v>
      </c>
      <c r="B350" s="171">
        <v>45987</v>
      </c>
      <c r="C350" s="8">
        <f>IF(BS_CONTROLE[[#This Row],[DATA]]="","",WEEKNUM(BS_CONTROLE[[#This Row],[DATA]]))</f>
        <v>48</v>
      </c>
      <c r="D350" s="51" t="s">
        <v>706</v>
      </c>
      <c r="E350" s="314">
        <v>313</v>
      </c>
      <c r="F350" s="172" t="s">
        <v>629</v>
      </c>
      <c r="G350" s="9" t="str">
        <f>IF(D350="","*",VLOOKUP(F350,BS_ATIVIDADE[#All],3,FALSE))</f>
        <v>DETECÇÃO</v>
      </c>
      <c r="H350" s="173" t="s">
        <v>449</v>
      </c>
      <c r="I350" s="173" t="s">
        <v>1240</v>
      </c>
      <c r="J350" s="217">
        <v>74</v>
      </c>
      <c r="K350" s="217">
        <v>290</v>
      </c>
      <c r="L350" s="83" t="s">
        <v>607</v>
      </c>
      <c r="M350" s="204" t="s">
        <v>1277</v>
      </c>
      <c r="N350" s="204" t="s">
        <v>1278</v>
      </c>
      <c r="O350" s="173">
        <v>0.375</v>
      </c>
      <c r="P350" s="173">
        <v>4.1666666666666664E-2</v>
      </c>
      <c r="Q350" s="83">
        <v>211</v>
      </c>
      <c r="R350" s="10" t="str">
        <f>IFERROR(_xlfn.XLOOKUP(F350, BS_ATIVIDADE[ATIVIDADE],BS_ATIVIDADE[UNIDADE] ), "*")</f>
        <v>KM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0" s="80" t="str">
        <f>IFERROR(_xlfn.XLOOKUP(J350, BASE_MAPA!$D$2:$D$359, BASE_MAPA!$E$2:$E$359), "ERRO")</f>
        <v>MARCO INICIAL - ALTO ARAGUAIA</v>
      </c>
      <c r="V350" s="198" t="s">
        <v>1279</v>
      </c>
      <c r="W350" s="173" t="s">
        <v>1280</v>
      </c>
      <c r="X350" s="218" t="s">
        <v>952</v>
      </c>
      <c r="Y350" s="158" t="s">
        <v>951</v>
      </c>
      <c r="Z350" s="158" t="s">
        <v>953</v>
      </c>
      <c r="AA350" s="83">
        <v>1</v>
      </c>
      <c r="AB350" s="70" t="s">
        <v>948</v>
      </c>
      <c r="AC350" s="70" t="s">
        <v>943</v>
      </c>
      <c r="AD350" s="173">
        <v>0.29166666666666669</v>
      </c>
      <c r="AE350" s="83">
        <v>5487</v>
      </c>
      <c r="AF350" s="83" t="s">
        <v>607</v>
      </c>
      <c r="AG350" s="83" t="s">
        <v>607</v>
      </c>
      <c r="AH350" s="48"/>
      <c r="AI350" s="142" t="str">
        <f>IF(BS_CONTROLE[[#This Row],[Atividade]]=0, "-", BS_CONTROLE[[#This Row],[Atividade]])</f>
        <v>DETECÇÃO - RONDA 7 DIAS</v>
      </c>
      <c r="AJ350" s="9" t="str">
        <f>IF(D350="","*",VLOOKUP(AI350,BS_ATIVIDADE[#Data],3,FALSE))</f>
        <v>DETECÇÃO</v>
      </c>
      <c r="AK350" s="278" t="str">
        <f>IF(BS_CONTROLE[[#This Row],[Local - Partida]]=0, "-", BS_CONTROLE[[#This Row],[Local - Partida]])</f>
        <v>TCS291</v>
      </c>
      <c r="AL350" s="278" t="str">
        <f>IF(BS_CONTROLE[[#This Row],[Local - Encerramento]]=0, "-", BS_CONTROLE[[#This Row],[Local - Encerramento]])</f>
        <v>TAG</v>
      </c>
      <c r="AM350" s="278" t="str">
        <f>IF(BS_CONTROLE[[#This Row],[Entre - Estações]]=0, "-", BS_CONTROLE[[#This Row],[Entre - Estações]])</f>
        <v>TCS-TAG</v>
      </c>
      <c r="AN350" s="278" t="str">
        <f>IF(BS_CONTROLE[[#This Row],[SB]]=0, "-", BS_CONTROLE[[#This Row],[SB]])</f>
        <v>TCSTAG</v>
      </c>
      <c r="AO350" s="279">
        <f>IF(BS_CONTROLE[[#This Row],[SUB]]=0, "-", BS_CONTROLE[[#This Row],[SUB]])</f>
        <v>74</v>
      </c>
      <c r="AP350" s="280">
        <f>IF(BS_CONTROLE[[#This Row],[KM - Inicio]]=0, "-", BS_CONTROLE[[#This Row],[KM - Inicio]])</f>
        <v>290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>
        <f>IF(D350="","*",IFERROR(IF(ISODD(COUNT(AS350:AX350)),"ERRO",SUM((AT350-AS350),(AV350-AU350),(AX350-AW350))),"ERRO"))</f>
        <v>0</v>
      </c>
      <c r="AZ350" s="13"/>
      <c r="BA350" s="71"/>
      <c r="BB350" s="10" t="str">
        <f>IFERROR(_xlfn.XLOOKUP(AI350, BS_ATIVIDADE[ATIVIDADE],BS_ATIVIDADE[UNIDADE] ), "*")</f>
        <v>KM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0" s="11" t="str">
        <f>IFERROR(_xlfn.XLOOKUP(AO350, BASE_MAPA!$D$2:$D$359, BASE_MAPA!$E$2:$E$359), "ERRO")</f>
        <v>MARCO INICIAL - ALTO ARAGUAIA</v>
      </c>
      <c r="BF350" s="281" t="str">
        <f>IF(BS_CONTROLE[[#This Row],[Responsavel pelo boletim]]=0, "-", BS_CONTROLE[[#This Row],[Responsavel pelo boletim]])</f>
        <v>Miguel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Produção e Intervalo</v>
      </c>
      <c r="BR350" s="18">
        <f t="shared" si="52"/>
        <v>0</v>
      </c>
      <c r="BS350" s="18">
        <f t="shared" si="53"/>
        <v>0</v>
      </c>
      <c r="BT350" s="225" t="str">
        <f t="shared" si="45"/>
        <v/>
      </c>
    </row>
    <row r="351" spans="1:72" hidden="1">
      <c r="A351" s="50" t="str">
        <f t="shared" si="50"/>
        <v>MOD FN45987</v>
      </c>
      <c r="B351" s="171">
        <v>45987</v>
      </c>
      <c r="C351" s="8">
        <f>IF(BS_CONTROLE[[#This Row],[DATA]]="","",WEEKNUM(BS_CONTROLE[[#This Row],[DATA]]))</f>
        <v>48</v>
      </c>
      <c r="D351" s="51" t="s">
        <v>624</v>
      </c>
      <c r="E351" s="314">
        <v>273</v>
      </c>
      <c r="F351" s="172" t="s">
        <v>596</v>
      </c>
      <c r="G351" s="9" t="str">
        <f>IF(D351="","*",VLOOKUP(F351,BS_ATIVIDADE[#All],3,FALSE))</f>
        <v>OUTROS</v>
      </c>
      <c r="H351" s="173" t="s">
        <v>607</v>
      </c>
      <c r="I351" s="173" t="s">
        <v>607</v>
      </c>
      <c r="J351" s="217">
        <v>74</v>
      </c>
      <c r="K351" s="217">
        <v>231.6</v>
      </c>
      <c r="L351" s="83">
        <v>229</v>
      </c>
      <c r="M351" s="204" t="s">
        <v>1248</v>
      </c>
      <c r="N351" s="204" t="s">
        <v>436</v>
      </c>
      <c r="O351" s="173">
        <v>0.375</v>
      </c>
      <c r="P351" s="173">
        <v>6.25E-2</v>
      </c>
      <c r="Q351" s="83">
        <v>1</v>
      </c>
      <c r="R351" s="10" t="str">
        <f>IFERROR(_xlfn.XLOOKUP(F351, BS_ATIVIDADE[ATIVIDADE],BS_ATIVIDADE[UNIDADE] ), "*")</f>
        <v>BINÁRIO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1" s="80" t="str">
        <f>IFERROR(_xlfn.XLOOKUP(J351, BASE_MAPA!$D$2:$D$359, BASE_MAPA!$E$2:$E$359), "ERRO")</f>
        <v>MARCO INICIAL - ALTO ARAGUAIA</v>
      </c>
      <c r="V351" s="198" t="s">
        <v>1892</v>
      </c>
      <c r="W351" s="173" t="s">
        <v>1761</v>
      </c>
      <c r="X351" s="218" t="s">
        <v>957</v>
      </c>
      <c r="Y351" s="158" t="s">
        <v>960</v>
      </c>
      <c r="Z351" s="158" t="s">
        <v>958</v>
      </c>
      <c r="AA351" s="83" t="s">
        <v>607</v>
      </c>
      <c r="AB351" s="70" t="s">
        <v>607</v>
      </c>
      <c r="AC351" s="70" t="s">
        <v>607</v>
      </c>
      <c r="AD351" s="173" t="s">
        <v>607</v>
      </c>
      <c r="AE351" s="83" t="s">
        <v>607</v>
      </c>
      <c r="AF351" s="83" t="s">
        <v>607</v>
      </c>
      <c r="AG351" s="83" t="s">
        <v>607</v>
      </c>
      <c r="AH351" s="48"/>
      <c r="AI351" s="142" t="str">
        <f>IF(BS_CONTROLE[[#This Row],[Atividade]]=0, "-", BS_CONTROLE[[#This Row],[Atividade]])</f>
        <v>BLOCO</v>
      </c>
      <c r="AJ351" s="9" t="str">
        <f>IF(D351="","*",VLOOKUP(AI351,BS_ATIVIDADE[#Data],3,FALSE))</f>
        <v>OUTROS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TCS-TVI</v>
      </c>
      <c r="AN351" s="278" t="str">
        <f>IF(BS_CONTROLE[[#This Row],[SB]]=0, "-", BS_CONTROLE[[#This Row],[SB]])</f>
        <v>TVI239</v>
      </c>
      <c r="AO351" s="279">
        <f>IF(BS_CONTROLE[[#This Row],[SUB]]=0, "-", BS_CONTROLE[[#This Row],[SUB]])</f>
        <v>74</v>
      </c>
      <c r="AP351" s="280">
        <f>IF(BS_CONTROLE[[#This Row],[KM - Inicio]]=0, "-", BS_CONTROLE[[#This Row],[KM - Inicio]])</f>
        <v>231.6</v>
      </c>
      <c r="AQ351" s="280">
        <f>IF(BS_CONTROLE[[#This Row],[KM - Fim]]=0, "-", BS_CONTROLE[[#This Row],[KM - Fim]])</f>
        <v>229</v>
      </c>
      <c r="AR351" s="38"/>
      <c r="AS351" s="38"/>
      <c r="AT351" s="38"/>
      <c r="AU351" s="38"/>
      <c r="AV351" s="38"/>
      <c r="AW351" s="38"/>
      <c r="AX351" s="38"/>
      <c r="AY351" s="313">
        <f>IF(D351="","*",IFERROR(IF(ISODD(COUNT(AS351:AX351)),"ERRO",SUM((AT351-AS351),(AV351-AU351),(AX351-AW351))),"ERRO"))</f>
        <v>0</v>
      </c>
      <c r="AZ351" s="13"/>
      <c r="BA351" s="71"/>
      <c r="BB351" s="10" t="str">
        <f>IFERROR(_xlfn.XLOOKUP(AI351, BS_ATIVIDADE[ATIVIDADE],BS_ATIVIDADE[UNIDADE] ), "*")</f>
        <v>BINÁRIO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1" s="11" t="str">
        <f>IFERROR(_xlfn.XLOOKUP(AO351, BASE_MAPA!$D$2:$D$359, BASE_MAPA!$E$2:$E$359), "ERRO")</f>
        <v>MARCO INICIAL - ALTO ARAGUAIA</v>
      </c>
      <c r="BF351" s="281" t="str">
        <f>IF(BS_CONTROLE[[#This Row],[Responsavel pelo boletim]]=0, "-", BS_CONTROLE[[#This Row],[Responsavel pelo boletim]])</f>
        <v>Efrain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Produção e Intervalo</v>
      </c>
      <c r="BR351" s="18">
        <f t="shared" si="52"/>
        <v>0</v>
      </c>
      <c r="BS351" s="18">
        <f t="shared" si="53"/>
        <v>0</v>
      </c>
      <c r="BT351" s="225" t="str">
        <f t="shared" ref="BT351:BT414" si="59">IF(BN351="","",SUBSTITUTE(BM351," ","")&amp;SUBSTITUTE(BN351," ",""))</f>
        <v/>
      </c>
    </row>
    <row r="352" spans="1:72" hidden="1">
      <c r="A352" s="50" t="str">
        <f t="shared" si="50"/>
        <v>W5045987</v>
      </c>
      <c r="B352" s="171">
        <v>45987</v>
      </c>
      <c r="C352" s="8">
        <f>IF(BS_CONTROLE[[#This Row],[DATA]]="","",WEEKNUM(BS_CONTROLE[[#This Row],[DATA]]))</f>
        <v>48</v>
      </c>
      <c r="D352" s="51" t="s">
        <v>828</v>
      </c>
      <c r="E352" s="314">
        <v>274</v>
      </c>
      <c r="F352" s="172" t="s">
        <v>730</v>
      </c>
      <c r="G352" s="9" t="str">
        <f>IF(D352="","*",VLOOKUP(F352,BS_ATIVIDADE[#All],3,FALSE))</f>
        <v>MODERNIZAÇÃO</v>
      </c>
      <c r="H352" s="173" t="s">
        <v>447</v>
      </c>
      <c r="I352" s="173" t="s">
        <v>447</v>
      </c>
      <c r="J352" s="217">
        <v>74</v>
      </c>
      <c r="K352" s="217">
        <v>231.6</v>
      </c>
      <c r="L352" s="83">
        <v>229</v>
      </c>
      <c r="M352" s="204" t="s">
        <v>1248</v>
      </c>
      <c r="N352" s="204" t="s">
        <v>436</v>
      </c>
      <c r="O352" s="173">
        <v>0.33333333333333331</v>
      </c>
      <c r="P352" s="173">
        <v>6.9444444444444447E-4</v>
      </c>
      <c r="Q352" s="83">
        <v>500</v>
      </c>
      <c r="R352" s="10" t="str">
        <f>IFERROR(_xlfn.XLOOKUP(F352, BS_ATIVIDADE[ATIVIDADE],BS_ATIVIDADE[UNIDADE] ), "*")</f>
        <v>Nº DE DORMENTES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2" s="80" t="str">
        <f>IFERROR(_xlfn.XLOOKUP(J352, BASE_MAPA!$D$2:$D$359, BASE_MAPA!$E$2:$E$359), "ERRO")</f>
        <v>MARCO INICIAL - ALTO ARAGUAIA</v>
      </c>
      <c r="V352" s="198" t="s">
        <v>1892</v>
      </c>
      <c r="W352" s="173" t="s">
        <v>1894</v>
      </c>
      <c r="X352" s="218" t="s">
        <v>957</v>
      </c>
      <c r="Y352" s="158" t="s">
        <v>960</v>
      </c>
      <c r="Z352" s="158" t="s">
        <v>958</v>
      </c>
      <c r="AA352" s="83" t="s">
        <v>1895</v>
      </c>
      <c r="AB352" s="70" t="s">
        <v>948</v>
      </c>
      <c r="AC352" s="70" t="s">
        <v>943</v>
      </c>
      <c r="AD352" s="173">
        <v>0.29166666666666669</v>
      </c>
      <c r="AE352" s="83">
        <v>7671</v>
      </c>
      <c r="AF352" s="83">
        <v>9322</v>
      </c>
      <c r="AG352" s="83" t="s">
        <v>607</v>
      </c>
      <c r="AH352" s="48"/>
      <c r="AI352" s="142" t="str">
        <f>IF(BS_CONTROLE[[#This Row],[Atividade]]=0, "-", BS_CONTROLE[[#This Row],[Atividade]])</f>
        <v>MODERNIZAÇÃO - DORMENTE - DESCARGA</v>
      </c>
      <c r="AJ352" s="9" t="str">
        <f>IF(D352="","*",VLOOKUP(AI352,BS_ATIVIDADE[#Data],3,FALSE))</f>
        <v>MODERNIZAÇÃO</v>
      </c>
      <c r="AK352" s="278" t="str">
        <f>IF(BS_CONTROLE[[#This Row],[Local - Partida]]=0, "-", BS_CONTROLE[[#This Row],[Local - Partida]])</f>
        <v>TCS2</v>
      </c>
      <c r="AL352" s="278" t="str">
        <f>IF(BS_CONTROLE[[#This Row],[Local - Encerramento]]=0, "-", BS_CONTROLE[[#This Row],[Local - Encerramento]])</f>
        <v>TCS2</v>
      </c>
      <c r="AM352" s="278" t="str">
        <f>IF(BS_CONTROLE[[#This Row],[Entre - Estações]]=0, "-", BS_CONTROLE[[#This Row],[Entre - Estações]])</f>
        <v>TCS-TVI</v>
      </c>
      <c r="AN352" s="278" t="str">
        <f>IF(BS_CONTROLE[[#This Row],[SB]]=0, "-", BS_CONTROLE[[#This Row],[SB]])</f>
        <v>TVI239</v>
      </c>
      <c r="AO352" s="279">
        <f>IF(BS_CONTROLE[[#This Row],[SUB]]=0, "-", BS_CONTROLE[[#This Row],[SUB]])</f>
        <v>74</v>
      </c>
      <c r="AP352" s="280">
        <f>IF(BS_CONTROLE[[#This Row],[KM - Inicio]]=0, "-", BS_CONTROLE[[#This Row],[KM - Inicio]])</f>
        <v>231.6</v>
      </c>
      <c r="AQ352" s="280">
        <f>IF(BS_CONTROLE[[#This Row],[KM - Fim]]=0, "-", BS_CONTROLE[[#This Row],[KM - Fim]])</f>
        <v>229</v>
      </c>
      <c r="AR352" s="38"/>
      <c r="AS352" s="38"/>
      <c r="AT352" s="38"/>
      <c r="AU352" s="38"/>
      <c r="AV352" s="38"/>
      <c r="AW352" s="38"/>
      <c r="AX352" s="38"/>
      <c r="AY352" s="313">
        <f>IF(D352="","*",IFERROR(IF(ISODD(COUNT(AS352:AX352)),"ERRO",SUM((AT352-AS352),(AV352-AU352),(AX352-AW352))),"ERRO"))</f>
        <v>0</v>
      </c>
      <c r="AZ352" s="13"/>
      <c r="BA352" s="71"/>
      <c r="BB352" s="10" t="str">
        <f>IFERROR(_xlfn.XLOOKUP(AI352, BS_ATIVIDADE[ATIVIDADE],BS_ATIVIDADE[UNIDADE] ), "*")</f>
        <v>Nº DE DORMENTES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2" s="11" t="str">
        <f>IFERROR(_xlfn.XLOOKUP(AO352, BASE_MAPA!$D$2:$D$359, BASE_MAPA!$E$2:$E$359), "ERRO")</f>
        <v>MARCO INICIAL - ALTO ARAGUAIA</v>
      </c>
      <c r="BF352" s="281" t="str">
        <f>IF(BS_CONTROLE[[#This Row],[Responsavel pelo boletim]]=0, "-", BS_CONTROLE[[#This Row],[Responsavel pelo boletim]])</f>
        <v>Efrain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Produção e Intervalo</v>
      </c>
      <c r="BR352" s="18">
        <f t="shared" si="52"/>
        <v>0</v>
      </c>
      <c r="BS352" s="18">
        <f t="shared" si="53"/>
        <v>0</v>
      </c>
      <c r="BT352" s="225" t="str">
        <f t="shared" si="59"/>
        <v/>
      </c>
    </row>
    <row r="353" spans="1:72" hidden="1">
      <c r="A353" s="50" t="str">
        <f t="shared" si="50"/>
        <v>V8645987</v>
      </c>
      <c r="B353" s="171">
        <v>45987</v>
      </c>
      <c r="C353" s="8">
        <f>IF(BS_CONTROLE[[#This Row],[DATA]]="","",WEEKNUM(BS_CONTROLE[[#This Row],[DATA]]))</f>
        <v>48</v>
      </c>
      <c r="D353" s="51" t="s">
        <v>811</v>
      </c>
      <c r="E353" s="314">
        <v>324</v>
      </c>
      <c r="F353" s="172" t="s">
        <v>713</v>
      </c>
      <c r="G353" s="9" t="str">
        <f>IF(D353="","*",VLOOKUP(F353,BS_ATIVIDADE[#All],3,FALSE))</f>
        <v>MECANIZAÇÃO - SOCADORA</v>
      </c>
      <c r="H353" s="173" t="s">
        <v>429</v>
      </c>
      <c r="I353" s="173" t="s">
        <v>429</v>
      </c>
      <c r="J353" s="217">
        <v>74</v>
      </c>
      <c r="K353" s="217">
        <v>200</v>
      </c>
      <c r="L353" s="217">
        <v>192.1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3" s="173">
        <v>0.39583333333333331</v>
      </c>
      <c r="P353" s="173">
        <v>6.25E-2</v>
      </c>
      <c r="Q353" s="83">
        <v>840</v>
      </c>
      <c r="R353" s="10" t="str">
        <f>IFERROR(_xlfn.XLOOKUP(F353, BS_ATIVIDADE[ATIVIDADE],BS_ATIVIDADE[UNIDADE] ), "*")</f>
        <v>M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3" s="80" t="str">
        <f>IFERROR(_xlfn.XLOOKUP(J353, BASE_MAPA!$D$2:$D$359, BASE_MAPA!$E$2:$E$359), "ERRO")</f>
        <v>MARCO INICIAL - ALTO ARAGUAIA</v>
      </c>
      <c r="V353" s="198" t="s">
        <v>1708</v>
      </c>
      <c r="W353" s="173" t="s">
        <v>1402</v>
      </c>
      <c r="X353" s="218" t="s">
        <v>957</v>
      </c>
      <c r="Y353" s="158" t="s">
        <v>960</v>
      </c>
      <c r="Z353" s="158" t="s">
        <v>953</v>
      </c>
      <c r="AA353" s="83">
        <v>1</v>
      </c>
      <c r="AB353" s="70" t="s">
        <v>948</v>
      </c>
      <c r="AC353" s="70" t="s">
        <v>943</v>
      </c>
      <c r="AD353" s="173">
        <v>0.29166666666666669</v>
      </c>
      <c r="AE353" s="83">
        <v>6236</v>
      </c>
      <c r="AF353" s="83">
        <v>6636</v>
      </c>
      <c r="AG353" s="83" t="s">
        <v>607</v>
      </c>
      <c r="AH353" s="48"/>
      <c r="AI353" s="142" t="str">
        <f>IF(BS_CONTROLE[[#This Row],[Atividade]]=0, "-", BS_CONTROLE[[#This Row],[Atividade]])</f>
        <v>MECANIZAÇÃO - SOCADORA</v>
      </c>
      <c r="AJ353" s="9" t="str">
        <f>IF(D353="","*",VLOOKUP(AI353,BS_ATIVIDADE[#Data],3,FALSE))</f>
        <v>MECANIZAÇÃO - SOCADORA</v>
      </c>
      <c r="AK353" s="278" t="str">
        <f>IF(BS_CONTROLE[[#This Row],[Local - Partida]]=0, "-", BS_CONTROLE[[#This Row],[Local - Partida]])</f>
        <v>TID2</v>
      </c>
      <c r="AL353" s="278" t="str">
        <f>IF(BS_CONTROLE[[#This Row],[Local - Encerramento]]=0, "-", BS_CONTROLE[[#This Row],[Local - Encerramento]])</f>
        <v>TID2</v>
      </c>
      <c r="AM353" s="278" t="str">
        <f>IF(BS_CONTROLE[[#This Row],[Entre - Estações]]=0, "-", BS_CONTROLE[[#This Row],[Entre - Estações]])</f>
        <v>TID-TVI</v>
      </c>
      <c r="AN353" s="278" t="str">
        <f>IF(BS_CONTROLE[[#This Row],[SB]]=0, "-", BS_CONTROLE[[#This Row],[SB]])</f>
        <v>TID201</v>
      </c>
      <c r="AO353" s="279">
        <f>IF(BS_CONTROLE[[#This Row],[SUB]]=0, "-", BS_CONTROLE[[#This Row],[SUB]])</f>
        <v>74</v>
      </c>
      <c r="AP353" s="280">
        <f>IF(BS_CONTROLE[[#This Row],[KM - Inicio]]=0, "-", BS_CONTROLE[[#This Row],[KM - Inicio]])</f>
        <v>200</v>
      </c>
      <c r="AQ353" s="280">
        <f>IF(BS_CONTROLE[[#This Row],[KM - Fim]]=0, "-", BS_CONTROLE[[#This Row],[KM - Fim]])</f>
        <v>192.1</v>
      </c>
      <c r="AR353" s="38"/>
      <c r="AS353" s="38"/>
      <c r="AT353" s="38"/>
      <c r="AU353" s="38"/>
      <c r="AV353" s="38"/>
      <c r="AW353" s="38"/>
      <c r="AX353" s="38"/>
      <c r="AY353" s="313">
        <f>IF(D353="","*",IFERROR(IF(ISODD(COUNT(AS353:AX353)),"ERRO",SUM((AT353-AS353),(AV353-AU353),(AX353-AW353))),"ERRO"))</f>
        <v>0</v>
      </c>
      <c r="AZ353" s="13"/>
      <c r="BA353" s="71"/>
      <c r="BB353" s="10" t="str">
        <f>IFERROR(_xlfn.XLOOKUP(AI353, BS_ATIVIDADE[ATIVIDADE],BS_ATIVIDADE[UNIDADE] ), "*")</f>
        <v>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3" s="11" t="str">
        <f>IFERROR(_xlfn.XLOOKUP(AO353, BASE_MAPA!$D$2:$D$359, BASE_MAPA!$E$2:$E$359), "ERRO")</f>
        <v>MARCO INICIAL - ALTO ARAGUAIA</v>
      </c>
      <c r="BF353" s="281" t="str">
        <f>IF(BS_CONTROLE[[#This Row],[Responsavel pelo boletim]]=0, "-", BS_CONTROLE[[#This Row],[Responsavel pelo boletim]])</f>
        <v>Saulo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Produção e Intervalo</v>
      </c>
      <c r="BR353" s="18">
        <f t="shared" si="52"/>
        <v>0</v>
      </c>
      <c r="BS353" s="18">
        <f t="shared" si="53"/>
        <v>0</v>
      </c>
      <c r="BT353" s="225" t="str">
        <f t="shared" si="59"/>
        <v/>
      </c>
    </row>
    <row r="354" spans="1:72" hidden="1">
      <c r="A354" s="50" t="str">
        <f t="shared" si="50"/>
        <v>ANISIO (TF-514)45987</v>
      </c>
      <c r="B354" s="171">
        <v>45987</v>
      </c>
      <c r="C354" s="8">
        <f>IF(BS_CONTROLE[[#This Row],[DATA]]="","",WEEKNUM(BS_CONTROLE[[#This Row],[DATA]]))</f>
        <v>48</v>
      </c>
      <c r="D354" s="51" t="s">
        <v>860</v>
      </c>
      <c r="E354" s="314">
        <v>326</v>
      </c>
      <c r="F354" s="172" t="s">
        <v>797</v>
      </c>
      <c r="G354" s="9" t="str">
        <f>IF(D354="","*",VLOOKUP(F354,BS_ATIVIDADE[#All],3,FALSE))</f>
        <v>TRILHO - SUBSTITUIÇÂO</v>
      </c>
      <c r="H354" s="204" t="str" cm="1">
        <f t="array" ref="H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4" s="173" t="s">
        <v>607</v>
      </c>
      <c r="J354" s="217">
        <v>74</v>
      </c>
      <c r="K354" s="217">
        <v>64.563999999999993</v>
      </c>
      <c r="L354" s="217">
        <v>63.738999999999997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4" s="173">
        <v>0.375</v>
      </c>
      <c r="P354" s="173">
        <v>8.3333333333333329E-2</v>
      </c>
      <c r="Q354" s="83">
        <v>312</v>
      </c>
      <c r="R354" s="10" t="str">
        <f>IFERROR(_xlfn.XLOOKUP(F354, BS_ATIVIDADE[ATIVIDADE],BS_ATIVIDADE[UNIDADE] ), "*")</f>
        <v>M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4" s="80" t="str">
        <f>IFERROR(_xlfn.XLOOKUP(J354, BASE_MAPA!$D$2:$D$359, BASE_MAPA!$E$2:$E$359), "ERRO")</f>
        <v>MARCO INICIAL - ALTO ARAGUAIA</v>
      </c>
      <c r="V354" s="198" t="s">
        <v>1986</v>
      </c>
      <c r="W354" s="173" t="s">
        <v>1388</v>
      </c>
      <c r="X354" s="218" t="s">
        <v>957</v>
      </c>
      <c r="Y354" s="158" t="s">
        <v>960</v>
      </c>
      <c r="Z354" s="158" t="s">
        <v>958</v>
      </c>
      <c r="AA354" s="83" t="s">
        <v>607</v>
      </c>
      <c r="AB354" s="70" t="s">
        <v>607</v>
      </c>
      <c r="AC354" s="70" t="s">
        <v>607</v>
      </c>
      <c r="AD354" s="173" t="s">
        <v>607</v>
      </c>
      <c r="AE354" s="83" t="s">
        <v>607</v>
      </c>
      <c r="AF354" s="83" t="s">
        <v>607</v>
      </c>
      <c r="AG354" s="83" t="s">
        <v>607</v>
      </c>
      <c r="AH354" s="48"/>
      <c r="AI354" s="142" t="str">
        <f>IF(BS_CONTROLE[[#This Row],[Atividade]]=0, "-", BS_CONTROLE[[#This Row],[Atividade]])</f>
        <v>PDM - SUBSTITUIÇÃO - TRILHO</v>
      </c>
      <c r="AJ354" s="9" t="str">
        <f>IF(D354="","*",VLOOKUP(AI354,BS_ATIVIDADE[#Data],3,FALSE))</f>
        <v>TRILHO - SUBSTITUIÇÂO</v>
      </c>
      <c r="AK354" s="278" t="str">
        <f>IF(BS_CONTROLE[[#This Row],[Local - Partida]]=0, "-", BS_CONTROLE[[#This Row],[Local - Partida]])</f>
        <v>TQIK73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TQI-TSP</v>
      </c>
      <c r="AN354" s="278" t="str">
        <f>IF(BS_CONTROLE[[#This Row],[SB]]=0, "-", BS_CONTROLE[[#This Row],[SB]])</f>
        <v>TQIK73</v>
      </c>
      <c r="AO354" s="279">
        <f>IF(BS_CONTROLE[[#This Row],[SUB]]=0, "-", BS_CONTROLE[[#This Row],[SUB]])</f>
        <v>74</v>
      </c>
      <c r="AP354" s="280">
        <f>IF(BS_CONTROLE[[#This Row],[KM - Inicio]]=0, "-", BS_CONTROLE[[#This Row],[KM - Inicio]])</f>
        <v>64.563999999999993</v>
      </c>
      <c r="AQ354" s="280">
        <f>IF(BS_CONTROLE[[#This Row],[KM - Fim]]=0, "-", BS_CONTROLE[[#This Row],[KM - Fim]])</f>
        <v>63.738999999999997</v>
      </c>
      <c r="AR354" s="38"/>
      <c r="AS354" s="38"/>
      <c r="AT354" s="38"/>
      <c r="AU354" s="38"/>
      <c r="AV354" s="38"/>
      <c r="AW354" s="38"/>
      <c r="AX354" s="38"/>
      <c r="AY354" s="313">
        <f>IF(D354="","*",IFERROR(IF(ISODD(COUNT(AS354:AX354)),"ERRO",SUM((AT354-AS354),(AV354-AU354),(AX354-AW354))),"ERRO"))</f>
        <v>0</v>
      </c>
      <c r="AZ354" s="13"/>
      <c r="BA354" s="71"/>
      <c r="BB354" s="10" t="str">
        <f>IFERROR(_xlfn.XLOOKUP(AI354, BS_ATIVIDADE[ATIVIDADE],BS_ATIVIDADE[UNIDADE] ), "*")</f>
        <v>M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BASE_MAPA!$D$2:$D$359, BASE_MAPA!$E$2:$E$359), "ERRO")</f>
        <v>MARCO INICIAL - ALTO ARAGUAIA</v>
      </c>
      <c r="BF354" s="281" t="str">
        <f>IF(BS_CONTROLE[[#This Row],[Responsavel pelo boletim]]=0, "-", BS_CONTROLE[[#This Row],[Responsavel pelo boletim]])</f>
        <v>Anísio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Produção e Intervalo</v>
      </c>
      <c r="BR354" s="18">
        <f t="shared" si="52"/>
        <v>0</v>
      </c>
      <c r="BS354" s="18">
        <f t="shared" si="53"/>
        <v>0</v>
      </c>
      <c r="BT354" s="225" t="str">
        <f t="shared" si="59"/>
        <v/>
      </c>
    </row>
    <row r="355" spans="1:72" hidden="1">
      <c r="A355" s="50" t="str">
        <f t="shared" si="50"/>
        <v>ELSON (TF-526)45987</v>
      </c>
      <c r="B355" s="171">
        <v>45987</v>
      </c>
      <c r="C355" s="8">
        <f>IF(BS_CONTROLE[[#This Row],[DATA]]="","",WEEKNUM(BS_CONTROLE[[#This Row],[DATA]]))</f>
        <v>48</v>
      </c>
      <c r="D355" s="51" t="s">
        <v>886</v>
      </c>
      <c r="E355" s="314">
        <v>327</v>
      </c>
      <c r="F355" s="172" t="s">
        <v>790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5" s="173" t="s">
        <v>607</v>
      </c>
      <c r="J355" s="217">
        <v>74</v>
      </c>
      <c r="K355" s="217">
        <v>64.563999999999993</v>
      </c>
      <c r="L355" s="217">
        <v>63.738999999999997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5" s="173">
        <v>0.375</v>
      </c>
      <c r="P355" s="173">
        <v>8.3333333333333329E-2</v>
      </c>
      <c r="Q355" s="83">
        <v>2</v>
      </c>
      <c r="R355" s="10" t="str">
        <f>IFERROR(_xlfn.XLOOKUP(F355, BS_ATIVIDADE[ATIVIDADE],BS_ATIVIDADE[UNIDADE] ), "*")</f>
        <v>Nº DE SOLDA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5" s="80" t="str">
        <f>IFERROR(_xlfn.XLOOKUP(J355, BASE_MAPA!$D$2:$D$359, BASE_MAPA!$E$2:$E$359), "ERRO")</f>
        <v>MARCO INICIAL - ALTO ARAGUAIA</v>
      </c>
      <c r="V355" s="198" t="s">
        <v>1217</v>
      </c>
      <c r="W355" s="173" t="s">
        <v>1983</v>
      </c>
      <c r="X355" s="218" t="s">
        <v>957</v>
      </c>
      <c r="Y355" s="158" t="s">
        <v>960</v>
      </c>
      <c r="Z355" s="158" t="s">
        <v>958</v>
      </c>
      <c r="AA355" s="83" t="s">
        <v>607</v>
      </c>
      <c r="AB355" s="70" t="s">
        <v>607</v>
      </c>
      <c r="AC355" s="70" t="s">
        <v>607</v>
      </c>
      <c r="AD355" s="173" t="s">
        <v>607</v>
      </c>
      <c r="AE355" s="83" t="s">
        <v>607</v>
      </c>
      <c r="AF355" s="83" t="s">
        <v>607</v>
      </c>
      <c r="AG355" s="83" t="s">
        <v>607</v>
      </c>
      <c r="AH355" s="48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78" t="str">
        <f>IF(BS_CONTROLE[[#This Row],[Local - Partida]]=0, "-", BS_CONTROLE[[#This Row],[Local - Partida]])</f>
        <v>TQIK73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TQI-TSP</v>
      </c>
      <c r="AN355" s="278" t="str">
        <f>IF(BS_CONTROLE[[#This Row],[SB]]=0, "-", BS_CONTROLE[[#This Row],[SB]])</f>
        <v>TQIK73</v>
      </c>
      <c r="AO355" s="279">
        <f>IF(BS_CONTROLE[[#This Row],[SUB]]=0, "-", BS_CONTROLE[[#This Row],[SUB]])</f>
        <v>74</v>
      </c>
      <c r="AP355" s="280">
        <f>IF(BS_CONTROLE[[#This Row],[KM - Inicio]]=0, "-", BS_CONTROLE[[#This Row],[KM - Inicio]])</f>
        <v>64.563999999999993</v>
      </c>
      <c r="AQ355" s="280">
        <f>IF(BS_CONTROLE[[#This Row],[KM - Fim]]=0, "-", BS_CONTROLE[[#This Row],[KM - Fim]])</f>
        <v>63.738999999999997</v>
      </c>
      <c r="AR355" s="38"/>
      <c r="AS355" s="38"/>
      <c r="AT355" s="38"/>
      <c r="AU355" s="38"/>
      <c r="AV355" s="38"/>
      <c r="AW355" s="38"/>
      <c r="AX355" s="38"/>
      <c r="AY355" s="313">
        <f>IF(D355="","*",IFERROR(IF(ISODD(COUNT(AS355:AX355)),"ERRO",SUM((AT355-AS355),(AV355-AU355),(AX355-AW355))),"ERRO"))</f>
        <v>0</v>
      </c>
      <c r="AZ355" s="13"/>
      <c r="BA355" s="71"/>
      <c r="BB355" s="10" t="str">
        <f>IFERROR(_xlfn.XLOOKUP(AI355, BS_ATIVIDADE[ATIVIDADE],BS_ATIVIDADE[UNIDADE] ), "*")</f>
        <v>Nº DE SOLDA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5" s="11" t="str">
        <f>IFERROR(_xlfn.XLOOKUP(AO355, BASE_MAPA!$D$2:$D$359, BASE_MAPA!$E$2:$E$359), "ERRO")</f>
        <v>MARCO INICIAL - ALTO ARAGUAIA</v>
      </c>
      <c r="BF355" s="281" t="str">
        <f>IF(BS_CONTROLE[[#This Row],[Responsavel pelo boletim]]=0, "-", BS_CONTROLE[[#This Row],[Responsavel pelo boletim]])</f>
        <v>Elson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Produção e Intervalo</v>
      </c>
      <c r="BR355" s="18">
        <f t="shared" si="52"/>
        <v>0</v>
      </c>
      <c r="BS355" s="18">
        <f t="shared" si="53"/>
        <v>0</v>
      </c>
      <c r="BT355" s="225" t="str">
        <f t="shared" si="59"/>
        <v/>
      </c>
    </row>
    <row r="356" spans="1:72" hidden="1">
      <c r="A356" s="50" t="str">
        <f t="shared" si="50"/>
        <v>FRANCISCO (TF-670)45987</v>
      </c>
      <c r="B356" s="171">
        <v>45987</v>
      </c>
      <c r="C356" s="8">
        <f>IF(BS_CONTROLE[[#This Row],[DATA]]="","",WEEKNUM(BS_CONTROLE[[#This Row],[DATA]]))</f>
        <v>48</v>
      </c>
      <c r="D356" s="51" t="s">
        <v>889</v>
      </c>
      <c r="E356" s="314">
        <v>325</v>
      </c>
      <c r="F356" s="172" t="s">
        <v>790</v>
      </c>
      <c r="G356" s="9" t="str">
        <f>IF(D356="","*",VLOOKUP(F356,BS_ATIVIDADE[#All],3,FALSE))</f>
        <v>SOLDA</v>
      </c>
      <c r="H356" s="204" t="s">
        <v>381</v>
      </c>
      <c r="I356" s="173" t="s">
        <v>607</v>
      </c>
      <c r="J356" s="217">
        <v>74</v>
      </c>
      <c r="K356" s="217">
        <v>23.47</v>
      </c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56" s="204" t="s">
        <v>381</v>
      </c>
      <c r="O356" s="173">
        <v>0.375</v>
      </c>
      <c r="P356" s="173">
        <v>8.3333333333333329E-2</v>
      </c>
      <c r="Q356" s="83">
        <v>2</v>
      </c>
      <c r="R356" s="10" t="str">
        <f>IFERROR(_xlfn.XLOOKUP(F356, BS_ATIVIDADE[ATIVIDADE],BS_ATIVIDADE[UNIDADE] ), "*")</f>
        <v>Nº DE SOLDA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6" s="80" t="str">
        <f>IFERROR(_xlfn.XLOOKUP(J356, BASE_MAPA!$D$2:$D$359, BASE_MAPA!$E$2:$E$359), "ERRO")</f>
        <v>MARCO INICIAL - ALTO ARAGUAIA</v>
      </c>
      <c r="V356" s="198" t="s">
        <v>1356</v>
      </c>
      <c r="W356" s="173" t="s">
        <v>2007</v>
      </c>
      <c r="X356" s="218" t="s">
        <v>957</v>
      </c>
      <c r="Y356" s="158" t="s">
        <v>960</v>
      </c>
      <c r="Z356" s="158" t="s">
        <v>962</v>
      </c>
      <c r="AA356" s="83" t="s">
        <v>607</v>
      </c>
      <c r="AB356" s="70" t="s">
        <v>607</v>
      </c>
      <c r="AC356" s="70" t="s">
        <v>607</v>
      </c>
      <c r="AD356" s="173" t="s">
        <v>607</v>
      </c>
      <c r="AE356" s="83" t="s">
        <v>607</v>
      </c>
      <c r="AF356" s="83" t="s">
        <v>607</v>
      </c>
      <c r="AG356" s="83" t="s">
        <v>607</v>
      </c>
      <c r="AH356" s="48"/>
      <c r="AI356" s="142" t="str">
        <f>IF(BS_CONTROLE[[#This Row],[Atividade]]=0, "-", BS_CONTROLE[[#This Row],[Atividade]])</f>
        <v>PDM - SOLDA</v>
      </c>
      <c r="AJ356" s="9" t="str">
        <f>IF(D356="","*",VLOOKUP(AI356,BS_ATIVIDADE[#Data],3,FALSE))</f>
        <v>SOLDA</v>
      </c>
      <c r="AK356" s="278" t="str">
        <f>IF(BS_CONTROLE[[#This Row],[Local - Partida]]=0, "-", BS_CONTROLE[[#This Row],[Local - Partida]])</f>
        <v>TAP2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TAP</v>
      </c>
      <c r="AN356" s="278" t="str">
        <f>IF(BS_CONTROLE[[#This Row],[SB]]=0, "-", BS_CONTROLE[[#This Row],[SB]])</f>
        <v>TAP2</v>
      </c>
      <c r="AO356" s="279">
        <f>IF(BS_CONTROLE[[#This Row],[SUB]]=0, "-", BS_CONTROLE[[#This Row],[SUB]])</f>
        <v>74</v>
      </c>
      <c r="AP356" s="280">
        <f>IF(BS_CONTROLE[[#This Row],[KM - Inicio]]=0, "-", BS_CONTROLE[[#This Row],[KM - Inicio]])</f>
        <v>23.47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>
        <f>IF(D356="","*",IFERROR(IF(ISODD(COUNT(AS356:AX356)),"ERRO",SUM((AT356-AS356),(AV356-AU356),(AX356-AW356))),"ERRO"))</f>
        <v>0</v>
      </c>
      <c r="AZ356" s="13"/>
      <c r="BA356" s="71"/>
      <c r="BB356" s="10" t="str">
        <f>IFERROR(_xlfn.XLOOKUP(AI356, BS_ATIVIDADE[ATIVIDADE],BS_ATIVIDADE[UNIDADE] ), "*")</f>
        <v>Nº DE SOLDA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6" s="11" t="str">
        <f>IFERROR(_xlfn.XLOOKUP(AO356, BASE_MAPA!$D$2:$D$359, BASE_MAPA!$E$2:$E$359), "ERRO")</f>
        <v>MARCO INICIAL - ALTO ARAGUAIA</v>
      </c>
      <c r="BF356" s="281" t="str">
        <f>IF(BS_CONTROLE[[#This Row],[Responsavel pelo boletim]]=0, "-", BS_CONTROLE[[#This Row],[Responsavel pelo boletim]])</f>
        <v>Heleno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Produção e Intervalo</v>
      </c>
      <c r="BR356" s="18">
        <f t="shared" si="52"/>
        <v>0</v>
      </c>
      <c r="BS356" s="18">
        <f t="shared" si="53"/>
        <v>0</v>
      </c>
      <c r="BT356" s="225" t="str">
        <f t="shared" si="59"/>
        <v/>
      </c>
    </row>
    <row r="357" spans="1:72" hidden="1">
      <c r="A357" s="50" t="str">
        <f t="shared" si="50"/>
        <v>E1745987</v>
      </c>
      <c r="B357" s="171">
        <v>45987</v>
      </c>
      <c r="C357" s="8">
        <f>IF(BS_CONTROLE[[#This Row],[DATA]]="","",WEEKNUM(BS_CONTROLE[[#This Row],[DATA]]))</f>
        <v>48</v>
      </c>
      <c r="D357" s="51" t="s">
        <v>750</v>
      </c>
      <c r="E357" s="314">
        <v>313</v>
      </c>
      <c r="F357" s="172" t="s">
        <v>609</v>
      </c>
      <c r="G357" s="9" t="str">
        <f>IF(D357="","*",VLOOKUP(F357,BS_ATIVIDADE[#All],3,FALSE))</f>
        <v>CAMINHÂO - SOLDA</v>
      </c>
      <c r="H357" s="173" t="s">
        <v>101</v>
      </c>
      <c r="I357" s="173" t="s">
        <v>101</v>
      </c>
      <c r="J357" s="217">
        <v>78</v>
      </c>
      <c r="K357" s="217">
        <v>251</v>
      </c>
      <c r="L357" s="83">
        <v>244</v>
      </c>
      <c r="M357" s="204" t="s">
        <v>1933</v>
      </c>
      <c r="N357" s="204" t="s">
        <v>1934</v>
      </c>
      <c r="O357" s="173">
        <v>0.375</v>
      </c>
      <c r="P357" s="173">
        <v>0.125</v>
      </c>
      <c r="Q357" s="83">
        <v>3</v>
      </c>
      <c r="R357" s="10" t="str">
        <f>IFERROR(_xlfn.XLOOKUP(F357, BS_ATIVIDADE[ATIVIDADE],BS_ATIVIDADE[UNIDADE] ), "*")</f>
        <v>Nº DE SOLDA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7" s="80" t="str">
        <f>IFERROR(_xlfn.XLOOKUP(J357, BASE_MAPA!$D$2:$D$359, BASE_MAPA!$E$2:$E$359), "ERRO")</f>
        <v>ITIRAPINA - BAURU</v>
      </c>
      <c r="V357" s="198" t="s">
        <v>1360</v>
      </c>
      <c r="W357" s="173" t="s">
        <v>1410</v>
      </c>
      <c r="X357" s="218" t="s">
        <v>957</v>
      </c>
      <c r="Y357" s="158" t="s">
        <v>960</v>
      </c>
      <c r="Z357" s="158" t="s">
        <v>953</v>
      </c>
      <c r="AA357" s="83">
        <v>1</v>
      </c>
      <c r="AB357" s="70" t="s">
        <v>948</v>
      </c>
      <c r="AC357" s="70" t="s">
        <v>943</v>
      </c>
      <c r="AD357" s="173">
        <v>0.33333333333333331</v>
      </c>
      <c r="AE357" s="83">
        <v>6251</v>
      </c>
      <c r="AF357" s="83" t="s">
        <v>607</v>
      </c>
      <c r="AG357" s="83" t="s">
        <v>607</v>
      </c>
      <c r="AH357" s="48"/>
      <c r="AI357" s="142" t="str">
        <f>IF(BS_CONTROLE[[#This Row],[Atividade]]=0, "-", BS_CONTROLE[[#This Row],[Atividade]])</f>
        <v>CAMINHÃO DE SOLDA</v>
      </c>
      <c r="AJ357" s="9" t="str">
        <f>IF(D357="","*",VLOOKUP(AI357,BS_ATIVIDADE[#Data],3,FALSE))</f>
        <v>CAMINHÂO - SOLDA</v>
      </c>
      <c r="AK357" s="278" t="str">
        <f>IF(BS_CONTROLE[[#This Row],[Local - Partida]]=0, "-", BS_CONTROLE[[#This Row],[Local - Partida]])</f>
        <v>ZDK1</v>
      </c>
      <c r="AL357" s="278" t="str">
        <f>IF(BS_CONTROLE[[#This Row],[Local - Encerramento]]=0, "-", BS_CONTROLE[[#This Row],[Local - Encerramento]])</f>
        <v>ZDK1</v>
      </c>
      <c r="AM357" s="278" t="str">
        <f>IF(BS_CONTROLE[[#This Row],[Entre - Estações]]=0, "-", BS_CONTROLE[[#This Row],[Entre - Estações]])</f>
        <v>ZDK-ZVT</v>
      </c>
      <c r="AN357" s="278" t="str">
        <f>IF(BS_CONTROLE[[#This Row],[SB]]=0, "-", BS_CONTROLE[[#This Row],[SB]])</f>
        <v>ZDK1/ZDKZVT</v>
      </c>
      <c r="AO357" s="279">
        <f>IF(BS_CONTROLE[[#This Row],[SUB]]=0, "-", BS_CONTROLE[[#This Row],[SUB]])</f>
        <v>78</v>
      </c>
      <c r="AP357" s="280">
        <f>IF(BS_CONTROLE[[#This Row],[KM - Inicio]]=0, "-", BS_CONTROLE[[#This Row],[KM - Inicio]])</f>
        <v>251</v>
      </c>
      <c r="AQ357" s="280">
        <f>IF(BS_CONTROLE[[#This Row],[KM - Fim]]=0, "-", BS_CONTROLE[[#This Row],[KM - Fim]])</f>
        <v>244</v>
      </c>
      <c r="AR357" s="38"/>
      <c r="AS357" s="38"/>
      <c r="AT357" s="38"/>
      <c r="AU357" s="38"/>
      <c r="AV357" s="38"/>
      <c r="AW357" s="38"/>
      <c r="AX357" s="38"/>
      <c r="AY357" s="313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7" s="11" t="str">
        <f>IFERROR(_xlfn.XLOOKUP(AO357, BASE_MAPA!$D$2:$D$359, BASE_MAPA!$E$2:$E$359), "ERRO")</f>
        <v>ITIRAPINA - BAURU</v>
      </c>
      <c r="BF357" s="281" t="str">
        <f>IF(BS_CONTROLE[[#This Row],[Responsavel pelo boletim]]=0, "-", BS_CONTROLE[[#This Row],[Responsavel pelo boletim]])</f>
        <v>Higor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Produção e Intervalo</v>
      </c>
      <c r="BR357" s="18">
        <f t="shared" si="52"/>
        <v>0</v>
      </c>
      <c r="BS357" s="18">
        <f t="shared" si="53"/>
        <v>0</v>
      </c>
      <c r="BT357" s="225" t="str">
        <f t="shared" si="59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349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9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350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9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351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9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4">
        <v>352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5">
        <v>353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9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354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9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355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9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356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9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357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9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9"/>
        <v/>
      </c>
    </row>
    <row r="369" spans="1:72" hidden="1">
      <c r="A369" s="50" t="str">
        <f t="shared" si="50"/>
        <v/>
      </c>
      <c r="B369" s="171"/>
      <c r="C369" s="8" t="str">
        <f>IF(BS_CONTROLE[[#This Row],[DATA]]="","",WEEKNUM(BS_CONTROLE[[#This Row],[DATA]]))</f>
        <v/>
      </c>
      <c r="D369" s="51"/>
      <c r="E369" s="314">
        <v>359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1"/>
        <v>Aderente</v>
      </c>
      <c r="BR369" s="18" t="str">
        <f t="shared" si="52"/>
        <v>*</v>
      </c>
      <c r="BS369" s="18" t="str">
        <f t="shared" si="53"/>
        <v>*</v>
      </c>
      <c r="BT369" s="225" t="str">
        <f t="shared" si="59"/>
        <v/>
      </c>
    </row>
    <row r="370" spans="1:72" hidden="1">
      <c r="A370" s="50" t="str">
        <f t="shared" ref="A370:A433" si="60">D370&amp;B370</f>
        <v/>
      </c>
      <c r="B370" s="171"/>
      <c r="C370" s="8" t="str">
        <f>IF(BS_CONTROLE[[#This Row],[DATA]]="","",WEEKNUM(BS_CONTROLE[[#This Row],[DATA]]))</f>
        <v/>
      </c>
      <c r="D370" s="51"/>
      <c r="E370" s="314">
        <v>360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 t="str">
        <f t="shared" ref="BR370:BR433" si="62">IF(OR(B370="",F370=""),"*",AY370/P370)</f>
        <v>*</v>
      </c>
      <c r="BS370" s="18" t="str">
        <f t="shared" ref="BS370:BS433" si="63">IF(OR(B370="",F370=""),"*",BA370/Q370)</f>
        <v>*</v>
      </c>
      <c r="BT370" s="225" t="str">
        <f t="shared" si="59"/>
        <v/>
      </c>
    </row>
    <row r="371" spans="1:72" hidden="1">
      <c r="A371" s="50" t="str">
        <f t="shared" si="60"/>
        <v/>
      </c>
      <c r="B371" s="171"/>
      <c r="C371" s="8" t="str">
        <f>IF(BS_CONTROLE[[#This Row],[DATA]]="","",WEEKNUM(BS_CONTROLE[[#This Row],[DATA]]))</f>
        <v/>
      </c>
      <c r="D371" s="51"/>
      <c r="E371" s="314">
        <v>361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61"/>
        <v>Aderente</v>
      </c>
      <c r="BR371" s="18" t="str">
        <f t="shared" si="62"/>
        <v>*</v>
      </c>
      <c r="BS371" s="18" t="str">
        <f t="shared" si="63"/>
        <v>*</v>
      </c>
      <c r="BT371" s="225" t="str">
        <f t="shared" si="59"/>
        <v/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 hidden="1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 hidden="1">
      <c r="A374" s="50" t="str">
        <f t="shared" si="60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Aderente</v>
      </c>
      <c r="BR374" s="18" t="str">
        <f t="shared" si="62"/>
        <v>*</v>
      </c>
      <c r="BS374" s="18" t="str">
        <f t="shared" si="63"/>
        <v>*</v>
      </c>
      <c r="BT374" s="225" t="str">
        <f t="shared" si="59"/>
        <v/>
      </c>
    </row>
    <row r="375" spans="1:72" hidden="1">
      <c r="A375" s="50" t="str">
        <f t="shared" si="60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Aderente</v>
      </c>
      <c r="BR375" s="18" t="str">
        <f t="shared" si="62"/>
        <v>*</v>
      </c>
      <c r="BS375" s="18" t="str">
        <f t="shared" si="63"/>
        <v>*</v>
      </c>
      <c r="BT375" s="225" t="str">
        <f t="shared" si="59"/>
        <v/>
      </c>
    </row>
    <row r="376" spans="1:72" hidden="1">
      <c r="A376" s="50" t="str">
        <f t="shared" si="60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Aderente</v>
      </c>
      <c r="BR376" s="18" t="str">
        <f t="shared" si="62"/>
        <v>*</v>
      </c>
      <c r="BS376" s="18" t="str">
        <f t="shared" si="63"/>
        <v>*</v>
      </c>
      <c r="BT376" s="225" t="str">
        <f t="shared" si="59"/>
        <v/>
      </c>
    </row>
    <row r="377" spans="1:72" hidden="1">
      <c r="A377" s="50" t="str">
        <f t="shared" si="60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Aderente</v>
      </c>
      <c r="BR377" s="18" t="str">
        <f t="shared" si="62"/>
        <v>*</v>
      </c>
      <c r="BS377" s="18" t="str">
        <f t="shared" si="63"/>
        <v>*</v>
      </c>
      <c r="BT377" s="225" t="str">
        <f t="shared" si="59"/>
        <v/>
      </c>
    </row>
    <row r="378" spans="1:72" hidden="1">
      <c r="A378" s="50" t="str">
        <f t="shared" si="60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Aderente</v>
      </c>
      <c r="BR378" s="18" t="str">
        <f t="shared" si="62"/>
        <v>*</v>
      </c>
      <c r="BS378" s="18" t="str">
        <f t="shared" si="63"/>
        <v>*</v>
      </c>
      <c r="BT378" s="225" t="str">
        <f t="shared" si="59"/>
        <v/>
      </c>
    </row>
    <row r="379" spans="1:72" hidden="1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 hidden="1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 hidden="1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 hidden="1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 hidden="1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 hidden="1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 hidden="1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 hidden="1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 hidden="1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 hidden="1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 hidden="1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 hidden="1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 hidden="1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 hidden="1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 hidden="1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idden="1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4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4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4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4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4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4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4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4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4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4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4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4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4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4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4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4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4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4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4"/>
        <v/>
      </c>
    </row>
    <row r="434" spans="1:72" hidden="1">
      <c r="A434" s="50" t="str">
        <f t="shared" ref="A434:A497" si="65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6">IF(AND(BR434&lt;1,BS434&lt;1),"Produção e Intervalo",IF(BR434&lt;1,"Intervalo",IF(BS434&lt;1,"Produção","Aderente")))</f>
        <v>Aderente</v>
      </c>
      <c r="BR434" s="18" t="str">
        <f t="shared" ref="BR434:BR497" si="67">IF(OR(B434="",F434=""),"*",AY434/P434)</f>
        <v>*</v>
      </c>
      <c r="BS434" s="18" t="str">
        <f t="shared" ref="BS434:BS497" si="68">IF(OR(B434="",F434=""),"*",BA434/Q434)</f>
        <v>*</v>
      </c>
      <c r="BT434" s="225" t="str">
        <f t="shared" si="64"/>
        <v/>
      </c>
    </row>
    <row r="435" spans="1:72" hidden="1">
      <c r="A435" s="50" t="str">
        <f t="shared" si="65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6"/>
        <v>Aderente</v>
      </c>
      <c r="BR435" s="18" t="str">
        <f t="shared" si="67"/>
        <v>*</v>
      </c>
      <c r="BS435" s="18" t="str">
        <f t="shared" si="68"/>
        <v>*</v>
      </c>
      <c r="BT435" s="225" t="str">
        <f t="shared" si="64"/>
        <v/>
      </c>
    </row>
    <row r="436" spans="1:72" hidden="1">
      <c r="A436" s="50" t="str">
        <f t="shared" si="65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6"/>
        <v>Aderente</v>
      </c>
      <c r="BR436" s="18" t="str">
        <f t="shared" si="67"/>
        <v>*</v>
      </c>
      <c r="BS436" s="18" t="str">
        <f t="shared" si="68"/>
        <v>*</v>
      </c>
      <c r="BT436" s="225"/>
    </row>
    <row r="437" spans="1:72" hidden="1">
      <c r="A437" s="50" t="str">
        <f t="shared" si="65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6"/>
        <v>Aderente</v>
      </c>
      <c r="BR437" s="18" t="str">
        <f t="shared" si="67"/>
        <v>*</v>
      </c>
      <c r="BS437" s="18" t="str">
        <f t="shared" si="68"/>
        <v>*</v>
      </c>
      <c r="BT437" s="225" t="str">
        <f t="shared" si="64"/>
        <v/>
      </c>
    </row>
    <row r="438" spans="1:72" hidden="1">
      <c r="A438" s="50" t="str">
        <f t="shared" si="65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6"/>
        <v>Aderente</v>
      </c>
      <c r="BR438" s="18" t="str">
        <f t="shared" si="67"/>
        <v>*</v>
      </c>
      <c r="BS438" s="18" t="str">
        <f t="shared" si="68"/>
        <v>*</v>
      </c>
      <c r="BT438" s="225" t="str">
        <f t="shared" si="64"/>
        <v/>
      </c>
    </row>
    <row r="439" spans="1:72" hidden="1">
      <c r="A439" s="50" t="str">
        <f t="shared" si="65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6"/>
        <v>Aderente</v>
      </c>
      <c r="BR439" s="18" t="str">
        <f t="shared" si="67"/>
        <v>*</v>
      </c>
      <c r="BS439" s="18" t="str">
        <f t="shared" si="68"/>
        <v>*</v>
      </c>
      <c r="BT439" s="225" t="str">
        <f t="shared" ref="BT439:BT479" si="69">IF(BN439="","",SUBSTITUTE(BM439," ","")&amp;SUBSTITUTE(BN439," ",""))</f>
        <v/>
      </c>
    </row>
    <row r="440" spans="1:72" hidden="1">
      <c r="A440" s="50" t="str">
        <f t="shared" si="65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6"/>
        <v>Aderente</v>
      </c>
      <c r="BR440" s="18" t="str">
        <f t="shared" si="67"/>
        <v>*</v>
      </c>
      <c r="BS440" s="18" t="str">
        <f t="shared" si="68"/>
        <v>*</v>
      </c>
      <c r="BT440" s="225" t="str">
        <f t="shared" si="69"/>
        <v/>
      </c>
    </row>
    <row r="441" spans="1:72" hidden="1">
      <c r="A441" s="50" t="str">
        <f t="shared" si="65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6"/>
        <v>Aderente</v>
      </c>
      <c r="BR441" s="18" t="str">
        <f t="shared" si="67"/>
        <v>*</v>
      </c>
      <c r="BS441" s="18" t="str">
        <f t="shared" si="68"/>
        <v>*</v>
      </c>
      <c r="BT441" s="225" t="str">
        <f t="shared" si="69"/>
        <v/>
      </c>
    </row>
    <row r="442" spans="1:72" hidden="1">
      <c r="A442" s="50" t="str">
        <f t="shared" si="65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6"/>
        <v>Aderente</v>
      </c>
      <c r="BR442" s="18" t="str">
        <f t="shared" si="67"/>
        <v>*</v>
      </c>
      <c r="BS442" s="18" t="str">
        <f t="shared" si="68"/>
        <v>*</v>
      </c>
      <c r="BT442" s="225" t="str">
        <f t="shared" si="69"/>
        <v/>
      </c>
    </row>
    <row r="443" spans="1:72" hidden="1">
      <c r="A443" s="50" t="str">
        <f t="shared" si="65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6"/>
        <v>Aderente</v>
      </c>
      <c r="BR443" s="18" t="str">
        <f t="shared" si="67"/>
        <v>*</v>
      </c>
      <c r="BS443" s="18" t="str">
        <f t="shared" si="68"/>
        <v>*</v>
      </c>
      <c r="BT443" s="225" t="str">
        <f t="shared" si="69"/>
        <v/>
      </c>
    </row>
    <row r="444" spans="1:72" hidden="1">
      <c r="A444" s="50" t="str">
        <f t="shared" si="65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6"/>
        <v>Aderente</v>
      </c>
      <c r="BR444" s="18" t="str">
        <f t="shared" si="67"/>
        <v>*</v>
      </c>
      <c r="BS444" s="18" t="str">
        <f t="shared" si="68"/>
        <v>*</v>
      </c>
      <c r="BT444" s="225" t="str">
        <f t="shared" si="69"/>
        <v/>
      </c>
    </row>
    <row r="445" spans="1:72" hidden="1">
      <c r="A445" s="50" t="str">
        <f t="shared" si="65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6"/>
        <v>Aderente</v>
      </c>
      <c r="BR445" s="18" t="str">
        <f t="shared" si="67"/>
        <v>*</v>
      </c>
      <c r="BS445" s="18" t="str">
        <f t="shared" si="68"/>
        <v>*</v>
      </c>
      <c r="BT445" s="225" t="str">
        <f t="shared" si="69"/>
        <v/>
      </c>
    </row>
    <row r="446" spans="1:72" hidden="1">
      <c r="A446" s="50" t="str">
        <f t="shared" si="65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6"/>
        <v>Aderente</v>
      </c>
      <c r="BR446" s="18" t="str">
        <f t="shared" si="67"/>
        <v>*</v>
      </c>
      <c r="BS446" s="18" t="str">
        <f t="shared" si="68"/>
        <v>*</v>
      </c>
      <c r="BT446" s="225" t="str">
        <f t="shared" si="69"/>
        <v/>
      </c>
    </row>
    <row r="447" spans="1:72" hidden="1">
      <c r="A447" s="50" t="str">
        <f t="shared" si="65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6"/>
        <v>Aderente</v>
      </c>
      <c r="BR447" s="18" t="str">
        <f t="shared" si="67"/>
        <v>*</v>
      </c>
      <c r="BS447" s="18" t="str">
        <f t="shared" si="68"/>
        <v>*</v>
      </c>
      <c r="BT447" s="225" t="str">
        <f t="shared" si="69"/>
        <v/>
      </c>
    </row>
    <row r="448" spans="1:72" hidden="1">
      <c r="A448" s="50" t="str">
        <f t="shared" si="65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6"/>
        <v>Aderente</v>
      </c>
      <c r="BR448" s="18" t="str">
        <f t="shared" si="67"/>
        <v>*</v>
      </c>
      <c r="BS448" s="18" t="str">
        <f t="shared" si="68"/>
        <v>*</v>
      </c>
      <c r="BT448" s="225" t="str">
        <f t="shared" si="69"/>
        <v/>
      </c>
    </row>
    <row r="449" spans="1:72" hidden="1">
      <c r="A449" s="50" t="str">
        <f t="shared" si="65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6"/>
        <v>Aderente</v>
      </c>
      <c r="BR449" s="18" t="str">
        <f t="shared" si="67"/>
        <v>*</v>
      </c>
      <c r="BS449" s="18" t="str">
        <f t="shared" si="68"/>
        <v>*</v>
      </c>
      <c r="BT449" s="225" t="str">
        <f t="shared" si="69"/>
        <v/>
      </c>
    </row>
    <row r="450" spans="1:72" hidden="1">
      <c r="A450" s="50" t="str">
        <f t="shared" si="65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6"/>
        <v>Aderente</v>
      </c>
      <c r="BR450" s="18" t="str">
        <f t="shared" si="67"/>
        <v>*</v>
      </c>
      <c r="BS450" s="18" t="str">
        <f t="shared" si="68"/>
        <v>*</v>
      </c>
      <c r="BT450" s="225" t="str">
        <f t="shared" si="69"/>
        <v/>
      </c>
    </row>
    <row r="451" spans="1:72" hidden="1">
      <c r="A451" s="50" t="str">
        <f t="shared" si="65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6"/>
        <v>Aderente</v>
      </c>
      <c r="BR451" s="18" t="str">
        <f t="shared" si="67"/>
        <v>*</v>
      </c>
      <c r="BS451" s="18" t="str">
        <f t="shared" si="68"/>
        <v>*</v>
      </c>
      <c r="BT451" s="225" t="str">
        <f t="shared" si="69"/>
        <v/>
      </c>
    </row>
    <row r="452" spans="1:72" hidden="1">
      <c r="A452" s="50" t="str">
        <f t="shared" si="65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6"/>
        <v>Aderente</v>
      </c>
      <c r="BR452" s="18" t="str">
        <f t="shared" si="67"/>
        <v>*</v>
      </c>
      <c r="BS452" s="18" t="str">
        <f t="shared" si="68"/>
        <v>*</v>
      </c>
      <c r="BT452" s="225" t="str">
        <f t="shared" si="69"/>
        <v/>
      </c>
    </row>
    <row r="453" spans="1:72" hidden="1">
      <c r="A453" s="50" t="str">
        <f t="shared" si="65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6"/>
        <v>Aderente</v>
      </c>
      <c r="BR453" s="18" t="str">
        <f t="shared" si="67"/>
        <v>*</v>
      </c>
      <c r="BS453" s="18" t="str">
        <f t="shared" si="68"/>
        <v>*</v>
      </c>
      <c r="BT453" s="225" t="str">
        <f t="shared" si="69"/>
        <v/>
      </c>
    </row>
    <row r="454" spans="1:72" hidden="1">
      <c r="A454" s="50" t="str">
        <f t="shared" si="65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6"/>
        <v>Aderente</v>
      </c>
      <c r="BR454" s="18" t="str">
        <f t="shared" si="67"/>
        <v>*</v>
      </c>
      <c r="BS454" s="18" t="str">
        <f t="shared" si="68"/>
        <v>*</v>
      </c>
      <c r="BT454" s="225" t="str">
        <f t="shared" si="69"/>
        <v/>
      </c>
    </row>
    <row r="455" spans="1:72" hidden="1">
      <c r="A455" s="50" t="str">
        <f t="shared" si="65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6"/>
        <v>Aderente</v>
      </c>
      <c r="BR455" s="18" t="str">
        <f t="shared" si="67"/>
        <v>*</v>
      </c>
      <c r="BS455" s="18" t="str">
        <f t="shared" si="68"/>
        <v>*</v>
      </c>
      <c r="BT455" s="225" t="str">
        <f t="shared" si="69"/>
        <v/>
      </c>
    </row>
    <row r="456" spans="1:72" hidden="1">
      <c r="A456" s="167" t="str">
        <f t="shared" ref="A456:A458" si="70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9"/>
        <v/>
      </c>
    </row>
    <row r="457" spans="1:72" hidden="1">
      <c r="A457" s="167" t="str">
        <f t="shared" si="70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9"/>
        <v/>
      </c>
    </row>
    <row r="458" spans="1:72" hidden="1">
      <c r="A458" s="167" t="str">
        <f t="shared" si="70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9"/>
        <v/>
      </c>
    </row>
    <row r="459" spans="1:72" hidden="1">
      <c r="A459" s="167" t="str">
        <f t="shared" ref="A459:A522" si="71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9"/>
        <v/>
      </c>
    </row>
    <row r="460" spans="1:72" hidden="1">
      <c r="A460" s="167" t="str">
        <f t="shared" si="71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9"/>
        <v/>
      </c>
    </row>
    <row r="461" spans="1:72" hidden="1">
      <c r="A461" s="167" t="str">
        <f t="shared" si="71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9"/>
        <v/>
      </c>
    </row>
    <row r="462" spans="1:72" hidden="1">
      <c r="A462" s="167" t="str">
        <f t="shared" si="71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9"/>
        <v/>
      </c>
    </row>
    <row r="463" spans="1:72" hidden="1">
      <c r="A463" s="167" t="str">
        <f t="shared" si="71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9"/>
        <v/>
      </c>
    </row>
    <row r="464" spans="1:72" hidden="1">
      <c r="A464" s="167" t="str">
        <f t="shared" si="71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9"/>
        <v/>
      </c>
    </row>
    <row r="465" spans="1:72" hidden="1">
      <c r="A465" s="167" t="str">
        <f t="shared" si="71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9"/>
        <v/>
      </c>
    </row>
    <row r="466" spans="1:72" hidden="1">
      <c r="A466" s="167" t="str">
        <f t="shared" si="71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9"/>
        <v/>
      </c>
    </row>
    <row r="467" spans="1:72" hidden="1">
      <c r="A467" s="167" t="str">
        <f t="shared" si="71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9"/>
        <v/>
      </c>
    </row>
    <row r="468" spans="1:72" hidden="1">
      <c r="A468" s="167" t="str">
        <f t="shared" si="71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9"/>
        <v/>
      </c>
    </row>
    <row r="469" spans="1:72" hidden="1">
      <c r="A469" s="167" t="str">
        <f t="shared" si="71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9"/>
        <v/>
      </c>
    </row>
    <row r="470" spans="1:72" hidden="1">
      <c r="A470" s="167" t="str">
        <f t="shared" si="71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9"/>
        <v/>
      </c>
    </row>
    <row r="471" spans="1:72" hidden="1">
      <c r="A471" s="167" t="str">
        <f t="shared" si="71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9"/>
        <v/>
      </c>
    </row>
    <row r="472" spans="1:72" hidden="1">
      <c r="A472" s="167" t="str">
        <f t="shared" si="71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9"/>
        <v/>
      </c>
    </row>
    <row r="473" spans="1:72" hidden="1">
      <c r="A473" s="167" t="str">
        <f t="shared" si="71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9"/>
        <v/>
      </c>
    </row>
    <row r="474" spans="1:72" hidden="1">
      <c r="A474" s="167" t="str">
        <f t="shared" si="71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9"/>
        <v/>
      </c>
    </row>
    <row r="475" spans="1:72" hidden="1">
      <c r="A475" s="167" t="str">
        <f t="shared" si="71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9"/>
        <v/>
      </c>
    </row>
    <row r="476" spans="1:72" hidden="1">
      <c r="A476" s="167" t="str">
        <f t="shared" si="71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9"/>
        <v/>
      </c>
    </row>
    <row r="477" spans="1:72" hidden="1">
      <c r="A477" s="167" t="str">
        <f t="shared" si="71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9"/>
        <v/>
      </c>
    </row>
    <row r="478" spans="1:72" hidden="1">
      <c r="A478" s="167" t="str">
        <f t="shared" si="71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9"/>
        <v/>
      </c>
    </row>
    <row r="479" spans="1:72" hidden="1">
      <c r="A479" s="167" t="str">
        <f t="shared" si="71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9"/>
        <v/>
      </c>
    </row>
    <row r="480" spans="1:72" hidden="1">
      <c r="A480" s="167" t="str">
        <f t="shared" si="71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2">IF(BN480="","",SUBSTITUTE(BM480," ","")&amp;SUBSTITUTE(BN480," ",""))</f>
        <v/>
      </c>
    </row>
    <row r="481" spans="1:72" hidden="1">
      <c r="A481" s="167" t="str">
        <f t="shared" si="71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3">IF(BN481="","",SUBSTITUTE(BM481," ","")&amp;SUBSTITUTE(BN481," ",""))</f>
        <v/>
      </c>
    </row>
    <row r="482" spans="1:72" hidden="1">
      <c r="A482" s="167" t="str">
        <f t="shared" si="71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3"/>
        <v/>
      </c>
    </row>
    <row r="483" spans="1:72" hidden="1">
      <c r="A483" s="167" t="str">
        <f t="shared" si="71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3"/>
        <v/>
      </c>
    </row>
    <row r="484" spans="1:72" hidden="1">
      <c r="A484" s="167" t="str">
        <f t="shared" si="71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3"/>
        <v/>
      </c>
    </row>
    <row r="485" spans="1:72" hidden="1">
      <c r="A485" s="167" t="str">
        <f t="shared" si="71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3"/>
        <v/>
      </c>
    </row>
    <row r="486" spans="1:72" hidden="1">
      <c r="A486" s="167" t="str">
        <f t="shared" si="71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3"/>
        <v/>
      </c>
    </row>
    <row r="487" spans="1:72" hidden="1">
      <c r="A487" s="167" t="str">
        <f t="shared" si="71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3"/>
        <v/>
      </c>
    </row>
    <row r="488" spans="1:72" hidden="1">
      <c r="A488" s="167" t="str">
        <f t="shared" si="71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3"/>
        <v/>
      </c>
    </row>
    <row r="489" spans="1:72" hidden="1">
      <c r="A489" s="167" t="str">
        <f t="shared" si="71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3"/>
        <v/>
      </c>
    </row>
    <row r="490" spans="1:72" hidden="1">
      <c r="A490" s="167" t="str">
        <f t="shared" si="71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3"/>
        <v/>
      </c>
    </row>
    <row r="491" spans="1:72" hidden="1">
      <c r="A491" s="167" t="str">
        <f t="shared" si="71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3"/>
        <v/>
      </c>
    </row>
    <row r="492" spans="1:72" hidden="1">
      <c r="A492" s="167" t="str">
        <f t="shared" si="71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3"/>
        <v/>
      </c>
    </row>
    <row r="493" spans="1:72" hidden="1">
      <c r="A493" s="167" t="str">
        <f t="shared" si="71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3"/>
        <v/>
      </c>
    </row>
    <row r="494" spans="1:72" hidden="1">
      <c r="A494" s="167" t="str">
        <f t="shared" si="71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3"/>
        <v/>
      </c>
    </row>
    <row r="495" spans="1:72" hidden="1">
      <c r="A495" s="167" t="str">
        <f t="shared" si="71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3"/>
        <v/>
      </c>
    </row>
    <row r="496" spans="1:72" hidden="1">
      <c r="A496" s="167" t="str">
        <f t="shared" si="71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3"/>
        <v/>
      </c>
    </row>
    <row r="497" spans="1:72" hidden="1">
      <c r="A497" s="167" t="str">
        <f t="shared" si="71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3"/>
        <v/>
      </c>
    </row>
    <row r="498" spans="1:72" hidden="1">
      <c r="A498" s="167" t="str">
        <f t="shared" si="71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3"/>
        <v/>
      </c>
    </row>
    <row r="499" spans="1:72" hidden="1">
      <c r="A499" s="167" t="str">
        <f t="shared" si="71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3"/>
        <v/>
      </c>
    </row>
    <row r="500" spans="1:72" hidden="1">
      <c r="A500" s="167" t="str">
        <f t="shared" si="71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3"/>
        <v/>
      </c>
    </row>
    <row r="501" spans="1:72" hidden="1">
      <c r="A501" s="167" t="str">
        <f t="shared" si="71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3"/>
        <v/>
      </c>
    </row>
    <row r="502" spans="1:72" hidden="1">
      <c r="A502" s="167" t="str">
        <f t="shared" si="71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3"/>
        <v/>
      </c>
    </row>
    <row r="503" spans="1:72" hidden="1">
      <c r="A503" s="167" t="str">
        <f t="shared" si="71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3"/>
        <v/>
      </c>
    </row>
    <row r="504" spans="1:72" hidden="1">
      <c r="A504" s="167" t="str">
        <f t="shared" si="71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3"/>
        <v/>
      </c>
    </row>
    <row r="505" spans="1:72" hidden="1">
      <c r="A505" s="167" t="str">
        <f t="shared" si="71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3"/>
        <v/>
      </c>
    </row>
    <row r="506" spans="1:72" hidden="1">
      <c r="A506" s="167" t="str">
        <f t="shared" si="71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3"/>
        <v/>
      </c>
    </row>
    <row r="507" spans="1:72" hidden="1">
      <c r="A507" s="167" t="str">
        <f t="shared" si="71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3"/>
        <v/>
      </c>
    </row>
    <row r="508" spans="1:72" hidden="1">
      <c r="A508" s="167" t="str">
        <f t="shared" si="71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3"/>
        <v/>
      </c>
    </row>
    <row r="509" spans="1:72" hidden="1">
      <c r="A509" s="167" t="str">
        <f t="shared" si="71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3"/>
        <v/>
      </c>
    </row>
    <row r="510" spans="1:72" hidden="1">
      <c r="A510" s="167" t="str">
        <f t="shared" si="71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3"/>
        <v/>
      </c>
    </row>
    <row r="511" spans="1:72" hidden="1">
      <c r="A511" s="167" t="str">
        <f t="shared" si="71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3"/>
        <v/>
      </c>
    </row>
    <row r="512" spans="1:72" hidden="1">
      <c r="A512" s="167" t="str">
        <f t="shared" si="71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3"/>
        <v/>
      </c>
    </row>
    <row r="513" spans="1:72" hidden="1">
      <c r="A513" s="167" t="str">
        <f t="shared" si="71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3"/>
        <v/>
      </c>
    </row>
    <row r="514" spans="1:72" hidden="1">
      <c r="A514" s="167" t="str">
        <f t="shared" si="71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3"/>
        <v/>
      </c>
    </row>
    <row r="515" spans="1:72" hidden="1">
      <c r="A515" s="167" t="str">
        <f t="shared" si="71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3"/>
        <v/>
      </c>
    </row>
    <row r="516" spans="1:72" hidden="1">
      <c r="A516" s="167" t="str">
        <f t="shared" si="71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3"/>
        <v/>
      </c>
    </row>
    <row r="517" spans="1:72" hidden="1">
      <c r="A517" s="167" t="str">
        <f t="shared" si="71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3"/>
        <v/>
      </c>
    </row>
    <row r="518" spans="1:72" hidden="1">
      <c r="A518" s="167" t="str">
        <f t="shared" si="71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3"/>
        <v/>
      </c>
    </row>
    <row r="519" spans="1:72" hidden="1">
      <c r="A519" s="167" t="str">
        <f t="shared" si="71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3"/>
        <v/>
      </c>
    </row>
    <row r="520" spans="1:72" hidden="1">
      <c r="A520" s="167" t="str">
        <f t="shared" si="71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3"/>
        <v/>
      </c>
    </row>
    <row r="521" spans="1:72" hidden="1">
      <c r="A521" s="167" t="str">
        <f t="shared" si="71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3"/>
        <v/>
      </c>
    </row>
    <row r="522" spans="1:72" hidden="1">
      <c r="A522" s="167" t="str">
        <f t="shared" si="71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3"/>
        <v/>
      </c>
    </row>
    <row r="523" spans="1:72" hidden="1">
      <c r="A523" s="167" t="str">
        <f t="shared" ref="A523:A557" si="74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3"/>
        <v/>
      </c>
    </row>
    <row r="524" spans="1:72" hidden="1">
      <c r="A524" s="167" t="str">
        <f t="shared" si="74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3"/>
        <v/>
      </c>
    </row>
    <row r="525" spans="1:72" hidden="1">
      <c r="A525" s="167" t="str">
        <f t="shared" si="74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3"/>
        <v/>
      </c>
    </row>
    <row r="526" spans="1:72" hidden="1">
      <c r="A526" s="167" t="str">
        <f t="shared" si="74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3"/>
        <v/>
      </c>
    </row>
    <row r="527" spans="1:72" hidden="1">
      <c r="A527" s="167" t="str">
        <f t="shared" si="74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4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4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4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4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4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4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4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4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4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4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4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4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4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4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4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4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4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4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4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4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4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4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4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4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4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4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4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4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4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4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221:Q455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349 V351:Y455 Y350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349 Z351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612" priority="25255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611" priority="25244" operator="equal">
      <formula>"OPORTUNIDADE"</formula>
    </cfRule>
  </conditionalFormatting>
  <conditionalFormatting sqref="AZ6:AZ527">
    <cfRule type="expression" dxfId="3610" priority="25239">
      <formula>$BU6=1</formula>
    </cfRule>
  </conditionalFormatting>
  <conditionalFormatting sqref="BQ6:BQ604">
    <cfRule type="cellIs" dxfId="3609" priority="25250" operator="equal">
      <formula>"Produção e Intervalo"</formula>
    </cfRule>
    <cfRule type="cellIs" dxfId="3608" priority="25251" operator="equal">
      <formula>"Aderente"</formula>
    </cfRule>
    <cfRule type="cellIs" dxfId="3607" priority="25252" operator="equal">
      <formula>"Intervalo"</formula>
    </cfRule>
    <cfRule type="cellIs" dxfId="3606" priority="25253" operator="equal">
      <formula>"Produção"</formula>
    </cfRule>
    <cfRule type="cellIs" dxfId="3605" priority="25254" operator="equal">
      <formula>"ERRO"</formula>
    </cfRule>
  </conditionalFormatting>
  <conditionalFormatting sqref="BR6:BS557">
    <cfRule type="cellIs" dxfId="3604" priority="25232" operator="equal">
      <formula>"*"</formula>
    </cfRule>
    <cfRule type="cellIs" dxfId="3603" priority="25233" operator="greaterThanOrEqual">
      <formula>1</formula>
    </cfRule>
    <cfRule type="cellIs" dxfId="3602" priority="25234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601" priority="25180" operator="equal">
      <formula>"NÃO"</formula>
    </cfRule>
    <cfRule type="cellIs" dxfId="3600" priority="25181" operator="equal">
      <formula>"SIM"</formula>
    </cfRule>
  </conditionalFormatting>
  <conditionalFormatting sqref="X480:X527">
    <cfRule type="cellIs" dxfId="3599" priority="25179" operator="equal">
      <formula>"OPORTUNIDADE"</formula>
    </cfRule>
  </conditionalFormatting>
  <conditionalFormatting sqref="Z480:Z527">
    <cfRule type="cellIs" dxfId="3598" priority="25177" operator="equal">
      <formula>"NÃO"</formula>
    </cfRule>
    <cfRule type="cellIs" dxfId="3597" priority="25178" operator="equal">
      <formula>"SIM"</formula>
    </cfRule>
  </conditionalFormatting>
  <conditionalFormatting sqref="Z480:Z527">
    <cfRule type="cellIs" dxfId="3596" priority="25176" operator="equal">
      <formula>"OPORTUNIDADE"</formula>
    </cfRule>
  </conditionalFormatting>
  <conditionalFormatting sqref="Y1048558:Y1048576">
    <cfRule type="cellIs" dxfId="3595" priority="25061" operator="equal">
      <formula>"OPORTUNIDADE"</formula>
    </cfRule>
  </conditionalFormatting>
  <conditionalFormatting sqref="Y1048558:Y1048576">
    <cfRule type="cellIs" dxfId="3594" priority="25059" operator="equal">
      <formula>"NÃO"</formula>
    </cfRule>
    <cfRule type="cellIs" dxfId="3593" priority="25060" operator="equal">
      <formula>"SIM"</formula>
    </cfRule>
  </conditionalFormatting>
  <conditionalFormatting sqref="Z528:Z553">
    <cfRule type="cellIs" dxfId="3592" priority="24796" operator="equal">
      <formula>"OPORTUNIDADE"</formula>
    </cfRule>
  </conditionalFormatting>
  <conditionalFormatting sqref="Z528:Z553">
    <cfRule type="cellIs" dxfId="3591" priority="24794" operator="equal">
      <formula>"NÃO"</formula>
    </cfRule>
    <cfRule type="cellIs" dxfId="3590" priority="24795" operator="equal">
      <formula>"SIM"</formula>
    </cfRule>
  </conditionalFormatting>
  <conditionalFormatting sqref="X554">
    <cfRule type="cellIs" dxfId="3589" priority="24782" operator="equal">
      <formula>"NÃO"</formula>
    </cfRule>
    <cfRule type="cellIs" dxfId="3588" priority="24783" operator="equal">
      <formula>"SIM"</formula>
    </cfRule>
  </conditionalFormatting>
  <conditionalFormatting sqref="X554">
    <cfRule type="cellIs" dxfId="3587" priority="24781" operator="equal">
      <formula>"OPORTUNIDADE"</formula>
    </cfRule>
  </conditionalFormatting>
  <conditionalFormatting sqref="Z554">
    <cfRule type="cellIs" dxfId="3586" priority="24779" operator="equal">
      <formula>"NÃO"</formula>
    </cfRule>
    <cfRule type="cellIs" dxfId="3585" priority="24780" operator="equal">
      <formula>"SIM"</formula>
    </cfRule>
  </conditionalFormatting>
  <conditionalFormatting sqref="Z554">
    <cfRule type="cellIs" dxfId="3584" priority="24778" operator="equal">
      <formula>"OPORTUNIDADE"</formula>
    </cfRule>
  </conditionalFormatting>
  <conditionalFormatting sqref="BI554">
    <cfRule type="iconSet" priority="24787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4788">
      <iconSet showValue="0">
        <cfvo type="percent" val="0"/>
        <cfvo type="num" val="1"/>
        <cfvo type="num" val="1" gte="0"/>
      </iconSet>
    </cfRule>
    <cfRule type="iconSet" priority="24789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4790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583" priority="25398">
      <formula>$BU497=1</formula>
    </cfRule>
  </conditionalFormatting>
  <conditionalFormatting sqref="AZ530:AZ554">
    <cfRule type="expression" dxfId="3582" priority="25558">
      <formula>$BU502=1</formula>
    </cfRule>
  </conditionalFormatting>
  <conditionalFormatting sqref="BI528:BI553">
    <cfRule type="iconSet" priority="25559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561">
      <iconSet showValue="0">
        <cfvo type="percent" val="0"/>
        <cfvo type="num" val="1"/>
        <cfvo type="num" val="1" gte="0"/>
      </iconSet>
    </cfRule>
    <cfRule type="iconSet" priority="25562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565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568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581" priority="20193" operator="equal">
      <formula>"*"</formula>
    </cfRule>
    <cfRule type="cellIs" dxfId="3580" priority="20194" operator="greaterThanOrEqual">
      <formula>1</formula>
    </cfRule>
    <cfRule type="cellIs" dxfId="3579" priority="20195" operator="lessThan">
      <formula>1</formula>
    </cfRule>
  </conditionalFormatting>
  <conditionalFormatting sqref="Y14:Z14 Z12:Z13">
    <cfRule type="cellIs" dxfId="3578" priority="6901" operator="equal">
      <formula>"OPORTUNIDADE"</formula>
    </cfRule>
  </conditionalFormatting>
  <conditionalFormatting sqref="Y14:Z14 Z12:Z13">
    <cfRule type="cellIs" dxfId="3577" priority="6899" operator="equal">
      <formula>"NÃO"</formula>
    </cfRule>
    <cfRule type="cellIs" dxfId="3576" priority="6900" operator="equal">
      <formula>"SIM"</formula>
    </cfRule>
  </conditionalFormatting>
  <conditionalFormatting sqref="Y23:Z23">
    <cfRule type="cellIs" dxfId="3575" priority="6889" operator="equal">
      <formula>"OPORTUNIDADE"</formula>
    </cfRule>
  </conditionalFormatting>
  <conditionalFormatting sqref="Y23:Z23">
    <cfRule type="cellIs" dxfId="3574" priority="6887" operator="equal">
      <formula>"NÃO"</formula>
    </cfRule>
    <cfRule type="cellIs" dxfId="3573" priority="6888" operator="equal">
      <formula>"SIM"</formula>
    </cfRule>
  </conditionalFormatting>
  <conditionalFormatting sqref="Z11">
    <cfRule type="cellIs" dxfId="3572" priority="6886" operator="equal">
      <formula>"OPORTUNIDADE"</formula>
    </cfRule>
  </conditionalFormatting>
  <conditionalFormatting sqref="Z11">
    <cfRule type="cellIs" dxfId="3571" priority="6884" operator="equal">
      <formula>"NÃO"</formula>
    </cfRule>
    <cfRule type="cellIs" dxfId="3570" priority="6885" operator="equal">
      <formula>"SIM"</formula>
    </cfRule>
  </conditionalFormatting>
  <conditionalFormatting sqref="Z11">
    <cfRule type="cellIs" dxfId="3569" priority="6883" operator="equal">
      <formula>"OPORTUNIDADE"</formula>
    </cfRule>
  </conditionalFormatting>
  <conditionalFormatting sqref="Z11">
    <cfRule type="cellIs" dxfId="3568" priority="6881" operator="equal">
      <formula>"NÃO"</formula>
    </cfRule>
    <cfRule type="cellIs" dxfId="3567" priority="6882" operator="equal">
      <formula>"SIM"</formula>
    </cfRule>
  </conditionalFormatting>
  <conditionalFormatting sqref="Z11">
    <cfRule type="cellIs" dxfId="3566" priority="6880" operator="equal">
      <formula>"OPORTUNIDADE"</formula>
    </cfRule>
  </conditionalFormatting>
  <conditionalFormatting sqref="Z11">
    <cfRule type="cellIs" dxfId="3565" priority="6878" operator="equal">
      <formula>"NÃO"</formula>
    </cfRule>
    <cfRule type="cellIs" dxfId="3564" priority="6879" operator="equal">
      <formula>"SIM"</formula>
    </cfRule>
  </conditionalFormatting>
  <conditionalFormatting sqref="Z11">
    <cfRule type="cellIs" dxfId="3563" priority="6877" operator="equal">
      <formula>"OPORTUNIDADE"</formula>
    </cfRule>
  </conditionalFormatting>
  <conditionalFormatting sqref="Z11">
    <cfRule type="cellIs" dxfId="3562" priority="6875" operator="equal">
      <formula>"NÃO"</formula>
    </cfRule>
    <cfRule type="cellIs" dxfId="3561" priority="6876" operator="equal">
      <formula>"SIM"</formula>
    </cfRule>
  </conditionalFormatting>
  <conditionalFormatting sqref="Z11">
    <cfRule type="cellIs" dxfId="3560" priority="6874" operator="equal">
      <formula>"OPORTUNIDADE"</formula>
    </cfRule>
  </conditionalFormatting>
  <conditionalFormatting sqref="Z11">
    <cfRule type="cellIs" dxfId="3559" priority="6872" operator="equal">
      <formula>"NÃO"</formula>
    </cfRule>
    <cfRule type="cellIs" dxfId="3558" priority="6873" operator="equal">
      <formula>"SIM"</formula>
    </cfRule>
  </conditionalFormatting>
  <conditionalFormatting sqref="Z11">
    <cfRule type="cellIs" dxfId="3557" priority="6871" operator="equal">
      <formula>"OPORTUNIDADE"</formula>
    </cfRule>
  </conditionalFormatting>
  <conditionalFormatting sqref="Z11">
    <cfRule type="cellIs" dxfId="3556" priority="6869" operator="equal">
      <formula>"NÃO"</formula>
    </cfRule>
    <cfRule type="cellIs" dxfId="3555" priority="6870" operator="equal">
      <formula>"SIM"</formula>
    </cfRule>
  </conditionalFormatting>
  <conditionalFormatting sqref="Z11">
    <cfRule type="cellIs" dxfId="3554" priority="6868" operator="equal">
      <formula>"OPORTUNIDADE"</formula>
    </cfRule>
  </conditionalFormatting>
  <conditionalFormatting sqref="Z11">
    <cfRule type="cellIs" dxfId="3553" priority="6866" operator="equal">
      <formula>"NÃO"</formula>
    </cfRule>
    <cfRule type="cellIs" dxfId="3552" priority="6867" operator="equal">
      <formula>"SIM"</formula>
    </cfRule>
  </conditionalFormatting>
  <conditionalFormatting sqref="Z11">
    <cfRule type="cellIs" dxfId="3551" priority="6865" operator="equal">
      <formula>"OPORTUNIDADE"</formula>
    </cfRule>
  </conditionalFormatting>
  <conditionalFormatting sqref="Z11">
    <cfRule type="cellIs" dxfId="3550" priority="6863" operator="equal">
      <formula>"NÃO"</formula>
    </cfRule>
    <cfRule type="cellIs" dxfId="3549" priority="6864" operator="equal">
      <formula>"SIM"</formula>
    </cfRule>
  </conditionalFormatting>
  <conditionalFormatting sqref="Z11">
    <cfRule type="cellIs" dxfId="3548" priority="6862" operator="equal">
      <formula>"OPORTUNIDADE"</formula>
    </cfRule>
  </conditionalFormatting>
  <conditionalFormatting sqref="Z11">
    <cfRule type="cellIs" dxfId="3547" priority="6860" operator="equal">
      <formula>"NÃO"</formula>
    </cfRule>
    <cfRule type="cellIs" dxfId="3546" priority="6861" operator="equal">
      <formula>"SIM"</formula>
    </cfRule>
  </conditionalFormatting>
  <conditionalFormatting sqref="Z11">
    <cfRule type="cellIs" dxfId="3545" priority="6859" operator="equal">
      <formula>"OPORTUNIDADE"</formula>
    </cfRule>
  </conditionalFormatting>
  <conditionalFormatting sqref="Z11">
    <cfRule type="cellIs" dxfId="3544" priority="6857" operator="equal">
      <formula>"NÃO"</formula>
    </cfRule>
    <cfRule type="cellIs" dxfId="3543" priority="6858" operator="equal">
      <formula>"SIM"</formula>
    </cfRule>
  </conditionalFormatting>
  <conditionalFormatting sqref="Z11">
    <cfRule type="cellIs" dxfId="3542" priority="6856" operator="equal">
      <formula>"OPORTUNIDADE"</formula>
    </cfRule>
  </conditionalFormatting>
  <conditionalFormatting sqref="Z11">
    <cfRule type="cellIs" dxfId="3541" priority="6854" operator="equal">
      <formula>"NÃO"</formula>
    </cfRule>
    <cfRule type="cellIs" dxfId="3540" priority="6855" operator="equal">
      <formula>"SIM"</formula>
    </cfRule>
  </conditionalFormatting>
  <conditionalFormatting sqref="Z11">
    <cfRule type="cellIs" dxfId="3539" priority="6853" operator="equal">
      <formula>"OPORTUNIDADE"</formula>
    </cfRule>
  </conditionalFormatting>
  <conditionalFormatting sqref="Z11">
    <cfRule type="cellIs" dxfId="3538" priority="6851" operator="equal">
      <formula>"NÃO"</formula>
    </cfRule>
    <cfRule type="cellIs" dxfId="3537" priority="6852" operator="equal">
      <formula>"SIM"</formula>
    </cfRule>
  </conditionalFormatting>
  <conditionalFormatting sqref="Z21">
    <cfRule type="cellIs" dxfId="3536" priority="6844" operator="equal">
      <formula>"OPORTUNIDADE"</formula>
    </cfRule>
  </conditionalFormatting>
  <conditionalFormatting sqref="Z21">
    <cfRule type="cellIs" dxfId="3535" priority="6842" operator="equal">
      <formula>"NÃO"</formula>
    </cfRule>
    <cfRule type="cellIs" dxfId="3534" priority="6843" operator="equal">
      <formula>"SIM"</formula>
    </cfRule>
  </conditionalFormatting>
  <conditionalFormatting sqref="Z21">
    <cfRule type="cellIs" dxfId="3533" priority="6841" operator="equal">
      <formula>"OPORTUNIDADE"</formula>
    </cfRule>
  </conditionalFormatting>
  <conditionalFormatting sqref="Z21">
    <cfRule type="cellIs" dxfId="3532" priority="6839" operator="equal">
      <formula>"NÃO"</formula>
    </cfRule>
    <cfRule type="cellIs" dxfId="3531" priority="6840" operator="equal">
      <formula>"SIM"</formula>
    </cfRule>
  </conditionalFormatting>
  <conditionalFormatting sqref="Z21">
    <cfRule type="cellIs" dxfId="3530" priority="6838" operator="equal">
      <formula>"OPORTUNIDADE"</formula>
    </cfRule>
  </conditionalFormatting>
  <conditionalFormatting sqref="Z21">
    <cfRule type="cellIs" dxfId="3529" priority="6836" operator="equal">
      <formula>"NÃO"</formula>
    </cfRule>
    <cfRule type="cellIs" dxfId="3528" priority="6837" operator="equal">
      <formula>"SIM"</formula>
    </cfRule>
  </conditionalFormatting>
  <conditionalFormatting sqref="Z21">
    <cfRule type="cellIs" dxfId="3527" priority="6835" operator="equal">
      <formula>"OPORTUNIDADE"</formula>
    </cfRule>
  </conditionalFormatting>
  <conditionalFormatting sqref="Z21">
    <cfRule type="cellIs" dxfId="3526" priority="6833" operator="equal">
      <formula>"NÃO"</formula>
    </cfRule>
    <cfRule type="cellIs" dxfId="3525" priority="6834" operator="equal">
      <formula>"SIM"</formula>
    </cfRule>
  </conditionalFormatting>
  <conditionalFormatting sqref="Z21">
    <cfRule type="cellIs" dxfId="3524" priority="6832" operator="equal">
      <formula>"OPORTUNIDADE"</formula>
    </cfRule>
  </conditionalFormatting>
  <conditionalFormatting sqref="Z21">
    <cfRule type="cellIs" dxfId="3523" priority="6830" operator="equal">
      <formula>"NÃO"</formula>
    </cfRule>
    <cfRule type="cellIs" dxfId="3522" priority="6831" operator="equal">
      <formula>"SIM"</formula>
    </cfRule>
  </conditionalFormatting>
  <conditionalFormatting sqref="Z21">
    <cfRule type="cellIs" dxfId="3521" priority="6829" operator="equal">
      <formula>"OPORTUNIDADE"</formula>
    </cfRule>
  </conditionalFormatting>
  <conditionalFormatting sqref="Z21">
    <cfRule type="cellIs" dxfId="3520" priority="6827" operator="equal">
      <formula>"NÃO"</formula>
    </cfRule>
    <cfRule type="cellIs" dxfId="3519" priority="6828" operator="equal">
      <formula>"SIM"</formula>
    </cfRule>
  </conditionalFormatting>
  <conditionalFormatting sqref="Z21">
    <cfRule type="cellIs" dxfId="3518" priority="6826" operator="equal">
      <formula>"OPORTUNIDADE"</formula>
    </cfRule>
  </conditionalFormatting>
  <conditionalFormatting sqref="Z21">
    <cfRule type="cellIs" dxfId="3517" priority="6824" operator="equal">
      <formula>"NÃO"</formula>
    </cfRule>
    <cfRule type="cellIs" dxfId="3516" priority="6825" operator="equal">
      <formula>"SIM"</formula>
    </cfRule>
  </conditionalFormatting>
  <conditionalFormatting sqref="Z21">
    <cfRule type="cellIs" dxfId="3515" priority="6823" operator="equal">
      <formula>"OPORTUNIDADE"</formula>
    </cfRule>
  </conditionalFormatting>
  <conditionalFormatting sqref="Z21">
    <cfRule type="cellIs" dxfId="3514" priority="6821" operator="equal">
      <formula>"NÃO"</formula>
    </cfRule>
    <cfRule type="cellIs" dxfId="3513" priority="6822" operator="equal">
      <formula>"SIM"</formula>
    </cfRule>
  </conditionalFormatting>
  <conditionalFormatting sqref="Z21">
    <cfRule type="cellIs" dxfId="3512" priority="6820" operator="equal">
      <formula>"OPORTUNIDADE"</formula>
    </cfRule>
  </conditionalFormatting>
  <conditionalFormatting sqref="Z21">
    <cfRule type="cellIs" dxfId="3511" priority="6818" operator="equal">
      <formula>"NÃO"</formula>
    </cfRule>
    <cfRule type="cellIs" dxfId="3510" priority="6819" operator="equal">
      <formula>"SIM"</formula>
    </cfRule>
  </conditionalFormatting>
  <conditionalFormatting sqref="Z21">
    <cfRule type="cellIs" dxfId="3509" priority="6817" operator="equal">
      <formula>"OPORTUNIDADE"</formula>
    </cfRule>
  </conditionalFormatting>
  <conditionalFormatting sqref="Z21">
    <cfRule type="cellIs" dxfId="3508" priority="6815" operator="equal">
      <formula>"NÃO"</formula>
    </cfRule>
    <cfRule type="cellIs" dxfId="3507" priority="6816" operator="equal">
      <formula>"SIM"</formula>
    </cfRule>
  </conditionalFormatting>
  <conditionalFormatting sqref="Z21">
    <cfRule type="cellIs" dxfId="3506" priority="6814" operator="equal">
      <formula>"OPORTUNIDADE"</formula>
    </cfRule>
  </conditionalFormatting>
  <conditionalFormatting sqref="Z21">
    <cfRule type="cellIs" dxfId="3505" priority="6812" operator="equal">
      <formula>"NÃO"</formula>
    </cfRule>
    <cfRule type="cellIs" dxfId="3504" priority="6813" operator="equal">
      <formula>"SIM"</formula>
    </cfRule>
  </conditionalFormatting>
  <conditionalFormatting sqref="Z21">
    <cfRule type="cellIs" dxfId="3503" priority="6811" operator="equal">
      <formula>"OPORTUNIDADE"</formula>
    </cfRule>
  </conditionalFormatting>
  <conditionalFormatting sqref="Z21">
    <cfRule type="cellIs" dxfId="3502" priority="6809" operator="equal">
      <formula>"NÃO"</formula>
    </cfRule>
    <cfRule type="cellIs" dxfId="3501" priority="6810" operator="equal">
      <formula>"SIM"</formula>
    </cfRule>
  </conditionalFormatting>
  <conditionalFormatting sqref="Y21">
    <cfRule type="cellIs" dxfId="3500" priority="6808" operator="equal">
      <formula>"OPORTUNIDADE"</formula>
    </cfRule>
  </conditionalFormatting>
  <conditionalFormatting sqref="Y21">
    <cfRule type="cellIs" dxfId="3499" priority="6806" operator="equal">
      <formula>"NÃO"</formula>
    </cfRule>
    <cfRule type="cellIs" dxfId="3498" priority="6807" operator="equal">
      <formula>"SIM"</formula>
    </cfRule>
  </conditionalFormatting>
  <conditionalFormatting sqref="Z30:Z31">
    <cfRule type="cellIs" dxfId="3497" priority="6805" operator="equal">
      <formula>"OPORTUNIDADE"</formula>
    </cfRule>
  </conditionalFormatting>
  <conditionalFormatting sqref="Z30:Z31">
    <cfRule type="cellIs" dxfId="3496" priority="6803" operator="equal">
      <formula>"NÃO"</formula>
    </cfRule>
    <cfRule type="cellIs" dxfId="3495" priority="6804" operator="equal">
      <formula>"SIM"</formula>
    </cfRule>
  </conditionalFormatting>
  <conditionalFormatting sqref="Z30:Z31">
    <cfRule type="cellIs" dxfId="3494" priority="6802" operator="equal">
      <formula>"OPORTUNIDADE"</formula>
    </cfRule>
  </conditionalFormatting>
  <conditionalFormatting sqref="Z30:Z31">
    <cfRule type="cellIs" dxfId="3493" priority="6800" operator="equal">
      <formula>"NÃO"</formula>
    </cfRule>
    <cfRule type="cellIs" dxfId="3492" priority="6801" operator="equal">
      <formula>"SIM"</formula>
    </cfRule>
  </conditionalFormatting>
  <conditionalFormatting sqref="Z30:Z31">
    <cfRule type="cellIs" dxfId="3491" priority="6799" operator="equal">
      <formula>"OPORTUNIDADE"</formula>
    </cfRule>
  </conditionalFormatting>
  <conditionalFormatting sqref="Z30:Z31">
    <cfRule type="cellIs" dxfId="3490" priority="6797" operator="equal">
      <formula>"NÃO"</formula>
    </cfRule>
    <cfRule type="cellIs" dxfId="3489" priority="6798" operator="equal">
      <formula>"SIM"</formula>
    </cfRule>
  </conditionalFormatting>
  <conditionalFormatting sqref="Z30:Z31">
    <cfRule type="cellIs" dxfId="3488" priority="6796" operator="equal">
      <formula>"OPORTUNIDADE"</formula>
    </cfRule>
  </conditionalFormatting>
  <conditionalFormatting sqref="Z30:Z31">
    <cfRule type="cellIs" dxfId="3487" priority="6794" operator="equal">
      <formula>"NÃO"</formula>
    </cfRule>
    <cfRule type="cellIs" dxfId="3486" priority="6795" operator="equal">
      <formula>"SIM"</formula>
    </cfRule>
  </conditionalFormatting>
  <conditionalFormatting sqref="Z30:Z31">
    <cfRule type="cellIs" dxfId="3485" priority="6793" operator="equal">
      <formula>"OPORTUNIDADE"</formula>
    </cfRule>
  </conditionalFormatting>
  <conditionalFormatting sqref="Z30:Z31">
    <cfRule type="cellIs" dxfId="3484" priority="6791" operator="equal">
      <formula>"NÃO"</formula>
    </cfRule>
    <cfRule type="cellIs" dxfId="3483" priority="6792" operator="equal">
      <formula>"SIM"</formula>
    </cfRule>
  </conditionalFormatting>
  <conditionalFormatting sqref="Z30:Z31">
    <cfRule type="cellIs" dxfId="3482" priority="6790" operator="equal">
      <formula>"OPORTUNIDADE"</formula>
    </cfRule>
  </conditionalFormatting>
  <conditionalFormatting sqref="Z30:Z31">
    <cfRule type="cellIs" dxfId="3481" priority="6788" operator="equal">
      <formula>"NÃO"</formula>
    </cfRule>
    <cfRule type="cellIs" dxfId="3480" priority="6789" operator="equal">
      <formula>"SIM"</formula>
    </cfRule>
  </conditionalFormatting>
  <conditionalFormatting sqref="Z30:Z31">
    <cfRule type="cellIs" dxfId="3479" priority="6787" operator="equal">
      <formula>"OPORTUNIDADE"</formula>
    </cfRule>
  </conditionalFormatting>
  <conditionalFormatting sqref="Z30:Z31">
    <cfRule type="cellIs" dxfId="3478" priority="6785" operator="equal">
      <formula>"NÃO"</formula>
    </cfRule>
    <cfRule type="cellIs" dxfId="3477" priority="6786" operator="equal">
      <formula>"SIM"</formula>
    </cfRule>
  </conditionalFormatting>
  <conditionalFormatting sqref="Z30:Z31">
    <cfRule type="cellIs" dxfId="3476" priority="6784" operator="equal">
      <formula>"OPORTUNIDADE"</formula>
    </cfRule>
  </conditionalFormatting>
  <conditionalFormatting sqref="Z30:Z31">
    <cfRule type="cellIs" dxfId="3475" priority="6782" operator="equal">
      <formula>"NÃO"</formula>
    </cfRule>
    <cfRule type="cellIs" dxfId="3474" priority="6783" operator="equal">
      <formula>"SIM"</formula>
    </cfRule>
  </conditionalFormatting>
  <conditionalFormatting sqref="Z30:Z31">
    <cfRule type="cellIs" dxfId="3473" priority="6781" operator="equal">
      <formula>"OPORTUNIDADE"</formula>
    </cfRule>
  </conditionalFormatting>
  <conditionalFormatting sqref="Z30:Z31">
    <cfRule type="cellIs" dxfId="3472" priority="6779" operator="equal">
      <formula>"NÃO"</formula>
    </cfRule>
    <cfRule type="cellIs" dxfId="3471" priority="6780" operator="equal">
      <formula>"SIM"</formula>
    </cfRule>
  </conditionalFormatting>
  <conditionalFormatting sqref="Z30:Z31">
    <cfRule type="cellIs" dxfId="3470" priority="6778" operator="equal">
      <formula>"OPORTUNIDADE"</formula>
    </cfRule>
  </conditionalFormatting>
  <conditionalFormatting sqref="Z30:Z31">
    <cfRule type="cellIs" dxfId="3469" priority="6776" operator="equal">
      <formula>"NÃO"</formula>
    </cfRule>
    <cfRule type="cellIs" dxfId="3468" priority="6777" operator="equal">
      <formula>"SIM"</formula>
    </cfRule>
  </conditionalFormatting>
  <conditionalFormatting sqref="Z30:Z31">
    <cfRule type="cellIs" dxfId="3467" priority="6775" operator="equal">
      <formula>"OPORTUNIDADE"</formula>
    </cfRule>
  </conditionalFormatting>
  <conditionalFormatting sqref="Z30:Z31">
    <cfRule type="cellIs" dxfId="3466" priority="6773" operator="equal">
      <formula>"NÃO"</formula>
    </cfRule>
    <cfRule type="cellIs" dxfId="3465" priority="6774" operator="equal">
      <formula>"SIM"</formula>
    </cfRule>
  </conditionalFormatting>
  <conditionalFormatting sqref="Z30:Z31">
    <cfRule type="cellIs" dxfId="3464" priority="6772" operator="equal">
      <formula>"OPORTUNIDADE"</formula>
    </cfRule>
  </conditionalFormatting>
  <conditionalFormatting sqref="Z30:Z31">
    <cfRule type="cellIs" dxfId="3463" priority="6770" operator="equal">
      <formula>"NÃO"</formula>
    </cfRule>
    <cfRule type="cellIs" dxfId="3462" priority="6771" operator="equal">
      <formula>"SIM"</formula>
    </cfRule>
  </conditionalFormatting>
  <conditionalFormatting sqref="Y35:Z35">
    <cfRule type="cellIs" dxfId="3461" priority="6766" operator="equal">
      <formula>"OPORTUNIDADE"</formula>
    </cfRule>
  </conditionalFormatting>
  <conditionalFormatting sqref="Y35:Z35">
    <cfRule type="cellIs" dxfId="3460" priority="6764" operator="equal">
      <formula>"NÃO"</formula>
    </cfRule>
    <cfRule type="cellIs" dxfId="3459" priority="6765" operator="equal">
      <formula>"SIM"</formula>
    </cfRule>
  </conditionalFormatting>
  <conditionalFormatting sqref="Z32:Z33">
    <cfRule type="cellIs" dxfId="3458" priority="6760" operator="equal">
      <formula>"OPORTUNIDADE"</formula>
    </cfRule>
  </conditionalFormatting>
  <conditionalFormatting sqref="Z32:Z33">
    <cfRule type="cellIs" dxfId="3457" priority="6758" operator="equal">
      <formula>"NÃO"</formula>
    </cfRule>
    <cfRule type="cellIs" dxfId="3456" priority="6759" operator="equal">
      <formula>"SIM"</formula>
    </cfRule>
  </conditionalFormatting>
  <conditionalFormatting sqref="Z29:Z30">
    <cfRule type="cellIs" dxfId="3455" priority="6757" operator="equal">
      <formula>"OPORTUNIDADE"</formula>
    </cfRule>
  </conditionalFormatting>
  <conditionalFormatting sqref="Z29:Z30">
    <cfRule type="cellIs" dxfId="3454" priority="6755" operator="equal">
      <formula>"NÃO"</formula>
    </cfRule>
    <cfRule type="cellIs" dxfId="3453" priority="6756" operator="equal">
      <formula>"SIM"</formula>
    </cfRule>
  </conditionalFormatting>
  <conditionalFormatting sqref="Z29:Z30">
    <cfRule type="cellIs" dxfId="3452" priority="6754" operator="equal">
      <formula>"OPORTUNIDADE"</formula>
    </cfRule>
  </conditionalFormatting>
  <conditionalFormatting sqref="Z29:Z30">
    <cfRule type="cellIs" dxfId="3451" priority="6752" operator="equal">
      <formula>"NÃO"</formula>
    </cfRule>
    <cfRule type="cellIs" dxfId="3450" priority="6753" operator="equal">
      <formula>"SIM"</formula>
    </cfRule>
  </conditionalFormatting>
  <conditionalFormatting sqref="Z29:Z30">
    <cfRule type="cellIs" dxfId="3449" priority="6751" operator="equal">
      <formula>"OPORTUNIDADE"</formula>
    </cfRule>
  </conditionalFormatting>
  <conditionalFormatting sqref="Z29:Z30">
    <cfRule type="cellIs" dxfId="3448" priority="6749" operator="equal">
      <formula>"NÃO"</formula>
    </cfRule>
    <cfRule type="cellIs" dxfId="3447" priority="6750" operator="equal">
      <formula>"SIM"</formula>
    </cfRule>
  </conditionalFormatting>
  <conditionalFormatting sqref="Z29:Z30">
    <cfRule type="cellIs" dxfId="3446" priority="6748" operator="equal">
      <formula>"OPORTUNIDADE"</formula>
    </cfRule>
  </conditionalFormatting>
  <conditionalFormatting sqref="Z29:Z30">
    <cfRule type="cellIs" dxfId="3445" priority="6746" operator="equal">
      <formula>"NÃO"</formula>
    </cfRule>
    <cfRule type="cellIs" dxfId="3444" priority="6747" operator="equal">
      <formula>"SIM"</formula>
    </cfRule>
  </conditionalFormatting>
  <conditionalFormatting sqref="Z29:Z30">
    <cfRule type="cellIs" dxfId="3443" priority="6745" operator="equal">
      <formula>"OPORTUNIDADE"</formula>
    </cfRule>
  </conditionalFormatting>
  <conditionalFormatting sqref="Z29:Z30">
    <cfRule type="cellIs" dxfId="3442" priority="6743" operator="equal">
      <formula>"NÃO"</formula>
    </cfRule>
    <cfRule type="cellIs" dxfId="3441" priority="6744" operator="equal">
      <formula>"SIM"</formula>
    </cfRule>
  </conditionalFormatting>
  <conditionalFormatting sqref="Z29:Z30">
    <cfRule type="cellIs" dxfId="3440" priority="6742" operator="equal">
      <formula>"OPORTUNIDADE"</formula>
    </cfRule>
  </conditionalFormatting>
  <conditionalFormatting sqref="Z29:Z30">
    <cfRule type="cellIs" dxfId="3439" priority="6740" operator="equal">
      <formula>"NÃO"</formula>
    </cfRule>
    <cfRule type="cellIs" dxfId="3438" priority="6741" operator="equal">
      <formula>"SIM"</formula>
    </cfRule>
  </conditionalFormatting>
  <conditionalFormatting sqref="Z29:Z30">
    <cfRule type="cellIs" dxfId="3437" priority="6739" operator="equal">
      <formula>"OPORTUNIDADE"</formula>
    </cfRule>
  </conditionalFormatting>
  <conditionalFormatting sqref="Z29:Z30">
    <cfRule type="cellIs" dxfId="3436" priority="6737" operator="equal">
      <formula>"NÃO"</formula>
    </cfRule>
    <cfRule type="cellIs" dxfId="3435" priority="6738" operator="equal">
      <formula>"SIM"</formula>
    </cfRule>
  </conditionalFormatting>
  <conditionalFormatting sqref="Z29:Z30">
    <cfRule type="cellIs" dxfId="3434" priority="6736" operator="equal">
      <formula>"OPORTUNIDADE"</formula>
    </cfRule>
  </conditionalFormatting>
  <conditionalFormatting sqref="Z29:Z30">
    <cfRule type="cellIs" dxfId="3433" priority="6734" operator="equal">
      <formula>"NÃO"</formula>
    </cfRule>
    <cfRule type="cellIs" dxfId="3432" priority="6735" operator="equal">
      <formula>"SIM"</formula>
    </cfRule>
  </conditionalFormatting>
  <conditionalFormatting sqref="Z29:Z30">
    <cfRule type="cellIs" dxfId="3431" priority="6733" operator="equal">
      <formula>"OPORTUNIDADE"</formula>
    </cfRule>
  </conditionalFormatting>
  <conditionalFormatting sqref="Z29:Z30">
    <cfRule type="cellIs" dxfId="3430" priority="6731" operator="equal">
      <formula>"NÃO"</formula>
    </cfRule>
    <cfRule type="cellIs" dxfId="3429" priority="6732" operator="equal">
      <formula>"SIM"</formula>
    </cfRule>
  </conditionalFormatting>
  <conditionalFormatting sqref="Z29:Z30">
    <cfRule type="cellIs" dxfId="3428" priority="6730" operator="equal">
      <formula>"OPORTUNIDADE"</formula>
    </cfRule>
  </conditionalFormatting>
  <conditionalFormatting sqref="Z29:Z30">
    <cfRule type="cellIs" dxfId="3427" priority="6728" operator="equal">
      <formula>"NÃO"</formula>
    </cfRule>
    <cfRule type="cellIs" dxfId="3426" priority="6729" operator="equal">
      <formula>"SIM"</formula>
    </cfRule>
  </conditionalFormatting>
  <conditionalFormatting sqref="Z29:Z30">
    <cfRule type="cellIs" dxfId="3425" priority="6727" operator="equal">
      <formula>"OPORTUNIDADE"</formula>
    </cfRule>
  </conditionalFormatting>
  <conditionalFormatting sqref="Z29:Z30">
    <cfRule type="cellIs" dxfId="3424" priority="6725" operator="equal">
      <formula>"NÃO"</formula>
    </cfRule>
    <cfRule type="cellIs" dxfId="3423" priority="6726" operator="equal">
      <formula>"SIM"</formula>
    </cfRule>
  </conditionalFormatting>
  <conditionalFormatting sqref="Z29:Z30">
    <cfRule type="cellIs" dxfId="3422" priority="6724" operator="equal">
      <formula>"OPORTUNIDADE"</formula>
    </cfRule>
  </conditionalFormatting>
  <conditionalFormatting sqref="Z29:Z30">
    <cfRule type="cellIs" dxfId="3421" priority="6722" operator="equal">
      <formula>"NÃO"</formula>
    </cfRule>
    <cfRule type="cellIs" dxfId="3420" priority="6723" operator="equal">
      <formula>"SIM"</formula>
    </cfRule>
  </conditionalFormatting>
  <conditionalFormatting sqref="Z29:Z30">
    <cfRule type="cellIs" dxfId="3419" priority="6721" operator="equal">
      <formula>"OPORTUNIDADE"</formula>
    </cfRule>
  </conditionalFormatting>
  <conditionalFormatting sqref="Z29:Z30">
    <cfRule type="cellIs" dxfId="3418" priority="6719" operator="equal">
      <formula>"NÃO"</formula>
    </cfRule>
    <cfRule type="cellIs" dxfId="3417" priority="6720" operator="equal">
      <formula>"SIM"</formula>
    </cfRule>
  </conditionalFormatting>
  <conditionalFormatting sqref="Z29:Z30">
    <cfRule type="cellIs" dxfId="3416" priority="6718" operator="equal">
      <formula>"OPORTUNIDADE"</formula>
    </cfRule>
  </conditionalFormatting>
  <conditionalFormatting sqref="Z29:Z30">
    <cfRule type="cellIs" dxfId="3415" priority="6716" operator="equal">
      <formula>"NÃO"</formula>
    </cfRule>
    <cfRule type="cellIs" dxfId="3414" priority="6717" operator="equal">
      <formula>"SIM"</formula>
    </cfRule>
  </conditionalFormatting>
  <conditionalFormatting sqref="Z29:Z30">
    <cfRule type="cellIs" dxfId="3413" priority="6715" operator="equal">
      <formula>"OPORTUNIDADE"</formula>
    </cfRule>
  </conditionalFormatting>
  <conditionalFormatting sqref="Z29:Z30">
    <cfRule type="cellIs" dxfId="3412" priority="6713" operator="equal">
      <formula>"NÃO"</formula>
    </cfRule>
    <cfRule type="cellIs" dxfId="3411" priority="6714" operator="equal">
      <formula>"SIM"</formula>
    </cfRule>
  </conditionalFormatting>
  <conditionalFormatting sqref="Z29:Z30">
    <cfRule type="cellIs" dxfId="3410" priority="6712" operator="equal">
      <formula>"OPORTUNIDADE"</formula>
    </cfRule>
  </conditionalFormatting>
  <conditionalFormatting sqref="Z29:Z30">
    <cfRule type="cellIs" dxfId="3409" priority="6710" operator="equal">
      <formula>"NÃO"</formula>
    </cfRule>
    <cfRule type="cellIs" dxfId="3408" priority="6711" operator="equal">
      <formula>"SIM"</formula>
    </cfRule>
  </conditionalFormatting>
  <conditionalFormatting sqref="Z29:Z30">
    <cfRule type="cellIs" dxfId="3407" priority="6709" operator="equal">
      <formula>"OPORTUNIDADE"</formula>
    </cfRule>
  </conditionalFormatting>
  <conditionalFormatting sqref="Z29:Z30">
    <cfRule type="cellIs" dxfId="3406" priority="6707" operator="equal">
      <formula>"NÃO"</formula>
    </cfRule>
    <cfRule type="cellIs" dxfId="3405" priority="6708" operator="equal">
      <formula>"SIM"</formula>
    </cfRule>
  </conditionalFormatting>
  <conditionalFormatting sqref="Z29:Z30">
    <cfRule type="cellIs" dxfId="3404" priority="6706" operator="equal">
      <formula>"OPORTUNIDADE"</formula>
    </cfRule>
  </conditionalFormatting>
  <conditionalFormatting sqref="Z29:Z30">
    <cfRule type="cellIs" dxfId="3403" priority="6704" operator="equal">
      <formula>"NÃO"</formula>
    </cfRule>
    <cfRule type="cellIs" dxfId="3402" priority="6705" operator="equal">
      <formula>"SIM"</formula>
    </cfRule>
  </conditionalFormatting>
  <conditionalFormatting sqref="Z29:Z30">
    <cfRule type="cellIs" dxfId="3401" priority="6703" operator="equal">
      <formula>"OPORTUNIDADE"</formula>
    </cfRule>
  </conditionalFormatting>
  <conditionalFormatting sqref="Z29:Z30">
    <cfRule type="cellIs" dxfId="3400" priority="6701" operator="equal">
      <formula>"NÃO"</formula>
    </cfRule>
    <cfRule type="cellIs" dxfId="3399" priority="6702" operator="equal">
      <formula>"SIM"</formula>
    </cfRule>
  </conditionalFormatting>
  <conditionalFormatting sqref="Z10">
    <cfRule type="cellIs" dxfId="3398" priority="6697" operator="equal">
      <formula>"OPORTUNIDADE"</formula>
    </cfRule>
  </conditionalFormatting>
  <conditionalFormatting sqref="Z10">
    <cfRule type="cellIs" dxfId="3397" priority="6695" operator="equal">
      <formula>"NÃO"</formula>
    </cfRule>
    <cfRule type="cellIs" dxfId="3396" priority="6696" operator="equal">
      <formula>"SIM"</formula>
    </cfRule>
  </conditionalFormatting>
  <conditionalFormatting sqref="Z10">
    <cfRule type="cellIs" dxfId="3395" priority="6694" operator="equal">
      <formula>"OPORTUNIDADE"</formula>
    </cfRule>
  </conditionalFormatting>
  <conditionalFormatting sqref="Z10">
    <cfRule type="cellIs" dxfId="3394" priority="6692" operator="equal">
      <formula>"NÃO"</formula>
    </cfRule>
    <cfRule type="cellIs" dxfId="3393" priority="6693" operator="equal">
      <formula>"SIM"</formula>
    </cfRule>
  </conditionalFormatting>
  <conditionalFormatting sqref="Z10">
    <cfRule type="cellIs" dxfId="3392" priority="6691" operator="equal">
      <formula>"OPORTUNIDADE"</formula>
    </cfRule>
  </conditionalFormatting>
  <conditionalFormatting sqref="Z10">
    <cfRule type="cellIs" dxfId="3391" priority="6689" operator="equal">
      <formula>"NÃO"</formula>
    </cfRule>
    <cfRule type="cellIs" dxfId="3390" priority="6690" operator="equal">
      <formula>"SIM"</formula>
    </cfRule>
  </conditionalFormatting>
  <conditionalFormatting sqref="Z10">
    <cfRule type="cellIs" dxfId="3389" priority="6688" operator="equal">
      <formula>"OPORTUNIDADE"</formula>
    </cfRule>
  </conditionalFormatting>
  <conditionalFormatting sqref="Z10">
    <cfRule type="cellIs" dxfId="3388" priority="6686" operator="equal">
      <formula>"NÃO"</formula>
    </cfRule>
    <cfRule type="cellIs" dxfId="3387" priority="6687" operator="equal">
      <formula>"SIM"</formula>
    </cfRule>
  </conditionalFormatting>
  <conditionalFormatting sqref="Z10">
    <cfRule type="cellIs" dxfId="3386" priority="6580" operator="equal">
      <formula>"OPORTUNIDADE"</formula>
    </cfRule>
  </conditionalFormatting>
  <conditionalFormatting sqref="Z10">
    <cfRule type="cellIs" dxfId="3385" priority="6578" operator="equal">
      <formula>"NÃO"</formula>
    </cfRule>
    <cfRule type="cellIs" dxfId="3384" priority="6579" operator="equal">
      <formula>"SIM"</formula>
    </cfRule>
  </conditionalFormatting>
  <conditionalFormatting sqref="Z10">
    <cfRule type="cellIs" dxfId="3383" priority="6427" operator="equal">
      <formula>"OPORTUNIDADE"</formula>
    </cfRule>
  </conditionalFormatting>
  <conditionalFormatting sqref="Z10">
    <cfRule type="cellIs" dxfId="3382" priority="6425" operator="equal">
      <formula>"NÃO"</formula>
    </cfRule>
    <cfRule type="cellIs" dxfId="3381" priority="6426" operator="equal">
      <formula>"SIM"</formula>
    </cfRule>
  </conditionalFormatting>
  <conditionalFormatting sqref="Z10">
    <cfRule type="cellIs" dxfId="3380" priority="6364" operator="equal">
      <formula>"OPORTUNIDADE"</formula>
    </cfRule>
  </conditionalFormatting>
  <conditionalFormatting sqref="Z10">
    <cfRule type="cellIs" dxfId="3379" priority="6362" operator="equal">
      <formula>"NÃO"</formula>
    </cfRule>
    <cfRule type="cellIs" dxfId="3378" priority="6363" operator="equal">
      <formula>"SIM"</formula>
    </cfRule>
  </conditionalFormatting>
  <conditionalFormatting sqref="Z10">
    <cfRule type="cellIs" dxfId="3377" priority="6361" operator="equal">
      <formula>"OPORTUNIDADE"</formula>
    </cfRule>
  </conditionalFormatting>
  <conditionalFormatting sqref="Z10">
    <cfRule type="cellIs" dxfId="3376" priority="6359" operator="equal">
      <formula>"NÃO"</formula>
    </cfRule>
    <cfRule type="cellIs" dxfId="3375" priority="6360" operator="equal">
      <formula>"SIM"</formula>
    </cfRule>
  </conditionalFormatting>
  <conditionalFormatting sqref="Z10">
    <cfRule type="cellIs" dxfId="3374" priority="6352" operator="equal">
      <formula>"OPORTUNIDADE"</formula>
    </cfRule>
  </conditionalFormatting>
  <conditionalFormatting sqref="Z10">
    <cfRule type="cellIs" dxfId="3373" priority="6350" operator="equal">
      <formula>"NÃO"</formula>
    </cfRule>
    <cfRule type="cellIs" dxfId="3372" priority="6351" operator="equal">
      <formula>"SIM"</formula>
    </cfRule>
  </conditionalFormatting>
  <conditionalFormatting sqref="Z10">
    <cfRule type="cellIs" dxfId="3371" priority="6349" operator="equal">
      <formula>"OPORTUNIDADE"</formula>
    </cfRule>
  </conditionalFormatting>
  <conditionalFormatting sqref="Z10">
    <cfRule type="cellIs" dxfId="3370" priority="6347" operator="equal">
      <formula>"NÃO"</formula>
    </cfRule>
    <cfRule type="cellIs" dxfId="3369" priority="6348" operator="equal">
      <formula>"SIM"</formula>
    </cfRule>
  </conditionalFormatting>
  <conditionalFormatting sqref="Z10">
    <cfRule type="cellIs" dxfId="3368" priority="6346" operator="equal">
      <formula>"OPORTUNIDADE"</formula>
    </cfRule>
  </conditionalFormatting>
  <conditionalFormatting sqref="Z10">
    <cfRule type="cellIs" dxfId="3367" priority="6344" operator="equal">
      <formula>"NÃO"</formula>
    </cfRule>
    <cfRule type="cellIs" dxfId="3366" priority="6345" operator="equal">
      <formula>"SIM"</formula>
    </cfRule>
  </conditionalFormatting>
  <conditionalFormatting sqref="Z10">
    <cfRule type="cellIs" dxfId="3365" priority="6343" operator="equal">
      <formula>"OPORTUNIDADE"</formula>
    </cfRule>
  </conditionalFormatting>
  <conditionalFormatting sqref="Z10">
    <cfRule type="cellIs" dxfId="3364" priority="6341" operator="equal">
      <formula>"NÃO"</formula>
    </cfRule>
    <cfRule type="cellIs" dxfId="3363" priority="6342" operator="equal">
      <formula>"SIM"</formula>
    </cfRule>
  </conditionalFormatting>
  <conditionalFormatting sqref="Z10">
    <cfRule type="cellIs" dxfId="3362" priority="6205" operator="equal">
      <formula>"OPORTUNIDADE"</formula>
    </cfRule>
  </conditionalFormatting>
  <conditionalFormatting sqref="Z10">
    <cfRule type="cellIs" dxfId="3361" priority="6203" operator="equal">
      <formula>"NÃO"</formula>
    </cfRule>
    <cfRule type="cellIs" dxfId="3360" priority="6204" operator="equal">
      <formula>"SIM"</formula>
    </cfRule>
  </conditionalFormatting>
  <conditionalFormatting sqref="Z10">
    <cfRule type="cellIs" dxfId="3359" priority="6052" operator="equal">
      <formula>"OPORTUNIDADE"</formula>
    </cfRule>
  </conditionalFormatting>
  <conditionalFormatting sqref="Z10">
    <cfRule type="cellIs" dxfId="3358" priority="6050" operator="equal">
      <formula>"NÃO"</formula>
    </cfRule>
    <cfRule type="cellIs" dxfId="3357" priority="6051" operator="equal">
      <formula>"SIM"</formula>
    </cfRule>
  </conditionalFormatting>
  <conditionalFormatting sqref="Z10">
    <cfRule type="cellIs" dxfId="3356" priority="5989" operator="equal">
      <formula>"OPORTUNIDADE"</formula>
    </cfRule>
  </conditionalFormatting>
  <conditionalFormatting sqref="Z10">
    <cfRule type="cellIs" dxfId="3355" priority="5987" operator="equal">
      <formula>"NÃO"</formula>
    </cfRule>
    <cfRule type="cellIs" dxfId="3354" priority="5988" operator="equal">
      <formula>"SIM"</formula>
    </cfRule>
  </conditionalFormatting>
  <conditionalFormatting sqref="Z10">
    <cfRule type="cellIs" dxfId="3353" priority="5986" operator="equal">
      <formula>"OPORTUNIDADE"</formula>
    </cfRule>
  </conditionalFormatting>
  <conditionalFormatting sqref="Z10">
    <cfRule type="cellIs" dxfId="3352" priority="5984" operator="equal">
      <formula>"NÃO"</formula>
    </cfRule>
    <cfRule type="cellIs" dxfId="3351" priority="5985" operator="equal">
      <formula>"SIM"</formula>
    </cfRule>
  </conditionalFormatting>
  <conditionalFormatting sqref="Z10">
    <cfRule type="cellIs" dxfId="3350" priority="5977" operator="equal">
      <formula>"OPORTUNIDADE"</formula>
    </cfRule>
  </conditionalFormatting>
  <conditionalFormatting sqref="Z10">
    <cfRule type="cellIs" dxfId="3349" priority="5975" operator="equal">
      <formula>"NÃO"</formula>
    </cfRule>
    <cfRule type="cellIs" dxfId="3348" priority="5976" operator="equal">
      <formula>"SIM"</formula>
    </cfRule>
  </conditionalFormatting>
  <conditionalFormatting sqref="Z10">
    <cfRule type="cellIs" dxfId="3347" priority="5974" operator="equal">
      <formula>"OPORTUNIDADE"</formula>
    </cfRule>
  </conditionalFormatting>
  <conditionalFormatting sqref="Z10">
    <cfRule type="cellIs" dxfId="3346" priority="5972" operator="equal">
      <formula>"NÃO"</formula>
    </cfRule>
    <cfRule type="cellIs" dxfId="3345" priority="5973" operator="equal">
      <formula>"SIM"</formula>
    </cfRule>
  </conditionalFormatting>
  <conditionalFormatting sqref="Z10">
    <cfRule type="cellIs" dxfId="3344" priority="5971" operator="equal">
      <formula>"OPORTUNIDADE"</formula>
    </cfRule>
  </conditionalFormatting>
  <conditionalFormatting sqref="Z10">
    <cfRule type="cellIs" dxfId="3343" priority="5969" operator="equal">
      <formula>"NÃO"</formula>
    </cfRule>
    <cfRule type="cellIs" dxfId="3342" priority="5970" operator="equal">
      <formula>"SIM"</formula>
    </cfRule>
  </conditionalFormatting>
  <conditionalFormatting sqref="Z10">
    <cfRule type="cellIs" dxfId="3341" priority="5968" operator="equal">
      <formula>"OPORTUNIDADE"</formula>
    </cfRule>
  </conditionalFormatting>
  <conditionalFormatting sqref="Z10">
    <cfRule type="cellIs" dxfId="3340" priority="5966" operator="equal">
      <formula>"NÃO"</formula>
    </cfRule>
    <cfRule type="cellIs" dxfId="3339" priority="5967" operator="equal">
      <formula>"SIM"</formula>
    </cfRule>
  </conditionalFormatting>
  <conditionalFormatting sqref="Z28:Z29">
    <cfRule type="cellIs" dxfId="3338" priority="5929" operator="equal">
      <formula>"OPORTUNIDADE"</formula>
    </cfRule>
  </conditionalFormatting>
  <conditionalFormatting sqref="Z28:Z29">
    <cfRule type="cellIs" dxfId="3337" priority="5927" operator="equal">
      <formula>"NÃO"</formula>
    </cfRule>
    <cfRule type="cellIs" dxfId="3336" priority="5928" operator="equal">
      <formula>"SIM"</formula>
    </cfRule>
  </conditionalFormatting>
  <conditionalFormatting sqref="Z28:Z29">
    <cfRule type="cellIs" dxfId="3335" priority="5926" operator="equal">
      <formula>"OPORTUNIDADE"</formula>
    </cfRule>
  </conditionalFormatting>
  <conditionalFormatting sqref="Z28:Z29">
    <cfRule type="cellIs" dxfId="3334" priority="5924" operator="equal">
      <formula>"NÃO"</formula>
    </cfRule>
    <cfRule type="cellIs" dxfId="3333" priority="5925" operator="equal">
      <formula>"SIM"</formula>
    </cfRule>
  </conditionalFormatting>
  <conditionalFormatting sqref="Z33:Z34">
    <cfRule type="cellIs" dxfId="3332" priority="5917" operator="equal">
      <formula>"OPORTUNIDADE"</formula>
    </cfRule>
  </conditionalFormatting>
  <conditionalFormatting sqref="Z33:Z34">
    <cfRule type="cellIs" dxfId="3331" priority="5915" operator="equal">
      <formula>"NÃO"</formula>
    </cfRule>
    <cfRule type="cellIs" dxfId="3330" priority="5916" operator="equal">
      <formula>"SIM"</formula>
    </cfRule>
  </conditionalFormatting>
  <conditionalFormatting sqref="Z15">
    <cfRule type="cellIs" dxfId="3329" priority="5914" operator="equal">
      <formula>"OPORTUNIDADE"</formula>
    </cfRule>
  </conditionalFormatting>
  <conditionalFormatting sqref="Z15">
    <cfRule type="cellIs" dxfId="3328" priority="5912" operator="equal">
      <formula>"NÃO"</formula>
    </cfRule>
    <cfRule type="cellIs" dxfId="3327" priority="5913" operator="equal">
      <formula>"SIM"</formula>
    </cfRule>
  </conditionalFormatting>
  <conditionalFormatting sqref="Z15">
    <cfRule type="cellIs" dxfId="3326" priority="5911" operator="equal">
      <formula>"OPORTUNIDADE"</formula>
    </cfRule>
  </conditionalFormatting>
  <conditionalFormatting sqref="Z15">
    <cfRule type="cellIs" dxfId="3325" priority="5909" operator="equal">
      <formula>"NÃO"</formula>
    </cfRule>
    <cfRule type="cellIs" dxfId="3324" priority="5910" operator="equal">
      <formula>"SIM"</formula>
    </cfRule>
  </conditionalFormatting>
  <conditionalFormatting sqref="Z15">
    <cfRule type="cellIs" dxfId="3323" priority="5908" operator="equal">
      <formula>"OPORTUNIDADE"</formula>
    </cfRule>
  </conditionalFormatting>
  <conditionalFormatting sqref="Z15">
    <cfRule type="cellIs" dxfId="3322" priority="5906" operator="equal">
      <formula>"NÃO"</formula>
    </cfRule>
    <cfRule type="cellIs" dxfId="3321" priority="5907" operator="equal">
      <formula>"SIM"</formula>
    </cfRule>
  </conditionalFormatting>
  <conditionalFormatting sqref="Z24:Z25">
    <cfRule type="cellIs" dxfId="3320" priority="5905" operator="equal">
      <formula>"OPORTUNIDADE"</formula>
    </cfRule>
  </conditionalFormatting>
  <conditionalFormatting sqref="Z24:Z25">
    <cfRule type="cellIs" dxfId="3319" priority="5903" operator="equal">
      <formula>"NÃO"</formula>
    </cfRule>
    <cfRule type="cellIs" dxfId="3318" priority="5904" operator="equal">
      <formula>"SIM"</formula>
    </cfRule>
  </conditionalFormatting>
  <conditionalFormatting sqref="Z24:Z25">
    <cfRule type="cellIs" dxfId="3317" priority="5902" operator="equal">
      <formula>"OPORTUNIDADE"</formula>
    </cfRule>
  </conditionalFormatting>
  <conditionalFormatting sqref="Z24:Z25">
    <cfRule type="cellIs" dxfId="3316" priority="5900" operator="equal">
      <formula>"NÃO"</formula>
    </cfRule>
    <cfRule type="cellIs" dxfId="3315" priority="5901" operator="equal">
      <formula>"SIM"</formula>
    </cfRule>
  </conditionalFormatting>
  <conditionalFormatting sqref="Z24:Z25">
    <cfRule type="cellIs" dxfId="3314" priority="5899" operator="equal">
      <formula>"OPORTUNIDADE"</formula>
    </cfRule>
  </conditionalFormatting>
  <conditionalFormatting sqref="Z24:Z25">
    <cfRule type="cellIs" dxfId="3313" priority="5897" operator="equal">
      <formula>"NÃO"</formula>
    </cfRule>
    <cfRule type="cellIs" dxfId="3312" priority="5898" operator="equal">
      <formula>"SIM"</formula>
    </cfRule>
  </conditionalFormatting>
  <conditionalFormatting sqref="Y24:Y25">
    <cfRule type="cellIs" dxfId="3311" priority="5896" operator="equal">
      <formula>"OPORTUNIDADE"</formula>
    </cfRule>
  </conditionalFormatting>
  <conditionalFormatting sqref="Y24:Y25">
    <cfRule type="cellIs" dxfId="3310" priority="5894" operator="equal">
      <formula>"NÃO"</formula>
    </cfRule>
    <cfRule type="cellIs" dxfId="3309" priority="5895" operator="equal">
      <formula>"SIM"</formula>
    </cfRule>
  </conditionalFormatting>
  <conditionalFormatting sqref="Y15">
    <cfRule type="cellIs" dxfId="3308" priority="5893" operator="equal">
      <formula>"OPORTUNIDADE"</formula>
    </cfRule>
  </conditionalFormatting>
  <conditionalFormatting sqref="Y15">
    <cfRule type="cellIs" dxfId="3307" priority="5891" operator="equal">
      <formula>"NÃO"</formula>
    </cfRule>
    <cfRule type="cellIs" dxfId="3306" priority="5892" operator="equal">
      <formula>"SIM"</formula>
    </cfRule>
  </conditionalFormatting>
  <conditionalFormatting sqref="Z34:Z35">
    <cfRule type="cellIs" dxfId="3305" priority="5890" operator="equal">
      <formula>"OPORTUNIDADE"</formula>
    </cfRule>
  </conditionalFormatting>
  <conditionalFormatting sqref="Z34:Z35">
    <cfRule type="cellIs" dxfId="3304" priority="5888" operator="equal">
      <formula>"NÃO"</formula>
    </cfRule>
    <cfRule type="cellIs" dxfId="3303" priority="5889" operator="equal">
      <formula>"SIM"</formula>
    </cfRule>
  </conditionalFormatting>
  <conditionalFormatting sqref="Z34:Z35">
    <cfRule type="cellIs" dxfId="3302" priority="5887" operator="equal">
      <formula>"OPORTUNIDADE"</formula>
    </cfRule>
  </conditionalFormatting>
  <conditionalFormatting sqref="Z34:Z35">
    <cfRule type="cellIs" dxfId="3301" priority="5885" operator="equal">
      <formula>"NÃO"</formula>
    </cfRule>
    <cfRule type="cellIs" dxfId="3300" priority="5886" operator="equal">
      <formula>"SIM"</formula>
    </cfRule>
  </conditionalFormatting>
  <conditionalFormatting sqref="Z34:Z35">
    <cfRule type="cellIs" dxfId="3299" priority="5884" operator="equal">
      <formula>"OPORTUNIDADE"</formula>
    </cfRule>
  </conditionalFormatting>
  <conditionalFormatting sqref="Z34:Z35">
    <cfRule type="cellIs" dxfId="3298" priority="5882" operator="equal">
      <formula>"NÃO"</formula>
    </cfRule>
    <cfRule type="cellIs" dxfId="3297" priority="5883" operator="equal">
      <formula>"SIM"</formula>
    </cfRule>
  </conditionalFormatting>
  <conditionalFormatting sqref="Y9:Z9 Z10:Z11">
    <cfRule type="cellIs" dxfId="3296" priority="5164" operator="equal">
      <formula>"OPORTUNIDADE"</formula>
    </cfRule>
  </conditionalFormatting>
  <conditionalFormatting sqref="Y9:Z9 Z10:Z11">
    <cfRule type="cellIs" dxfId="3295" priority="5162" operator="equal">
      <formula>"NÃO"</formula>
    </cfRule>
    <cfRule type="cellIs" dxfId="3294" priority="5163" operator="equal">
      <formula>"SIM"</formula>
    </cfRule>
  </conditionalFormatting>
  <conditionalFormatting sqref="Z8">
    <cfRule type="cellIs" dxfId="3293" priority="5161" operator="equal">
      <formula>"OPORTUNIDADE"</formula>
    </cfRule>
  </conditionalFormatting>
  <conditionalFormatting sqref="Z8">
    <cfRule type="cellIs" dxfId="3292" priority="5159" operator="equal">
      <formula>"NÃO"</formula>
    </cfRule>
    <cfRule type="cellIs" dxfId="3291" priority="5160" operator="equal">
      <formula>"SIM"</formula>
    </cfRule>
  </conditionalFormatting>
  <conditionalFormatting sqref="Z8">
    <cfRule type="cellIs" dxfId="3290" priority="5158" operator="equal">
      <formula>"OPORTUNIDADE"</formula>
    </cfRule>
  </conditionalFormatting>
  <conditionalFormatting sqref="Z8">
    <cfRule type="cellIs" dxfId="3289" priority="5156" operator="equal">
      <formula>"NÃO"</formula>
    </cfRule>
    <cfRule type="cellIs" dxfId="3288" priority="5157" operator="equal">
      <formula>"SIM"</formula>
    </cfRule>
  </conditionalFormatting>
  <conditionalFormatting sqref="Z8">
    <cfRule type="cellIs" dxfId="3287" priority="5155" operator="equal">
      <formula>"OPORTUNIDADE"</formula>
    </cfRule>
  </conditionalFormatting>
  <conditionalFormatting sqref="Z8">
    <cfRule type="cellIs" dxfId="3286" priority="5153" operator="equal">
      <formula>"NÃO"</formula>
    </cfRule>
    <cfRule type="cellIs" dxfId="3285" priority="5154" operator="equal">
      <formula>"SIM"</formula>
    </cfRule>
  </conditionalFormatting>
  <conditionalFormatting sqref="Z8">
    <cfRule type="cellIs" dxfId="3284" priority="5152" operator="equal">
      <formula>"OPORTUNIDADE"</formula>
    </cfRule>
  </conditionalFormatting>
  <conditionalFormatting sqref="Z8">
    <cfRule type="cellIs" dxfId="3283" priority="5150" operator="equal">
      <formula>"NÃO"</formula>
    </cfRule>
    <cfRule type="cellIs" dxfId="3282" priority="5151" operator="equal">
      <formula>"SIM"</formula>
    </cfRule>
  </conditionalFormatting>
  <conditionalFormatting sqref="Z8">
    <cfRule type="cellIs" dxfId="3281" priority="5149" operator="equal">
      <formula>"OPORTUNIDADE"</formula>
    </cfRule>
  </conditionalFormatting>
  <conditionalFormatting sqref="Z8">
    <cfRule type="cellIs" dxfId="3280" priority="5147" operator="equal">
      <formula>"NÃO"</formula>
    </cfRule>
    <cfRule type="cellIs" dxfId="3279" priority="5148" operator="equal">
      <formula>"SIM"</formula>
    </cfRule>
  </conditionalFormatting>
  <conditionalFormatting sqref="Z8">
    <cfRule type="cellIs" dxfId="3278" priority="5146" operator="equal">
      <formula>"OPORTUNIDADE"</formula>
    </cfRule>
  </conditionalFormatting>
  <conditionalFormatting sqref="Z8">
    <cfRule type="cellIs" dxfId="3277" priority="5144" operator="equal">
      <formula>"NÃO"</formula>
    </cfRule>
    <cfRule type="cellIs" dxfId="3276" priority="5145" operator="equal">
      <formula>"SIM"</formula>
    </cfRule>
  </conditionalFormatting>
  <conditionalFormatting sqref="Z8">
    <cfRule type="cellIs" dxfId="3275" priority="5143" operator="equal">
      <formula>"OPORTUNIDADE"</formula>
    </cfRule>
  </conditionalFormatting>
  <conditionalFormatting sqref="Z8">
    <cfRule type="cellIs" dxfId="3274" priority="5141" operator="equal">
      <formula>"NÃO"</formula>
    </cfRule>
    <cfRule type="cellIs" dxfId="3273" priority="5142" operator="equal">
      <formula>"SIM"</formula>
    </cfRule>
  </conditionalFormatting>
  <conditionalFormatting sqref="Z8">
    <cfRule type="cellIs" dxfId="3272" priority="5140" operator="equal">
      <formula>"OPORTUNIDADE"</formula>
    </cfRule>
  </conditionalFormatting>
  <conditionalFormatting sqref="Z8">
    <cfRule type="cellIs" dxfId="3271" priority="5138" operator="equal">
      <formula>"NÃO"</formula>
    </cfRule>
    <cfRule type="cellIs" dxfId="3270" priority="5139" operator="equal">
      <formula>"SIM"</formula>
    </cfRule>
  </conditionalFormatting>
  <conditionalFormatting sqref="Z8">
    <cfRule type="cellIs" dxfId="3269" priority="5137" operator="equal">
      <formula>"OPORTUNIDADE"</formula>
    </cfRule>
  </conditionalFormatting>
  <conditionalFormatting sqref="Z8">
    <cfRule type="cellIs" dxfId="3268" priority="5135" operator="equal">
      <formula>"NÃO"</formula>
    </cfRule>
    <cfRule type="cellIs" dxfId="3267" priority="5136" operator="equal">
      <formula>"SIM"</formula>
    </cfRule>
  </conditionalFormatting>
  <conditionalFormatting sqref="Z8">
    <cfRule type="cellIs" dxfId="3266" priority="5134" operator="equal">
      <formula>"OPORTUNIDADE"</formula>
    </cfRule>
  </conditionalFormatting>
  <conditionalFormatting sqref="Z8">
    <cfRule type="cellIs" dxfId="3265" priority="5132" operator="equal">
      <formula>"NÃO"</formula>
    </cfRule>
    <cfRule type="cellIs" dxfId="3264" priority="5133" operator="equal">
      <formula>"SIM"</formula>
    </cfRule>
  </conditionalFormatting>
  <conditionalFormatting sqref="Z8">
    <cfRule type="cellIs" dxfId="3263" priority="5131" operator="equal">
      <formula>"OPORTUNIDADE"</formula>
    </cfRule>
  </conditionalFormatting>
  <conditionalFormatting sqref="Z8">
    <cfRule type="cellIs" dxfId="3262" priority="5129" operator="equal">
      <formula>"NÃO"</formula>
    </cfRule>
    <cfRule type="cellIs" dxfId="3261" priority="5130" operator="equal">
      <formula>"SIM"</formula>
    </cfRule>
  </conditionalFormatting>
  <conditionalFormatting sqref="Z8">
    <cfRule type="cellIs" dxfId="3260" priority="5128" operator="equal">
      <formula>"OPORTUNIDADE"</formula>
    </cfRule>
  </conditionalFormatting>
  <conditionalFormatting sqref="Z8">
    <cfRule type="cellIs" dxfId="3259" priority="5126" operator="equal">
      <formula>"NÃO"</formula>
    </cfRule>
    <cfRule type="cellIs" dxfId="3258" priority="5127" operator="equal">
      <formula>"SIM"</formula>
    </cfRule>
  </conditionalFormatting>
  <conditionalFormatting sqref="Y8">
    <cfRule type="cellIs" dxfId="3257" priority="5125" operator="equal">
      <formula>"OPORTUNIDADE"</formula>
    </cfRule>
  </conditionalFormatting>
  <conditionalFormatting sqref="Y8">
    <cfRule type="cellIs" dxfId="3256" priority="5123" operator="equal">
      <formula>"NÃO"</formula>
    </cfRule>
    <cfRule type="cellIs" dxfId="3255" priority="5124" operator="equal">
      <formula>"SIM"</formula>
    </cfRule>
  </conditionalFormatting>
  <conditionalFormatting sqref="Z7">
    <cfRule type="cellIs" dxfId="3254" priority="5122" operator="equal">
      <formula>"OPORTUNIDADE"</formula>
    </cfRule>
  </conditionalFormatting>
  <conditionalFormatting sqref="Z7">
    <cfRule type="cellIs" dxfId="3253" priority="5120" operator="equal">
      <formula>"NÃO"</formula>
    </cfRule>
    <cfRule type="cellIs" dxfId="3252" priority="5121" operator="equal">
      <formula>"SIM"</formula>
    </cfRule>
  </conditionalFormatting>
  <conditionalFormatting sqref="Z7">
    <cfRule type="cellIs" dxfId="3251" priority="5119" operator="equal">
      <formula>"OPORTUNIDADE"</formula>
    </cfRule>
  </conditionalFormatting>
  <conditionalFormatting sqref="Z7">
    <cfRule type="cellIs" dxfId="3250" priority="5117" operator="equal">
      <formula>"NÃO"</formula>
    </cfRule>
    <cfRule type="cellIs" dxfId="3249" priority="5118" operator="equal">
      <formula>"SIM"</formula>
    </cfRule>
  </conditionalFormatting>
  <conditionalFormatting sqref="Z7">
    <cfRule type="cellIs" dxfId="3248" priority="5116" operator="equal">
      <formula>"OPORTUNIDADE"</formula>
    </cfRule>
  </conditionalFormatting>
  <conditionalFormatting sqref="Z7">
    <cfRule type="cellIs" dxfId="3247" priority="5114" operator="equal">
      <formula>"NÃO"</formula>
    </cfRule>
    <cfRule type="cellIs" dxfId="3246" priority="5115" operator="equal">
      <formula>"SIM"</formula>
    </cfRule>
  </conditionalFormatting>
  <conditionalFormatting sqref="Z7">
    <cfRule type="cellIs" dxfId="3245" priority="5113" operator="equal">
      <formula>"OPORTUNIDADE"</formula>
    </cfRule>
  </conditionalFormatting>
  <conditionalFormatting sqref="Z7">
    <cfRule type="cellIs" dxfId="3244" priority="5111" operator="equal">
      <formula>"NÃO"</formula>
    </cfRule>
    <cfRule type="cellIs" dxfId="3243" priority="5112" operator="equal">
      <formula>"SIM"</formula>
    </cfRule>
  </conditionalFormatting>
  <conditionalFormatting sqref="Z7">
    <cfRule type="cellIs" dxfId="3242" priority="5110" operator="equal">
      <formula>"OPORTUNIDADE"</formula>
    </cfRule>
  </conditionalFormatting>
  <conditionalFormatting sqref="Z7">
    <cfRule type="cellIs" dxfId="3241" priority="5108" operator="equal">
      <formula>"NÃO"</formula>
    </cfRule>
    <cfRule type="cellIs" dxfId="3240" priority="5109" operator="equal">
      <formula>"SIM"</formula>
    </cfRule>
  </conditionalFormatting>
  <conditionalFormatting sqref="Z7">
    <cfRule type="cellIs" dxfId="3239" priority="5107" operator="equal">
      <formula>"OPORTUNIDADE"</formula>
    </cfRule>
  </conditionalFormatting>
  <conditionalFormatting sqref="Z7">
    <cfRule type="cellIs" dxfId="3238" priority="5105" operator="equal">
      <formula>"NÃO"</formula>
    </cfRule>
    <cfRule type="cellIs" dxfId="3237" priority="5106" operator="equal">
      <formula>"SIM"</formula>
    </cfRule>
  </conditionalFormatting>
  <conditionalFormatting sqref="Z7">
    <cfRule type="cellIs" dxfId="3236" priority="5104" operator="equal">
      <formula>"OPORTUNIDADE"</formula>
    </cfRule>
  </conditionalFormatting>
  <conditionalFormatting sqref="Z7">
    <cfRule type="cellIs" dxfId="3235" priority="5102" operator="equal">
      <formula>"NÃO"</formula>
    </cfRule>
    <cfRule type="cellIs" dxfId="3234" priority="5103" operator="equal">
      <formula>"SIM"</formula>
    </cfRule>
  </conditionalFormatting>
  <conditionalFormatting sqref="Z7">
    <cfRule type="cellIs" dxfId="3233" priority="5101" operator="equal">
      <formula>"OPORTUNIDADE"</formula>
    </cfRule>
  </conditionalFormatting>
  <conditionalFormatting sqref="Z7">
    <cfRule type="cellIs" dxfId="3232" priority="5099" operator="equal">
      <formula>"NÃO"</formula>
    </cfRule>
    <cfRule type="cellIs" dxfId="3231" priority="5100" operator="equal">
      <formula>"SIM"</formula>
    </cfRule>
  </conditionalFormatting>
  <conditionalFormatting sqref="Z7">
    <cfRule type="cellIs" dxfId="3230" priority="5098" operator="equal">
      <formula>"OPORTUNIDADE"</formula>
    </cfRule>
  </conditionalFormatting>
  <conditionalFormatting sqref="Z7">
    <cfRule type="cellIs" dxfId="3229" priority="5096" operator="equal">
      <formula>"NÃO"</formula>
    </cfRule>
    <cfRule type="cellIs" dxfId="3228" priority="5097" operator="equal">
      <formula>"SIM"</formula>
    </cfRule>
  </conditionalFormatting>
  <conditionalFormatting sqref="Z7">
    <cfRule type="cellIs" dxfId="3227" priority="5095" operator="equal">
      <formula>"OPORTUNIDADE"</formula>
    </cfRule>
  </conditionalFormatting>
  <conditionalFormatting sqref="Z7">
    <cfRule type="cellIs" dxfId="3226" priority="5093" operator="equal">
      <formula>"NÃO"</formula>
    </cfRule>
    <cfRule type="cellIs" dxfId="3225" priority="5094" operator="equal">
      <formula>"SIM"</formula>
    </cfRule>
  </conditionalFormatting>
  <conditionalFormatting sqref="Z7">
    <cfRule type="cellIs" dxfId="3224" priority="5092" operator="equal">
      <formula>"OPORTUNIDADE"</formula>
    </cfRule>
  </conditionalFormatting>
  <conditionalFormatting sqref="Z7">
    <cfRule type="cellIs" dxfId="3223" priority="5090" operator="equal">
      <formula>"NÃO"</formula>
    </cfRule>
    <cfRule type="cellIs" dxfId="3222" priority="5091" operator="equal">
      <formula>"SIM"</formula>
    </cfRule>
  </conditionalFormatting>
  <conditionalFormatting sqref="Z7">
    <cfRule type="cellIs" dxfId="3221" priority="5089" operator="equal">
      <formula>"OPORTUNIDADE"</formula>
    </cfRule>
  </conditionalFormatting>
  <conditionalFormatting sqref="Z7">
    <cfRule type="cellIs" dxfId="3220" priority="5087" operator="equal">
      <formula>"NÃO"</formula>
    </cfRule>
    <cfRule type="cellIs" dxfId="3219" priority="5088" operator="equal">
      <formula>"SIM"</formula>
    </cfRule>
  </conditionalFormatting>
  <conditionalFormatting sqref="Z7">
    <cfRule type="cellIs" dxfId="3218" priority="5086" operator="equal">
      <formula>"OPORTUNIDADE"</formula>
    </cfRule>
  </conditionalFormatting>
  <conditionalFormatting sqref="Z7">
    <cfRule type="cellIs" dxfId="3217" priority="5084" operator="equal">
      <formula>"NÃO"</formula>
    </cfRule>
    <cfRule type="cellIs" dxfId="3216" priority="5085" operator="equal">
      <formula>"SIM"</formula>
    </cfRule>
  </conditionalFormatting>
  <conditionalFormatting sqref="Z7">
    <cfRule type="cellIs" dxfId="3215" priority="5083" operator="equal">
      <formula>"OPORTUNIDADE"</formula>
    </cfRule>
  </conditionalFormatting>
  <conditionalFormatting sqref="Z7">
    <cfRule type="cellIs" dxfId="3214" priority="5081" operator="equal">
      <formula>"NÃO"</formula>
    </cfRule>
    <cfRule type="cellIs" dxfId="3213" priority="5082" operator="equal">
      <formula>"SIM"</formula>
    </cfRule>
  </conditionalFormatting>
  <conditionalFormatting sqref="Z7">
    <cfRule type="cellIs" dxfId="3212" priority="5080" operator="equal">
      <formula>"OPORTUNIDADE"</formula>
    </cfRule>
  </conditionalFormatting>
  <conditionalFormatting sqref="Z7">
    <cfRule type="cellIs" dxfId="3211" priority="5078" operator="equal">
      <formula>"NÃO"</formula>
    </cfRule>
    <cfRule type="cellIs" dxfId="3210" priority="5079" operator="equal">
      <formula>"SIM"</formula>
    </cfRule>
  </conditionalFormatting>
  <conditionalFormatting sqref="Z7">
    <cfRule type="cellIs" dxfId="3209" priority="5077" operator="equal">
      <formula>"OPORTUNIDADE"</formula>
    </cfRule>
  </conditionalFormatting>
  <conditionalFormatting sqref="Z7">
    <cfRule type="cellIs" dxfId="3208" priority="5075" operator="equal">
      <formula>"NÃO"</formula>
    </cfRule>
    <cfRule type="cellIs" dxfId="3207" priority="5076" operator="equal">
      <formula>"SIM"</formula>
    </cfRule>
  </conditionalFormatting>
  <conditionalFormatting sqref="Z7">
    <cfRule type="cellIs" dxfId="3206" priority="5074" operator="equal">
      <formula>"OPORTUNIDADE"</formula>
    </cfRule>
  </conditionalFormatting>
  <conditionalFormatting sqref="Z7">
    <cfRule type="cellIs" dxfId="3205" priority="5072" operator="equal">
      <formula>"NÃO"</formula>
    </cfRule>
    <cfRule type="cellIs" dxfId="3204" priority="5073" operator="equal">
      <formula>"SIM"</formula>
    </cfRule>
  </conditionalFormatting>
  <conditionalFormatting sqref="Z7">
    <cfRule type="cellIs" dxfId="3203" priority="5071" operator="equal">
      <formula>"OPORTUNIDADE"</formula>
    </cfRule>
  </conditionalFormatting>
  <conditionalFormatting sqref="Z7">
    <cfRule type="cellIs" dxfId="3202" priority="5069" operator="equal">
      <formula>"NÃO"</formula>
    </cfRule>
    <cfRule type="cellIs" dxfId="3201" priority="5070" operator="equal">
      <formula>"SIM"</formula>
    </cfRule>
  </conditionalFormatting>
  <conditionalFormatting sqref="Z7">
    <cfRule type="cellIs" dxfId="3200" priority="5068" operator="equal">
      <formula>"OPORTUNIDADE"</formula>
    </cfRule>
  </conditionalFormatting>
  <conditionalFormatting sqref="Z7">
    <cfRule type="cellIs" dxfId="3199" priority="5066" operator="equal">
      <formula>"NÃO"</formula>
    </cfRule>
    <cfRule type="cellIs" dxfId="3198" priority="5067" operator="equal">
      <formula>"SIM"</formula>
    </cfRule>
  </conditionalFormatting>
  <conditionalFormatting sqref="Z7">
    <cfRule type="cellIs" dxfId="3197" priority="5065" operator="equal">
      <formula>"OPORTUNIDADE"</formula>
    </cfRule>
  </conditionalFormatting>
  <conditionalFormatting sqref="Z7">
    <cfRule type="cellIs" dxfId="3196" priority="5063" operator="equal">
      <formula>"NÃO"</formula>
    </cfRule>
    <cfRule type="cellIs" dxfId="3195" priority="5064" operator="equal">
      <formula>"SIM"</formula>
    </cfRule>
  </conditionalFormatting>
  <conditionalFormatting sqref="Y7:Y8 Y10:Y13">
    <cfRule type="cellIs" dxfId="3194" priority="5062" operator="equal">
      <formula>"OPORTUNIDADE"</formula>
    </cfRule>
  </conditionalFormatting>
  <conditionalFormatting sqref="Y7:Y8 Y10:Y13">
    <cfRule type="cellIs" dxfId="3193" priority="5060" operator="equal">
      <formula>"NÃO"</formula>
    </cfRule>
    <cfRule type="cellIs" dxfId="3192" priority="5061" operator="equal">
      <formula>"SIM"</formula>
    </cfRule>
  </conditionalFormatting>
  <conditionalFormatting sqref="Z12">
    <cfRule type="cellIs" dxfId="3191" priority="5059" operator="equal">
      <formula>"OPORTUNIDADE"</formula>
    </cfRule>
  </conditionalFormatting>
  <conditionalFormatting sqref="Z12">
    <cfRule type="cellIs" dxfId="3190" priority="5057" operator="equal">
      <formula>"NÃO"</formula>
    </cfRule>
    <cfRule type="cellIs" dxfId="3189" priority="5058" operator="equal">
      <formula>"SIM"</formula>
    </cfRule>
  </conditionalFormatting>
  <conditionalFormatting sqref="Z12">
    <cfRule type="cellIs" dxfId="3188" priority="5056" operator="equal">
      <formula>"OPORTUNIDADE"</formula>
    </cfRule>
  </conditionalFormatting>
  <conditionalFormatting sqref="Z12">
    <cfRule type="cellIs" dxfId="3187" priority="5054" operator="equal">
      <formula>"NÃO"</formula>
    </cfRule>
    <cfRule type="cellIs" dxfId="3186" priority="5055" operator="equal">
      <formula>"SIM"</formula>
    </cfRule>
  </conditionalFormatting>
  <conditionalFormatting sqref="Z12">
    <cfRule type="cellIs" dxfId="3185" priority="5053" operator="equal">
      <formula>"OPORTUNIDADE"</formula>
    </cfRule>
  </conditionalFormatting>
  <conditionalFormatting sqref="Z12">
    <cfRule type="cellIs" dxfId="3184" priority="5051" operator="equal">
      <formula>"NÃO"</formula>
    </cfRule>
    <cfRule type="cellIs" dxfId="3183" priority="5052" operator="equal">
      <formula>"SIM"</formula>
    </cfRule>
  </conditionalFormatting>
  <conditionalFormatting sqref="Z13">
    <cfRule type="cellIs" dxfId="3182" priority="5047" operator="equal">
      <formula>"OPORTUNIDADE"</formula>
    </cfRule>
  </conditionalFormatting>
  <conditionalFormatting sqref="Z13">
    <cfRule type="cellIs" dxfId="3181" priority="5045" operator="equal">
      <formula>"NÃO"</formula>
    </cfRule>
    <cfRule type="cellIs" dxfId="3180" priority="5046" operator="equal">
      <formula>"SIM"</formula>
    </cfRule>
  </conditionalFormatting>
  <conditionalFormatting sqref="Y17:Z17">
    <cfRule type="cellIs" dxfId="3179" priority="5044" operator="equal">
      <formula>"OPORTUNIDADE"</formula>
    </cfRule>
  </conditionalFormatting>
  <conditionalFormatting sqref="Y17:Z17">
    <cfRule type="cellIs" dxfId="3178" priority="5042" operator="equal">
      <formula>"NÃO"</formula>
    </cfRule>
    <cfRule type="cellIs" dxfId="3177" priority="5043" operator="equal">
      <formula>"SIM"</formula>
    </cfRule>
  </conditionalFormatting>
  <conditionalFormatting sqref="Y18:Z18">
    <cfRule type="cellIs" dxfId="3176" priority="5041" operator="equal">
      <formula>"OPORTUNIDADE"</formula>
    </cfRule>
  </conditionalFormatting>
  <conditionalFormatting sqref="Y18:Z18">
    <cfRule type="cellIs" dxfId="3175" priority="5039" operator="equal">
      <formula>"NÃO"</formula>
    </cfRule>
    <cfRule type="cellIs" dxfId="3174" priority="5040" operator="equal">
      <formula>"SIM"</formula>
    </cfRule>
  </conditionalFormatting>
  <conditionalFormatting sqref="Z16">
    <cfRule type="cellIs" dxfId="3173" priority="5038" operator="equal">
      <formula>"OPORTUNIDADE"</formula>
    </cfRule>
  </conditionalFormatting>
  <conditionalFormatting sqref="Z16">
    <cfRule type="cellIs" dxfId="3172" priority="5036" operator="equal">
      <formula>"NÃO"</formula>
    </cfRule>
    <cfRule type="cellIs" dxfId="3171" priority="5037" operator="equal">
      <formula>"SIM"</formula>
    </cfRule>
  </conditionalFormatting>
  <conditionalFormatting sqref="Z16">
    <cfRule type="cellIs" dxfId="3170" priority="5035" operator="equal">
      <formula>"OPORTUNIDADE"</formula>
    </cfRule>
  </conditionalFormatting>
  <conditionalFormatting sqref="Z16">
    <cfRule type="cellIs" dxfId="3169" priority="5033" operator="equal">
      <formula>"NÃO"</formula>
    </cfRule>
    <cfRule type="cellIs" dxfId="3168" priority="5034" operator="equal">
      <formula>"SIM"</formula>
    </cfRule>
  </conditionalFormatting>
  <conditionalFormatting sqref="Z16">
    <cfRule type="cellIs" dxfId="3167" priority="5032" operator="equal">
      <formula>"OPORTUNIDADE"</formula>
    </cfRule>
  </conditionalFormatting>
  <conditionalFormatting sqref="Z16">
    <cfRule type="cellIs" dxfId="3166" priority="5030" operator="equal">
      <formula>"NÃO"</formula>
    </cfRule>
    <cfRule type="cellIs" dxfId="3165" priority="5031" operator="equal">
      <formula>"SIM"</formula>
    </cfRule>
  </conditionalFormatting>
  <conditionalFormatting sqref="Z16">
    <cfRule type="cellIs" dxfId="3164" priority="5029" operator="equal">
      <formula>"OPORTUNIDADE"</formula>
    </cfRule>
  </conditionalFormatting>
  <conditionalFormatting sqref="Z16">
    <cfRule type="cellIs" dxfId="3163" priority="5027" operator="equal">
      <formula>"NÃO"</formula>
    </cfRule>
    <cfRule type="cellIs" dxfId="3162" priority="5028" operator="equal">
      <formula>"SIM"</formula>
    </cfRule>
  </conditionalFormatting>
  <conditionalFormatting sqref="Z16">
    <cfRule type="cellIs" dxfId="3161" priority="5026" operator="equal">
      <formula>"OPORTUNIDADE"</formula>
    </cfRule>
  </conditionalFormatting>
  <conditionalFormatting sqref="Z16">
    <cfRule type="cellIs" dxfId="3160" priority="5024" operator="equal">
      <formula>"NÃO"</formula>
    </cfRule>
    <cfRule type="cellIs" dxfId="3159" priority="5025" operator="equal">
      <formula>"SIM"</formula>
    </cfRule>
  </conditionalFormatting>
  <conditionalFormatting sqref="Z16">
    <cfRule type="cellIs" dxfId="3158" priority="5023" operator="equal">
      <formula>"OPORTUNIDADE"</formula>
    </cfRule>
  </conditionalFormatting>
  <conditionalFormatting sqref="Z16">
    <cfRule type="cellIs" dxfId="3157" priority="5021" operator="equal">
      <formula>"NÃO"</formula>
    </cfRule>
    <cfRule type="cellIs" dxfId="3156" priority="5022" operator="equal">
      <formula>"SIM"</formula>
    </cfRule>
  </conditionalFormatting>
  <conditionalFormatting sqref="Z16">
    <cfRule type="cellIs" dxfId="3155" priority="5020" operator="equal">
      <formula>"OPORTUNIDADE"</formula>
    </cfRule>
  </conditionalFormatting>
  <conditionalFormatting sqref="Z16">
    <cfRule type="cellIs" dxfId="3154" priority="5018" operator="equal">
      <formula>"NÃO"</formula>
    </cfRule>
    <cfRule type="cellIs" dxfId="3153" priority="5019" operator="equal">
      <formula>"SIM"</formula>
    </cfRule>
  </conditionalFormatting>
  <conditionalFormatting sqref="Z16">
    <cfRule type="cellIs" dxfId="3152" priority="5017" operator="equal">
      <formula>"OPORTUNIDADE"</formula>
    </cfRule>
  </conditionalFormatting>
  <conditionalFormatting sqref="Z16">
    <cfRule type="cellIs" dxfId="3151" priority="5015" operator="equal">
      <formula>"NÃO"</formula>
    </cfRule>
    <cfRule type="cellIs" dxfId="3150" priority="5016" operator="equal">
      <formula>"SIM"</formula>
    </cfRule>
  </conditionalFormatting>
  <conditionalFormatting sqref="Z16">
    <cfRule type="cellIs" dxfId="3149" priority="5014" operator="equal">
      <formula>"OPORTUNIDADE"</formula>
    </cfRule>
  </conditionalFormatting>
  <conditionalFormatting sqref="Z16">
    <cfRule type="cellIs" dxfId="3148" priority="5012" operator="equal">
      <formula>"NÃO"</formula>
    </cfRule>
    <cfRule type="cellIs" dxfId="3147" priority="5013" operator="equal">
      <formula>"SIM"</formula>
    </cfRule>
  </conditionalFormatting>
  <conditionalFormatting sqref="Z16">
    <cfRule type="cellIs" dxfId="3146" priority="5011" operator="equal">
      <formula>"OPORTUNIDADE"</formula>
    </cfRule>
  </conditionalFormatting>
  <conditionalFormatting sqref="Z16">
    <cfRule type="cellIs" dxfId="3145" priority="5009" operator="equal">
      <formula>"NÃO"</formula>
    </cfRule>
    <cfRule type="cellIs" dxfId="3144" priority="5010" operator="equal">
      <formula>"SIM"</formula>
    </cfRule>
  </conditionalFormatting>
  <conditionalFormatting sqref="Z16">
    <cfRule type="cellIs" dxfId="3143" priority="5008" operator="equal">
      <formula>"OPORTUNIDADE"</formula>
    </cfRule>
  </conditionalFormatting>
  <conditionalFormatting sqref="Z16">
    <cfRule type="cellIs" dxfId="3142" priority="5006" operator="equal">
      <formula>"NÃO"</formula>
    </cfRule>
    <cfRule type="cellIs" dxfId="3141" priority="5007" operator="equal">
      <formula>"SIM"</formula>
    </cfRule>
  </conditionalFormatting>
  <conditionalFormatting sqref="Z16">
    <cfRule type="cellIs" dxfId="3140" priority="5005" operator="equal">
      <formula>"OPORTUNIDADE"</formula>
    </cfRule>
  </conditionalFormatting>
  <conditionalFormatting sqref="Z16">
    <cfRule type="cellIs" dxfId="3139" priority="5003" operator="equal">
      <formula>"NÃO"</formula>
    </cfRule>
    <cfRule type="cellIs" dxfId="3138" priority="5004" operator="equal">
      <formula>"SIM"</formula>
    </cfRule>
  </conditionalFormatting>
  <conditionalFormatting sqref="Y16">
    <cfRule type="cellIs" dxfId="3137" priority="5002" operator="equal">
      <formula>"OPORTUNIDADE"</formula>
    </cfRule>
  </conditionalFormatting>
  <conditionalFormatting sqref="Y16">
    <cfRule type="cellIs" dxfId="3136" priority="5000" operator="equal">
      <formula>"NÃO"</formula>
    </cfRule>
    <cfRule type="cellIs" dxfId="3135" priority="5001" operator="equal">
      <formula>"SIM"</formula>
    </cfRule>
  </conditionalFormatting>
  <conditionalFormatting sqref="Z19:Z20">
    <cfRule type="cellIs" dxfId="3134" priority="4999" operator="equal">
      <formula>"OPORTUNIDADE"</formula>
    </cfRule>
  </conditionalFormatting>
  <conditionalFormatting sqref="Z19:Z20">
    <cfRule type="cellIs" dxfId="3133" priority="4997" operator="equal">
      <formula>"NÃO"</formula>
    </cfRule>
    <cfRule type="cellIs" dxfId="3132" priority="4998" operator="equal">
      <formula>"SIM"</formula>
    </cfRule>
  </conditionalFormatting>
  <conditionalFormatting sqref="Z19:Z20">
    <cfRule type="cellIs" dxfId="3131" priority="4996" operator="equal">
      <formula>"OPORTUNIDADE"</formula>
    </cfRule>
  </conditionalFormatting>
  <conditionalFormatting sqref="Z19:Z20">
    <cfRule type="cellIs" dxfId="3130" priority="4994" operator="equal">
      <formula>"NÃO"</formula>
    </cfRule>
    <cfRule type="cellIs" dxfId="3129" priority="4995" operator="equal">
      <formula>"SIM"</formula>
    </cfRule>
  </conditionalFormatting>
  <conditionalFormatting sqref="Z19:Z20">
    <cfRule type="cellIs" dxfId="3128" priority="4993" operator="equal">
      <formula>"OPORTUNIDADE"</formula>
    </cfRule>
  </conditionalFormatting>
  <conditionalFormatting sqref="Z19:Z20">
    <cfRule type="cellIs" dxfId="3127" priority="4991" operator="equal">
      <formula>"NÃO"</formula>
    </cfRule>
    <cfRule type="cellIs" dxfId="3126" priority="4992" operator="equal">
      <formula>"SIM"</formula>
    </cfRule>
  </conditionalFormatting>
  <conditionalFormatting sqref="Y19:Y20">
    <cfRule type="cellIs" dxfId="3125" priority="4990" operator="equal">
      <formula>"OPORTUNIDADE"</formula>
    </cfRule>
  </conditionalFormatting>
  <conditionalFormatting sqref="Y19:Y20">
    <cfRule type="cellIs" dxfId="3124" priority="4988" operator="equal">
      <formula>"NÃO"</formula>
    </cfRule>
    <cfRule type="cellIs" dxfId="3123" priority="4989" operator="equal">
      <formula>"SIM"</formula>
    </cfRule>
  </conditionalFormatting>
  <conditionalFormatting sqref="Z36">
    <cfRule type="cellIs" dxfId="3122" priority="4987" operator="equal">
      <formula>"OPORTUNIDADE"</formula>
    </cfRule>
  </conditionalFormatting>
  <conditionalFormatting sqref="Z36">
    <cfRule type="cellIs" dxfId="3121" priority="4985" operator="equal">
      <formula>"NÃO"</formula>
    </cfRule>
    <cfRule type="cellIs" dxfId="3120" priority="4986" operator="equal">
      <formula>"SIM"</formula>
    </cfRule>
  </conditionalFormatting>
  <conditionalFormatting sqref="Z36">
    <cfRule type="cellIs" dxfId="3119" priority="4981" operator="equal">
      <formula>"OPORTUNIDADE"</formula>
    </cfRule>
  </conditionalFormatting>
  <conditionalFormatting sqref="Z36">
    <cfRule type="cellIs" dxfId="3118" priority="4979" operator="equal">
      <formula>"NÃO"</formula>
    </cfRule>
    <cfRule type="cellIs" dxfId="3117" priority="4980" operator="equal">
      <formula>"SIM"</formula>
    </cfRule>
  </conditionalFormatting>
  <conditionalFormatting sqref="Y23:Z24">
    <cfRule type="cellIs" dxfId="3116" priority="4978" operator="equal">
      <formula>"OPORTUNIDADE"</formula>
    </cfRule>
  </conditionalFormatting>
  <conditionalFormatting sqref="Y23:Z24">
    <cfRule type="cellIs" dxfId="3115" priority="4976" operator="equal">
      <formula>"NÃO"</formula>
    </cfRule>
    <cfRule type="cellIs" dxfId="3114" priority="4977" operator="equal">
      <formula>"SIM"</formula>
    </cfRule>
  </conditionalFormatting>
  <conditionalFormatting sqref="Z26:Z27">
    <cfRule type="cellIs" dxfId="3113" priority="4975" operator="equal">
      <formula>"OPORTUNIDADE"</formula>
    </cfRule>
  </conditionalFormatting>
  <conditionalFormatting sqref="Z26:Z27">
    <cfRule type="cellIs" dxfId="3112" priority="4973" operator="equal">
      <formula>"NÃO"</formula>
    </cfRule>
    <cfRule type="cellIs" dxfId="3111" priority="4974" operator="equal">
      <formula>"SIM"</formula>
    </cfRule>
  </conditionalFormatting>
  <conditionalFormatting sqref="Z26:Z27">
    <cfRule type="cellIs" dxfId="3110" priority="4972" operator="equal">
      <formula>"OPORTUNIDADE"</formula>
    </cfRule>
  </conditionalFormatting>
  <conditionalFormatting sqref="Z26:Z27">
    <cfRule type="cellIs" dxfId="3109" priority="4970" operator="equal">
      <formula>"NÃO"</formula>
    </cfRule>
    <cfRule type="cellIs" dxfId="3108" priority="4971" operator="equal">
      <formula>"SIM"</formula>
    </cfRule>
  </conditionalFormatting>
  <conditionalFormatting sqref="Z26:Z27">
    <cfRule type="cellIs" dxfId="3107" priority="4969" operator="equal">
      <formula>"OPORTUNIDADE"</formula>
    </cfRule>
  </conditionalFormatting>
  <conditionalFormatting sqref="Z26:Z27">
    <cfRule type="cellIs" dxfId="3106" priority="4967" operator="equal">
      <formula>"NÃO"</formula>
    </cfRule>
    <cfRule type="cellIs" dxfId="3105" priority="4968" operator="equal">
      <formula>"SIM"</formula>
    </cfRule>
  </conditionalFormatting>
  <conditionalFormatting sqref="Z26:Z27">
    <cfRule type="cellIs" dxfId="3104" priority="4966" operator="equal">
      <formula>"OPORTUNIDADE"</formula>
    </cfRule>
  </conditionalFormatting>
  <conditionalFormatting sqref="Z26:Z27">
    <cfRule type="cellIs" dxfId="3103" priority="4964" operator="equal">
      <formula>"NÃO"</formula>
    </cfRule>
    <cfRule type="cellIs" dxfId="3102" priority="4965" operator="equal">
      <formula>"SIM"</formula>
    </cfRule>
  </conditionalFormatting>
  <conditionalFormatting sqref="Z26:Z27">
    <cfRule type="cellIs" dxfId="3101" priority="4963" operator="equal">
      <formula>"OPORTUNIDADE"</formula>
    </cfRule>
  </conditionalFormatting>
  <conditionalFormatting sqref="Z26:Z27">
    <cfRule type="cellIs" dxfId="3100" priority="4961" operator="equal">
      <formula>"NÃO"</formula>
    </cfRule>
    <cfRule type="cellIs" dxfId="3099" priority="4962" operator="equal">
      <formula>"SIM"</formula>
    </cfRule>
  </conditionalFormatting>
  <conditionalFormatting sqref="Z26:Z27">
    <cfRule type="cellIs" dxfId="3098" priority="4960" operator="equal">
      <formula>"OPORTUNIDADE"</formula>
    </cfRule>
  </conditionalFormatting>
  <conditionalFormatting sqref="Z26:Z27">
    <cfRule type="cellIs" dxfId="3097" priority="4958" operator="equal">
      <formula>"NÃO"</formula>
    </cfRule>
    <cfRule type="cellIs" dxfId="3096" priority="4959" operator="equal">
      <formula>"SIM"</formula>
    </cfRule>
  </conditionalFormatting>
  <conditionalFormatting sqref="Z26:Z27">
    <cfRule type="cellIs" dxfId="3095" priority="4957" operator="equal">
      <formula>"OPORTUNIDADE"</formula>
    </cfRule>
  </conditionalFormatting>
  <conditionalFormatting sqref="Z26:Z27">
    <cfRule type="cellIs" dxfId="3094" priority="4955" operator="equal">
      <formula>"NÃO"</formula>
    </cfRule>
    <cfRule type="cellIs" dxfId="3093" priority="4956" operator="equal">
      <formula>"SIM"</formula>
    </cfRule>
  </conditionalFormatting>
  <conditionalFormatting sqref="Z26:Z27">
    <cfRule type="cellIs" dxfId="3092" priority="4954" operator="equal">
      <formula>"OPORTUNIDADE"</formula>
    </cfRule>
  </conditionalFormatting>
  <conditionalFormatting sqref="Z26:Z27">
    <cfRule type="cellIs" dxfId="3091" priority="4952" operator="equal">
      <formula>"NÃO"</formula>
    </cfRule>
    <cfRule type="cellIs" dxfId="3090" priority="4953" operator="equal">
      <formula>"SIM"</formula>
    </cfRule>
  </conditionalFormatting>
  <conditionalFormatting sqref="Z26:Z27">
    <cfRule type="cellIs" dxfId="3089" priority="4951" operator="equal">
      <formula>"OPORTUNIDADE"</formula>
    </cfRule>
  </conditionalFormatting>
  <conditionalFormatting sqref="Z26:Z27">
    <cfRule type="cellIs" dxfId="3088" priority="4949" operator="equal">
      <formula>"NÃO"</formula>
    </cfRule>
    <cfRule type="cellIs" dxfId="3087" priority="4950" operator="equal">
      <formula>"SIM"</formula>
    </cfRule>
  </conditionalFormatting>
  <conditionalFormatting sqref="Z26:Z27">
    <cfRule type="cellIs" dxfId="3086" priority="4948" operator="equal">
      <formula>"OPORTUNIDADE"</formula>
    </cfRule>
  </conditionalFormatting>
  <conditionalFormatting sqref="Z26:Z27">
    <cfRule type="cellIs" dxfId="3085" priority="4946" operator="equal">
      <formula>"NÃO"</formula>
    </cfRule>
    <cfRule type="cellIs" dxfId="3084" priority="4947" operator="equal">
      <formula>"SIM"</formula>
    </cfRule>
  </conditionalFormatting>
  <conditionalFormatting sqref="Z26:Z27">
    <cfRule type="cellIs" dxfId="3083" priority="4945" operator="equal">
      <formula>"OPORTUNIDADE"</formula>
    </cfRule>
  </conditionalFormatting>
  <conditionalFormatting sqref="Z26:Z27">
    <cfRule type="cellIs" dxfId="3082" priority="4943" operator="equal">
      <formula>"NÃO"</formula>
    </cfRule>
    <cfRule type="cellIs" dxfId="3081" priority="4944" operator="equal">
      <formula>"SIM"</formula>
    </cfRule>
  </conditionalFormatting>
  <conditionalFormatting sqref="Z26:Z27">
    <cfRule type="cellIs" dxfId="3080" priority="4942" operator="equal">
      <formula>"OPORTUNIDADE"</formula>
    </cfRule>
  </conditionalFormatting>
  <conditionalFormatting sqref="Z26:Z27">
    <cfRule type="cellIs" dxfId="3079" priority="4940" operator="equal">
      <formula>"NÃO"</formula>
    </cfRule>
    <cfRule type="cellIs" dxfId="3078" priority="4941" operator="equal">
      <formula>"SIM"</formula>
    </cfRule>
  </conditionalFormatting>
  <conditionalFormatting sqref="Z27:Z28">
    <cfRule type="cellIs" dxfId="3077" priority="4933" operator="equal">
      <formula>"OPORTUNIDADE"</formula>
    </cfRule>
  </conditionalFormatting>
  <conditionalFormatting sqref="Z27:Z28">
    <cfRule type="cellIs" dxfId="3076" priority="4931" operator="equal">
      <formula>"NÃO"</formula>
    </cfRule>
    <cfRule type="cellIs" dxfId="3075" priority="4932" operator="equal">
      <formula>"SIM"</formula>
    </cfRule>
  </conditionalFormatting>
  <conditionalFormatting sqref="Z28:Z29">
    <cfRule type="cellIs" dxfId="3074" priority="4930" operator="equal">
      <formula>"OPORTUNIDADE"</formula>
    </cfRule>
  </conditionalFormatting>
  <conditionalFormatting sqref="Z28:Z29">
    <cfRule type="cellIs" dxfId="3073" priority="4928" operator="equal">
      <formula>"NÃO"</formula>
    </cfRule>
    <cfRule type="cellIs" dxfId="3072" priority="4929" operator="equal">
      <formula>"SIM"</formula>
    </cfRule>
  </conditionalFormatting>
  <conditionalFormatting sqref="Z25:Z26">
    <cfRule type="cellIs" dxfId="3071" priority="4927" operator="equal">
      <formula>"OPORTUNIDADE"</formula>
    </cfRule>
  </conditionalFormatting>
  <conditionalFormatting sqref="Z25:Z26">
    <cfRule type="cellIs" dxfId="3070" priority="4925" operator="equal">
      <formula>"NÃO"</formula>
    </cfRule>
    <cfRule type="cellIs" dxfId="3069" priority="4926" operator="equal">
      <formula>"SIM"</formula>
    </cfRule>
  </conditionalFormatting>
  <conditionalFormatting sqref="Z25:Z26">
    <cfRule type="cellIs" dxfId="3068" priority="4924" operator="equal">
      <formula>"OPORTUNIDADE"</formula>
    </cfRule>
  </conditionalFormatting>
  <conditionalFormatting sqref="Z25:Z26">
    <cfRule type="cellIs" dxfId="3067" priority="4922" operator="equal">
      <formula>"NÃO"</formula>
    </cfRule>
    <cfRule type="cellIs" dxfId="3066" priority="4923" operator="equal">
      <formula>"SIM"</formula>
    </cfRule>
  </conditionalFormatting>
  <conditionalFormatting sqref="Z25:Z26">
    <cfRule type="cellIs" dxfId="3065" priority="4921" operator="equal">
      <formula>"OPORTUNIDADE"</formula>
    </cfRule>
  </conditionalFormatting>
  <conditionalFormatting sqref="Z25:Z26">
    <cfRule type="cellIs" dxfId="3064" priority="4919" operator="equal">
      <formula>"NÃO"</formula>
    </cfRule>
    <cfRule type="cellIs" dxfId="3063" priority="4920" operator="equal">
      <formula>"SIM"</formula>
    </cfRule>
  </conditionalFormatting>
  <conditionalFormatting sqref="Z25:Z26">
    <cfRule type="cellIs" dxfId="3062" priority="4918" operator="equal">
      <formula>"OPORTUNIDADE"</formula>
    </cfRule>
  </conditionalFormatting>
  <conditionalFormatting sqref="Z25:Z26">
    <cfRule type="cellIs" dxfId="3061" priority="4916" operator="equal">
      <formula>"NÃO"</formula>
    </cfRule>
    <cfRule type="cellIs" dxfId="3060" priority="4917" operator="equal">
      <formula>"SIM"</formula>
    </cfRule>
  </conditionalFormatting>
  <conditionalFormatting sqref="Z25:Z26">
    <cfRule type="cellIs" dxfId="3059" priority="4915" operator="equal">
      <formula>"OPORTUNIDADE"</formula>
    </cfRule>
  </conditionalFormatting>
  <conditionalFormatting sqref="Z25:Z26">
    <cfRule type="cellIs" dxfId="3058" priority="4913" operator="equal">
      <formula>"NÃO"</formula>
    </cfRule>
    <cfRule type="cellIs" dxfId="3057" priority="4914" operator="equal">
      <formula>"SIM"</formula>
    </cfRule>
  </conditionalFormatting>
  <conditionalFormatting sqref="Z25:Z26">
    <cfRule type="cellIs" dxfId="3056" priority="4912" operator="equal">
      <formula>"OPORTUNIDADE"</formula>
    </cfRule>
  </conditionalFormatting>
  <conditionalFormatting sqref="Z25:Z26">
    <cfRule type="cellIs" dxfId="3055" priority="4910" operator="equal">
      <formula>"NÃO"</formula>
    </cfRule>
    <cfRule type="cellIs" dxfId="3054" priority="4911" operator="equal">
      <formula>"SIM"</formula>
    </cfRule>
  </conditionalFormatting>
  <conditionalFormatting sqref="Z25:Z26">
    <cfRule type="cellIs" dxfId="3053" priority="4909" operator="equal">
      <formula>"OPORTUNIDADE"</formula>
    </cfRule>
  </conditionalFormatting>
  <conditionalFormatting sqref="Z25:Z26">
    <cfRule type="cellIs" dxfId="3052" priority="4907" operator="equal">
      <formula>"NÃO"</formula>
    </cfRule>
    <cfRule type="cellIs" dxfId="3051" priority="4908" operator="equal">
      <formula>"SIM"</formula>
    </cfRule>
  </conditionalFormatting>
  <conditionalFormatting sqref="Z25:Z26">
    <cfRule type="cellIs" dxfId="3050" priority="4906" operator="equal">
      <formula>"OPORTUNIDADE"</formula>
    </cfRule>
  </conditionalFormatting>
  <conditionalFormatting sqref="Z25:Z26">
    <cfRule type="cellIs" dxfId="3049" priority="4904" operator="equal">
      <formula>"NÃO"</formula>
    </cfRule>
    <cfRule type="cellIs" dxfId="3048" priority="4905" operator="equal">
      <formula>"SIM"</formula>
    </cfRule>
  </conditionalFormatting>
  <conditionalFormatting sqref="Z25:Z26">
    <cfRule type="cellIs" dxfId="3047" priority="4903" operator="equal">
      <formula>"OPORTUNIDADE"</formula>
    </cfRule>
  </conditionalFormatting>
  <conditionalFormatting sqref="Z25:Z26">
    <cfRule type="cellIs" dxfId="3046" priority="4901" operator="equal">
      <formula>"NÃO"</formula>
    </cfRule>
    <cfRule type="cellIs" dxfId="3045" priority="4902" operator="equal">
      <formula>"SIM"</formula>
    </cfRule>
  </conditionalFormatting>
  <conditionalFormatting sqref="Z25:Z26">
    <cfRule type="cellIs" dxfId="3044" priority="4900" operator="equal">
      <formula>"OPORTUNIDADE"</formula>
    </cfRule>
  </conditionalFormatting>
  <conditionalFormatting sqref="Z25:Z26">
    <cfRule type="cellIs" dxfId="3043" priority="4898" operator="equal">
      <formula>"NÃO"</formula>
    </cfRule>
    <cfRule type="cellIs" dxfId="3042" priority="4899" operator="equal">
      <formula>"SIM"</formula>
    </cfRule>
  </conditionalFormatting>
  <conditionalFormatting sqref="Z25:Z26">
    <cfRule type="cellIs" dxfId="3041" priority="4897" operator="equal">
      <formula>"OPORTUNIDADE"</formula>
    </cfRule>
  </conditionalFormatting>
  <conditionalFormatting sqref="Z25:Z26">
    <cfRule type="cellIs" dxfId="3040" priority="4895" operator="equal">
      <formula>"NÃO"</formula>
    </cfRule>
    <cfRule type="cellIs" dxfId="3039" priority="4896" operator="equal">
      <formula>"SIM"</formula>
    </cfRule>
  </conditionalFormatting>
  <conditionalFormatting sqref="Z25:Z26">
    <cfRule type="cellIs" dxfId="3038" priority="4894" operator="equal">
      <formula>"OPORTUNIDADE"</formula>
    </cfRule>
  </conditionalFormatting>
  <conditionalFormatting sqref="Z25:Z26">
    <cfRule type="cellIs" dxfId="3037" priority="4892" operator="equal">
      <formula>"NÃO"</formula>
    </cfRule>
    <cfRule type="cellIs" dxfId="3036" priority="4893" operator="equal">
      <formula>"SIM"</formula>
    </cfRule>
  </conditionalFormatting>
  <conditionalFormatting sqref="Z25:Z26">
    <cfRule type="cellIs" dxfId="3035" priority="4891" operator="equal">
      <formula>"OPORTUNIDADE"</formula>
    </cfRule>
  </conditionalFormatting>
  <conditionalFormatting sqref="Z25:Z26">
    <cfRule type="cellIs" dxfId="3034" priority="4889" operator="equal">
      <formula>"NÃO"</formula>
    </cfRule>
    <cfRule type="cellIs" dxfId="3033" priority="4890" operator="equal">
      <formula>"SIM"</formula>
    </cfRule>
  </conditionalFormatting>
  <conditionalFormatting sqref="Z25:Z26">
    <cfRule type="cellIs" dxfId="3032" priority="4888" operator="equal">
      <formula>"OPORTUNIDADE"</formula>
    </cfRule>
  </conditionalFormatting>
  <conditionalFormatting sqref="Z25:Z26">
    <cfRule type="cellIs" dxfId="3031" priority="4886" operator="equal">
      <formula>"NÃO"</formula>
    </cfRule>
    <cfRule type="cellIs" dxfId="3030" priority="4887" operator="equal">
      <formula>"SIM"</formula>
    </cfRule>
  </conditionalFormatting>
  <conditionalFormatting sqref="Z25:Z26">
    <cfRule type="cellIs" dxfId="3029" priority="4885" operator="equal">
      <formula>"OPORTUNIDADE"</formula>
    </cfRule>
  </conditionalFormatting>
  <conditionalFormatting sqref="Z25:Z26">
    <cfRule type="cellIs" dxfId="3028" priority="4883" operator="equal">
      <formula>"NÃO"</formula>
    </cfRule>
    <cfRule type="cellIs" dxfId="3027" priority="4884" operator="equal">
      <formula>"SIM"</formula>
    </cfRule>
  </conditionalFormatting>
  <conditionalFormatting sqref="Z25:Z26">
    <cfRule type="cellIs" dxfId="3026" priority="4882" operator="equal">
      <formula>"OPORTUNIDADE"</formula>
    </cfRule>
  </conditionalFormatting>
  <conditionalFormatting sqref="Z25:Z26">
    <cfRule type="cellIs" dxfId="3025" priority="4880" operator="equal">
      <formula>"NÃO"</formula>
    </cfRule>
    <cfRule type="cellIs" dxfId="3024" priority="4881" operator="equal">
      <formula>"SIM"</formula>
    </cfRule>
  </conditionalFormatting>
  <conditionalFormatting sqref="Z25:Z26">
    <cfRule type="cellIs" dxfId="3023" priority="4879" operator="equal">
      <formula>"OPORTUNIDADE"</formula>
    </cfRule>
  </conditionalFormatting>
  <conditionalFormatting sqref="Z25:Z26">
    <cfRule type="cellIs" dxfId="3022" priority="4877" operator="equal">
      <formula>"NÃO"</formula>
    </cfRule>
    <cfRule type="cellIs" dxfId="3021" priority="4878" operator="equal">
      <formula>"SIM"</formula>
    </cfRule>
  </conditionalFormatting>
  <conditionalFormatting sqref="Z25:Z26">
    <cfRule type="cellIs" dxfId="3020" priority="4876" operator="equal">
      <formula>"OPORTUNIDADE"</formula>
    </cfRule>
  </conditionalFormatting>
  <conditionalFormatting sqref="Z25:Z26">
    <cfRule type="cellIs" dxfId="3019" priority="4874" operator="equal">
      <formula>"NÃO"</formula>
    </cfRule>
    <cfRule type="cellIs" dxfId="3018" priority="4875" operator="equal">
      <formula>"SIM"</formula>
    </cfRule>
  </conditionalFormatting>
  <conditionalFormatting sqref="Z25:Z26">
    <cfRule type="cellIs" dxfId="3017" priority="4873" operator="equal">
      <formula>"OPORTUNIDADE"</formula>
    </cfRule>
  </conditionalFormatting>
  <conditionalFormatting sqref="Z25:Z26">
    <cfRule type="cellIs" dxfId="3016" priority="4871" operator="equal">
      <formula>"NÃO"</formula>
    </cfRule>
    <cfRule type="cellIs" dxfId="3015" priority="4872" operator="equal">
      <formula>"SIM"</formula>
    </cfRule>
  </conditionalFormatting>
  <conditionalFormatting sqref="Z24:Z25">
    <cfRule type="cellIs" dxfId="3014" priority="4867" operator="equal">
      <formula>"OPORTUNIDADE"</formula>
    </cfRule>
  </conditionalFormatting>
  <conditionalFormatting sqref="Z24:Z25">
    <cfRule type="cellIs" dxfId="3013" priority="4865" operator="equal">
      <formula>"NÃO"</formula>
    </cfRule>
    <cfRule type="cellIs" dxfId="3012" priority="4866" operator="equal">
      <formula>"SIM"</formula>
    </cfRule>
  </conditionalFormatting>
  <conditionalFormatting sqref="Z24:Z25">
    <cfRule type="cellIs" dxfId="3011" priority="4864" operator="equal">
      <formula>"OPORTUNIDADE"</formula>
    </cfRule>
  </conditionalFormatting>
  <conditionalFormatting sqref="Z24:Z25">
    <cfRule type="cellIs" dxfId="3010" priority="4862" operator="equal">
      <formula>"NÃO"</formula>
    </cfRule>
    <cfRule type="cellIs" dxfId="3009" priority="4863" operator="equal">
      <formula>"SIM"</formula>
    </cfRule>
  </conditionalFormatting>
  <conditionalFormatting sqref="Y24:Y25">
    <cfRule type="cellIs" dxfId="3008" priority="4861" operator="equal">
      <formula>"OPORTUNIDADE"</formula>
    </cfRule>
  </conditionalFormatting>
  <conditionalFormatting sqref="Y24:Y25">
    <cfRule type="cellIs" dxfId="3007" priority="4859" operator="equal">
      <formula>"NÃO"</formula>
    </cfRule>
    <cfRule type="cellIs" dxfId="3006" priority="4860" operator="equal">
      <formula>"SIM"</formula>
    </cfRule>
  </conditionalFormatting>
  <conditionalFormatting sqref="Z29:Z30">
    <cfRule type="cellIs" dxfId="3005" priority="4858" operator="equal">
      <formula>"OPORTUNIDADE"</formula>
    </cfRule>
  </conditionalFormatting>
  <conditionalFormatting sqref="Z29:Z30">
    <cfRule type="cellIs" dxfId="3004" priority="4856" operator="equal">
      <formula>"NÃO"</formula>
    </cfRule>
    <cfRule type="cellIs" dxfId="3003" priority="4857" operator="equal">
      <formula>"SIM"</formula>
    </cfRule>
  </conditionalFormatting>
  <conditionalFormatting sqref="Z30:Z31">
    <cfRule type="cellIs" dxfId="3002" priority="4855" operator="equal">
      <formula>"OPORTUNIDADE"</formula>
    </cfRule>
  </conditionalFormatting>
  <conditionalFormatting sqref="Z30:Z31">
    <cfRule type="cellIs" dxfId="3001" priority="4853" operator="equal">
      <formula>"NÃO"</formula>
    </cfRule>
    <cfRule type="cellIs" dxfId="3000" priority="4854" operator="equal">
      <formula>"SIM"</formula>
    </cfRule>
  </conditionalFormatting>
  <conditionalFormatting sqref="Z30:Z31">
    <cfRule type="cellIs" dxfId="2999" priority="4852" operator="equal">
      <formula>"OPORTUNIDADE"</formula>
    </cfRule>
  </conditionalFormatting>
  <conditionalFormatting sqref="Z30:Z31">
    <cfRule type="cellIs" dxfId="2998" priority="4850" operator="equal">
      <formula>"NÃO"</formula>
    </cfRule>
    <cfRule type="cellIs" dxfId="2997" priority="4851" operator="equal">
      <formula>"SIM"</formula>
    </cfRule>
  </conditionalFormatting>
  <conditionalFormatting sqref="Z30:Z31">
    <cfRule type="cellIs" dxfId="2996" priority="4849" operator="equal">
      <formula>"OPORTUNIDADE"</formula>
    </cfRule>
  </conditionalFormatting>
  <conditionalFormatting sqref="Z30:Z31">
    <cfRule type="cellIs" dxfId="2995" priority="4847" operator="equal">
      <formula>"NÃO"</formula>
    </cfRule>
    <cfRule type="cellIs" dxfId="2994" priority="4848" operator="equal">
      <formula>"SIM"</formula>
    </cfRule>
  </conditionalFormatting>
  <conditionalFormatting sqref="Z32:Z33">
    <cfRule type="cellIs" dxfId="2993" priority="4840" operator="equal">
      <formula>"OPORTUNIDADE"</formula>
    </cfRule>
  </conditionalFormatting>
  <conditionalFormatting sqref="Z32:Z33">
    <cfRule type="cellIs" dxfId="2992" priority="4838" operator="equal">
      <formula>"NÃO"</formula>
    </cfRule>
    <cfRule type="cellIs" dxfId="2991" priority="4839" operator="equal">
      <formula>"SIM"</formula>
    </cfRule>
  </conditionalFormatting>
  <conditionalFormatting sqref="Z32:Z34">
    <cfRule type="cellIs" dxfId="2990" priority="4834" operator="equal">
      <formula>"OPORTUNIDADE"</formula>
    </cfRule>
  </conditionalFormatting>
  <conditionalFormatting sqref="Z32:Z34">
    <cfRule type="cellIs" dxfId="2989" priority="4832" operator="equal">
      <formula>"NÃO"</formula>
    </cfRule>
    <cfRule type="cellIs" dxfId="2988" priority="4833" operator="equal">
      <formula>"SIM"</formula>
    </cfRule>
  </conditionalFormatting>
  <conditionalFormatting sqref="Z32:Z33">
    <cfRule type="cellIs" dxfId="2987" priority="4831" operator="equal">
      <formula>"OPORTUNIDADE"</formula>
    </cfRule>
  </conditionalFormatting>
  <conditionalFormatting sqref="Z32:Z33">
    <cfRule type="cellIs" dxfId="2986" priority="4829" operator="equal">
      <formula>"NÃO"</formula>
    </cfRule>
    <cfRule type="cellIs" dxfId="2985" priority="4830" operator="equal">
      <formula>"SIM"</formula>
    </cfRule>
  </conditionalFormatting>
  <conditionalFormatting sqref="Z33:Z34">
    <cfRule type="cellIs" dxfId="2984" priority="4828" operator="equal">
      <formula>"OPORTUNIDADE"</formula>
    </cfRule>
  </conditionalFormatting>
  <conditionalFormatting sqref="Z33:Z34">
    <cfRule type="cellIs" dxfId="2983" priority="4826" operator="equal">
      <formula>"NÃO"</formula>
    </cfRule>
    <cfRule type="cellIs" dxfId="2982" priority="4827" operator="equal">
      <formula>"SIM"</formula>
    </cfRule>
  </conditionalFormatting>
  <conditionalFormatting sqref="Z32:Z33">
    <cfRule type="cellIs" dxfId="2981" priority="4825" operator="equal">
      <formula>"OPORTUNIDADE"</formula>
    </cfRule>
  </conditionalFormatting>
  <conditionalFormatting sqref="Z32:Z33">
    <cfRule type="cellIs" dxfId="2980" priority="4823" operator="equal">
      <formula>"NÃO"</formula>
    </cfRule>
    <cfRule type="cellIs" dxfId="2979" priority="4824" operator="equal">
      <formula>"SIM"</formula>
    </cfRule>
  </conditionalFormatting>
  <conditionalFormatting sqref="Z33:Z34">
    <cfRule type="cellIs" dxfId="2978" priority="4822" operator="equal">
      <formula>"OPORTUNIDADE"</formula>
    </cfRule>
  </conditionalFormatting>
  <conditionalFormatting sqref="Z33:Z34">
    <cfRule type="cellIs" dxfId="2977" priority="4820" operator="equal">
      <formula>"NÃO"</formula>
    </cfRule>
    <cfRule type="cellIs" dxfId="2976" priority="4821" operator="equal">
      <formula>"SIM"</formula>
    </cfRule>
  </conditionalFormatting>
  <conditionalFormatting sqref="Z31:Z32">
    <cfRule type="cellIs" dxfId="2975" priority="4816" operator="equal">
      <formula>"OPORTUNIDADE"</formula>
    </cfRule>
  </conditionalFormatting>
  <conditionalFormatting sqref="Z31:Z32">
    <cfRule type="cellIs" dxfId="2974" priority="4814" operator="equal">
      <formula>"NÃO"</formula>
    </cfRule>
    <cfRule type="cellIs" dxfId="2973" priority="4815" operator="equal">
      <formula>"SIM"</formula>
    </cfRule>
  </conditionalFormatting>
  <conditionalFormatting sqref="BK13">
    <cfRule type="iconSet" priority="4813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812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81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810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80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808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0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806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972" priority="4805" operator="equal">
      <formula>"OPORTUNIDADE"</formula>
    </cfRule>
  </conditionalFormatting>
  <conditionalFormatting sqref="Y22:Y24">
    <cfRule type="cellIs" dxfId="2971" priority="4803" operator="equal">
      <formula>"NÃO"</formula>
    </cfRule>
    <cfRule type="cellIs" dxfId="2970" priority="4804" operator="equal">
      <formula>"SIM"</formula>
    </cfRule>
  </conditionalFormatting>
  <conditionalFormatting sqref="Y25:Y26">
    <cfRule type="cellIs" dxfId="2969" priority="4802" operator="equal">
      <formula>"OPORTUNIDADE"</formula>
    </cfRule>
  </conditionalFormatting>
  <conditionalFormatting sqref="Y25:Y26">
    <cfRule type="cellIs" dxfId="2968" priority="4800" operator="equal">
      <formula>"NÃO"</formula>
    </cfRule>
    <cfRule type="cellIs" dxfId="2967" priority="4801" operator="equal">
      <formula>"SIM"</formula>
    </cfRule>
  </conditionalFormatting>
  <conditionalFormatting sqref="Y25:Y26">
    <cfRule type="cellIs" dxfId="2966" priority="4799" operator="equal">
      <formula>"OPORTUNIDADE"</formula>
    </cfRule>
  </conditionalFormatting>
  <conditionalFormatting sqref="Y25:Y26">
    <cfRule type="cellIs" dxfId="2965" priority="4797" operator="equal">
      <formula>"NÃO"</formula>
    </cfRule>
    <cfRule type="cellIs" dxfId="2964" priority="4798" operator="equal">
      <formula>"SIM"</formula>
    </cfRule>
  </conditionalFormatting>
  <conditionalFormatting sqref="Y26:Y27">
    <cfRule type="cellIs" dxfId="2963" priority="4796" operator="equal">
      <formula>"OPORTUNIDADE"</formula>
    </cfRule>
  </conditionalFormatting>
  <conditionalFormatting sqref="Y26:Y27">
    <cfRule type="cellIs" dxfId="2962" priority="4794" operator="equal">
      <formula>"NÃO"</formula>
    </cfRule>
    <cfRule type="cellIs" dxfId="2961" priority="4795" operator="equal">
      <formula>"SIM"</formula>
    </cfRule>
  </conditionalFormatting>
  <conditionalFormatting sqref="Y26:Y27">
    <cfRule type="cellIs" dxfId="2960" priority="4793" operator="equal">
      <formula>"OPORTUNIDADE"</formula>
    </cfRule>
  </conditionalFormatting>
  <conditionalFormatting sqref="Y26:Y27">
    <cfRule type="cellIs" dxfId="2959" priority="4791" operator="equal">
      <formula>"NÃO"</formula>
    </cfRule>
    <cfRule type="cellIs" dxfId="2958" priority="4792" operator="equal">
      <formula>"SIM"</formula>
    </cfRule>
  </conditionalFormatting>
  <conditionalFormatting sqref="Y27:Y28">
    <cfRule type="cellIs" dxfId="2957" priority="4790" operator="equal">
      <formula>"OPORTUNIDADE"</formula>
    </cfRule>
  </conditionalFormatting>
  <conditionalFormatting sqref="Y27:Y28">
    <cfRule type="cellIs" dxfId="2956" priority="4788" operator="equal">
      <formula>"NÃO"</formula>
    </cfRule>
    <cfRule type="cellIs" dxfId="2955" priority="4789" operator="equal">
      <formula>"SIM"</formula>
    </cfRule>
  </conditionalFormatting>
  <conditionalFormatting sqref="Y27:Y28">
    <cfRule type="cellIs" dxfId="2954" priority="4787" operator="equal">
      <formula>"OPORTUNIDADE"</formula>
    </cfRule>
  </conditionalFormatting>
  <conditionalFormatting sqref="Y27:Y28">
    <cfRule type="cellIs" dxfId="2953" priority="4785" operator="equal">
      <formula>"NÃO"</formula>
    </cfRule>
    <cfRule type="cellIs" dxfId="2952" priority="4786" operator="equal">
      <formula>"SIM"</formula>
    </cfRule>
  </conditionalFormatting>
  <conditionalFormatting sqref="Y28:Y29">
    <cfRule type="cellIs" dxfId="2951" priority="4784" operator="equal">
      <formula>"OPORTUNIDADE"</formula>
    </cfRule>
  </conditionalFormatting>
  <conditionalFormatting sqref="Y28:Y29">
    <cfRule type="cellIs" dxfId="2950" priority="4782" operator="equal">
      <formula>"NÃO"</formula>
    </cfRule>
    <cfRule type="cellIs" dxfId="2949" priority="4783" operator="equal">
      <formula>"SIM"</formula>
    </cfRule>
  </conditionalFormatting>
  <conditionalFormatting sqref="Y28:Y29">
    <cfRule type="cellIs" dxfId="2948" priority="4781" operator="equal">
      <formula>"OPORTUNIDADE"</formula>
    </cfRule>
  </conditionalFormatting>
  <conditionalFormatting sqref="Y28:Y29">
    <cfRule type="cellIs" dxfId="2947" priority="4779" operator="equal">
      <formula>"NÃO"</formula>
    </cfRule>
    <cfRule type="cellIs" dxfId="2946" priority="4780" operator="equal">
      <formula>"SIM"</formula>
    </cfRule>
  </conditionalFormatting>
  <conditionalFormatting sqref="Y29:Y30">
    <cfRule type="cellIs" dxfId="2945" priority="4778" operator="equal">
      <formula>"OPORTUNIDADE"</formula>
    </cfRule>
  </conditionalFormatting>
  <conditionalFormatting sqref="Y29:Y30">
    <cfRule type="cellIs" dxfId="2944" priority="4776" operator="equal">
      <formula>"NÃO"</formula>
    </cfRule>
    <cfRule type="cellIs" dxfId="2943" priority="4777" operator="equal">
      <formula>"SIM"</formula>
    </cfRule>
  </conditionalFormatting>
  <conditionalFormatting sqref="Y29:Y30">
    <cfRule type="cellIs" dxfId="2942" priority="4775" operator="equal">
      <formula>"OPORTUNIDADE"</formula>
    </cfRule>
  </conditionalFormatting>
  <conditionalFormatting sqref="Y29:Y30">
    <cfRule type="cellIs" dxfId="2941" priority="4773" operator="equal">
      <formula>"NÃO"</formula>
    </cfRule>
    <cfRule type="cellIs" dxfId="2940" priority="4774" operator="equal">
      <formula>"SIM"</formula>
    </cfRule>
  </conditionalFormatting>
  <conditionalFormatting sqref="Y30:Y31">
    <cfRule type="cellIs" dxfId="2939" priority="4772" operator="equal">
      <formula>"OPORTUNIDADE"</formula>
    </cfRule>
  </conditionalFormatting>
  <conditionalFormatting sqref="Y30:Y31">
    <cfRule type="cellIs" dxfId="2938" priority="4770" operator="equal">
      <formula>"NÃO"</formula>
    </cfRule>
    <cfRule type="cellIs" dxfId="2937" priority="4771" operator="equal">
      <formula>"SIM"</formula>
    </cfRule>
  </conditionalFormatting>
  <conditionalFormatting sqref="Y30:Y31">
    <cfRule type="cellIs" dxfId="2936" priority="4769" operator="equal">
      <formula>"OPORTUNIDADE"</formula>
    </cfRule>
  </conditionalFormatting>
  <conditionalFormatting sqref="Y30:Y31">
    <cfRule type="cellIs" dxfId="2935" priority="4767" operator="equal">
      <formula>"NÃO"</formula>
    </cfRule>
    <cfRule type="cellIs" dxfId="2934" priority="4768" operator="equal">
      <formula>"SIM"</formula>
    </cfRule>
  </conditionalFormatting>
  <conditionalFormatting sqref="Y31:Y32">
    <cfRule type="cellIs" dxfId="2933" priority="4766" operator="equal">
      <formula>"OPORTUNIDADE"</formula>
    </cfRule>
  </conditionalFormatting>
  <conditionalFormatting sqref="Y31:Y32">
    <cfRule type="cellIs" dxfId="2932" priority="4764" operator="equal">
      <formula>"NÃO"</formula>
    </cfRule>
    <cfRule type="cellIs" dxfId="2931" priority="4765" operator="equal">
      <formula>"SIM"</formula>
    </cfRule>
  </conditionalFormatting>
  <conditionalFormatting sqref="Y31:Y32">
    <cfRule type="cellIs" dxfId="2930" priority="4763" operator="equal">
      <formula>"OPORTUNIDADE"</formula>
    </cfRule>
  </conditionalFormatting>
  <conditionalFormatting sqref="Y31:Y32">
    <cfRule type="cellIs" dxfId="2929" priority="4761" operator="equal">
      <formula>"NÃO"</formula>
    </cfRule>
    <cfRule type="cellIs" dxfId="2928" priority="4762" operator="equal">
      <formula>"SIM"</formula>
    </cfRule>
  </conditionalFormatting>
  <conditionalFormatting sqref="Y32:Y33">
    <cfRule type="cellIs" dxfId="2927" priority="4760" operator="equal">
      <formula>"OPORTUNIDADE"</formula>
    </cfRule>
  </conditionalFormatting>
  <conditionalFormatting sqref="Y32:Y33">
    <cfRule type="cellIs" dxfId="2926" priority="4758" operator="equal">
      <formula>"NÃO"</formula>
    </cfRule>
    <cfRule type="cellIs" dxfId="2925" priority="4759" operator="equal">
      <formula>"SIM"</formula>
    </cfRule>
  </conditionalFormatting>
  <conditionalFormatting sqref="Y32:Y33">
    <cfRule type="cellIs" dxfId="2924" priority="4757" operator="equal">
      <formula>"OPORTUNIDADE"</formula>
    </cfRule>
  </conditionalFormatting>
  <conditionalFormatting sqref="Y32:Y33">
    <cfRule type="cellIs" dxfId="2923" priority="4755" operator="equal">
      <formula>"NÃO"</formula>
    </cfRule>
    <cfRule type="cellIs" dxfId="2922" priority="4756" operator="equal">
      <formula>"SIM"</formula>
    </cfRule>
  </conditionalFormatting>
  <conditionalFormatting sqref="Y33:Y34">
    <cfRule type="cellIs" dxfId="2921" priority="4754" operator="equal">
      <formula>"OPORTUNIDADE"</formula>
    </cfRule>
  </conditionalFormatting>
  <conditionalFormatting sqref="Y33:Y34">
    <cfRule type="cellIs" dxfId="2920" priority="4752" operator="equal">
      <formula>"NÃO"</formula>
    </cfRule>
    <cfRule type="cellIs" dxfId="2919" priority="4753" operator="equal">
      <formula>"SIM"</formula>
    </cfRule>
  </conditionalFormatting>
  <conditionalFormatting sqref="Y33:Y34">
    <cfRule type="cellIs" dxfId="2918" priority="4751" operator="equal">
      <formula>"OPORTUNIDADE"</formula>
    </cfRule>
  </conditionalFormatting>
  <conditionalFormatting sqref="Y33:Y34">
    <cfRule type="cellIs" dxfId="2917" priority="4749" operator="equal">
      <formula>"NÃO"</formula>
    </cfRule>
    <cfRule type="cellIs" dxfId="2916" priority="4750" operator="equal">
      <formula>"SIM"</formula>
    </cfRule>
  </conditionalFormatting>
  <conditionalFormatting sqref="Y34:Y36">
    <cfRule type="cellIs" dxfId="2915" priority="4748" operator="equal">
      <formula>"OPORTUNIDADE"</formula>
    </cfRule>
  </conditionalFormatting>
  <conditionalFormatting sqref="Y34:Y36">
    <cfRule type="cellIs" dxfId="2914" priority="4746" operator="equal">
      <formula>"NÃO"</formula>
    </cfRule>
    <cfRule type="cellIs" dxfId="2913" priority="4747" operator="equal">
      <formula>"SIM"</formula>
    </cfRule>
  </conditionalFormatting>
  <conditionalFormatting sqref="Y34:Y36">
    <cfRule type="cellIs" dxfId="2912" priority="4745" operator="equal">
      <formula>"OPORTUNIDADE"</formula>
    </cfRule>
  </conditionalFormatting>
  <conditionalFormatting sqref="Y34:Y36">
    <cfRule type="cellIs" dxfId="2911" priority="4743" operator="equal">
      <formula>"NÃO"</formula>
    </cfRule>
    <cfRule type="cellIs" dxfId="2910" priority="4744" operator="equal">
      <formula>"SIM"</formula>
    </cfRule>
  </conditionalFormatting>
  <conditionalFormatting sqref="Y23:Z23">
    <cfRule type="cellIs" dxfId="2909" priority="4742" operator="equal">
      <formula>"OPORTUNIDADE"</formula>
    </cfRule>
  </conditionalFormatting>
  <conditionalFormatting sqref="Y23:Z23">
    <cfRule type="cellIs" dxfId="2908" priority="4740" operator="equal">
      <formula>"NÃO"</formula>
    </cfRule>
    <cfRule type="cellIs" dxfId="2907" priority="4741" operator="equal">
      <formula>"SIM"</formula>
    </cfRule>
  </conditionalFormatting>
  <conditionalFormatting sqref="Y24:Z24">
    <cfRule type="cellIs" dxfId="2906" priority="4739" operator="equal">
      <formula>"OPORTUNIDADE"</formula>
    </cfRule>
  </conditionalFormatting>
  <conditionalFormatting sqref="Y24:Z24">
    <cfRule type="cellIs" dxfId="2905" priority="4737" operator="equal">
      <formula>"NÃO"</formula>
    </cfRule>
    <cfRule type="cellIs" dxfId="2904" priority="4738" operator="equal">
      <formula>"SIM"</formula>
    </cfRule>
  </conditionalFormatting>
  <conditionalFormatting sqref="Z22">
    <cfRule type="cellIs" dxfId="2903" priority="4736" operator="equal">
      <formula>"OPORTUNIDADE"</formula>
    </cfRule>
  </conditionalFormatting>
  <conditionalFormatting sqref="Z22">
    <cfRule type="cellIs" dxfId="2902" priority="4734" operator="equal">
      <formula>"NÃO"</formula>
    </cfRule>
    <cfRule type="cellIs" dxfId="2901" priority="4735" operator="equal">
      <formula>"SIM"</formula>
    </cfRule>
  </conditionalFormatting>
  <conditionalFormatting sqref="Z22">
    <cfRule type="cellIs" dxfId="2900" priority="4733" operator="equal">
      <formula>"OPORTUNIDADE"</formula>
    </cfRule>
  </conditionalFormatting>
  <conditionalFormatting sqref="Z22">
    <cfRule type="cellIs" dxfId="2899" priority="4731" operator="equal">
      <formula>"NÃO"</formula>
    </cfRule>
    <cfRule type="cellIs" dxfId="2898" priority="4732" operator="equal">
      <formula>"SIM"</formula>
    </cfRule>
  </conditionalFormatting>
  <conditionalFormatting sqref="Z22">
    <cfRule type="cellIs" dxfId="2897" priority="4730" operator="equal">
      <formula>"OPORTUNIDADE"</formula>
    </cfRule>
  </conditionalFormatting>
  <conditionalFormatting sqref="Z22">
    <cfRule type="cellIs" dxfId="2896" priority="4728" operator="equal">
      <formula>"NÃO"</formula>
    </cfRule>
    <cfRule type="cellIs" dxfId="2895" priority="4729" operator="equal">
      <formula>"SIM"</formula>
    </cfRule>
  </conditionalFormatting>
  <conditionalFormatting sqref="Y22">
    <cfRule type="cellIs" dxfId="2894" priority="4724" operator="equal">
      <formula>"OPORTUNIDADE"</formula>
    </cfRule>
  </conditionalFormatting>
  <conditionalFormatting sqref="Y22">
    <cfRule type="cellIs" dxfId="2893" priority="4722" operator="equal">
      <formula>"NÃO"</formula>
    </cfRule>
    <cfRule type="cellIs" dxfId="2892" priority="4723" operator="equal">
      <formula>"SIM"</formula>
    </cfRule>
  </conditionalFormatting>
  <conditionalFormatting sqref="Y22">
    <cfRule type="cellIs" dxfId="2891" priority="4721" operator="equal">
      <formula>"OPORTUNIDADE"</formula>
    </cfRule>
  </conditionalFormatting>
  <conditionalFormatting sqref="Y22">
    <cfRule type="cellIs" dxfId="2890" priority="4719" operator="equal">
      <formula>"NÃO"</formula>
    </cfRule>
    <cfRule type="cellIs" dxfId="2889" priority="4720" operator="equal">
      <formula>"SIM"</formula>
    </cfRule>
  </conditionalFormatting>
  <conditionalFormatting sqref="Y22">
    <cfRule type="cellIs" dxfId="2888" priority="4718" operator="equal">
      <formula>"OPORTUNIDADE"</formula>
    </cfRule>
  </conditionalFormatting>
  <conditionalFormatting sqref="Y22">
    <cfRule type="cellIs" dxfId="2887" priority="4716" operator="equal">
      <formula>"NÃO"</formula>
    </cfRule>
    <cfRule type="cellIs" dxfId="2886" priority="4717" operator="equal">
      <formula>"SIM"</formula>
    </cfRule>
  </conditionalFormatting>
  <conditionalFormatting sqref="BP18">
    <cfRule type="iconSet" priority="4715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714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71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712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885" priority="4711" operator="equal">
      <formula>"OPORTUNIDADE"</formula>
    </cfRule>
  </conditionalFormatting>
  <conditionalFormatting sqref="Y36">
    <cfRule type="cellIs" dxfId="2884" priority="4709" operator="equal">
      <formula>"NÃO"</formula>
    </cfRule>
    <cfRule type="cellIs" dxfId="2883" priority="4710" operator="equal">
      <formula>"SIM"</formula>
    </cfRule>
  </conditionalFormatting>
  <conditionalFormatting sqref="Y42:Z42">
    <cfRule type="cellIs" dxfId="2882" priority="4708" operator="equal">
      <formula>"OPORTUNIDADE"</formula>
    </cfRule>
  </conditionalFormatting>
  <conditionalFormatting sqref="Y42:Z42">
    <cfRule type="cellIs" dxfId="2881" priority="4706" operator="equal">
      <formula>"NÃO"</formula>
    </cfRule>
    <cfRule type="cellIs" dxfId="2880" priority="4707" operator="equal">
      <formula>"SIM"</formula>
    </cfRule>
  </conditionalFormatting>
  <conditionalFormatting sqref="Z43:Z44">
    <cfRule type="cellIs" dxfId="2879" priority="4705" operator="equal">
      <formula>"OPORTUNIDADE"</formula>
    </cfRule>
  </conditionalFormatting>
  <conditionalFormatting sqref="Z43:Z44">
    <cfRule type="cellIs" dxfId="2878" priority="4703" operator="equal">
      <formula>"NÃO"</formula>
    </cfRule>
    <cfRule type="cellIs" dxfId="2877" priority="4704" operator="equal">
      <formula>"SIM"</formula>
    </cfRule>
  </conditionalFormatting>
  <conditionalFormatting sqref="Z43:Z44">
    <cfRule type="cellIs" dxfId="2876" priority="4702" operator="equal">
      <formula>"OPORTUNIDADE"</formula>
    </cfRule>
  </conditionalFormatting>
  <conditionalFormatting sqref="Z43:Z44">
    <cfRule type="cellIs" dxfId="2875" priority="4700" operator="equal">
      <formula>"NÃO"</formula>
    </cfRule>
    <cfRule type="cellIs" dxfId="2874" priority="4701" operator="equal">
      <formula>"SIM"</formula>
    </cfRule>
  </conditionalFormatting>
  <conditionalFormatting sqref="Z43:Z44">
    <cfRule type="cellIs" dxfId="2873" priority="4699" operator="equal">
      <formula>"OPORTUNIDADE"</formula>
    </cfRule>
  </conditionalFormatting>
  <conditionalFormatting sqref="Z43:Z44">
    <cfRule type="cellIs" dxfId="2872" priority="4697" operator="equal">
      <formula>"NÃO"</formula>
    </cfRule>
    <cfRule type="cellIs" dxfId="2871" priority="4698" operator="equal">
      <formula>"SIM"</formula>
    </cfRule>
  </conditionalFormatting>
  <conditionalFormatting sqref="Y43:Y44">
    <cfRule type="cellIs" dxfId="2870" priority="4696" operator="equal">
      <formula>"OPORTUNIDADE"</formula>
    </cfRule>
  </conditionalFormatting>
  <conditionalFormatting sqref="Y43:Y44">
    <cfRule type="cellIs" dxfId="2869" priority="4694" operator="equal">
      <formula>"NÃO"</formula>
    </cfRule>
    <cfRule type="cellIs" dxfId="2868" priority="4695" operator="equal">
      <formula>"SIM"</formula>
    </cfRule>
  </conditionalFormatting>
  <conditionalFormatting sqref="Y42:Z44">
    <cfRule type="cellIs" dxfId="2867" priority="4693" operator="equal">
      <formula>"OPORTUNIDADE"</formula>
    </cfRule>
  </conditionalFormatting>
  <conditionalFormatting sqref="Y42:Z44">
    <cfRule type="cellIs" dxfId="2866" priority="4691" operator="equal">
      <formula>"NÃO"</formula>
    </cfRule>
    <cfRule type="cellIs" dxfId="2865" priority="4692" operator="equal">
      <formula>"SIM"</formula>
    </cfRule>
  </conditionalFormatting>
  <conditionalFormatting sqref="Z43:Z44">
    <cfRule type="cellIs" dxfId="2864" priority="4690" operator="equal">
      <formula>"OPORTUNIDADE"</formula>
    </cfRule>
  </conditionalFormatting>
  <conditionalFormatting sqref="Z43:Z44">
    <cfRule type="cellIs" dxfId="2863" priority="4688" operator="equal">
      <formula>"NÃO"</formula>
    </cfRule>
    <cfRule type="cellIs" dxfId="2862" priority="4689" operator="equal">
      <formula>"SIM"</formula>
    </cfRule>
  </conditionalFormatting>
  <conditionalFormatting sqref="Z43:Z44">
    <cfRule type="cellIs" dxfId="2861" priority="4687" operator="equal">
      <formula>"OPORTUNIDADE"</formula>
    </cfRule>
  </conditionalFormatting>
  <conditionalFormatting sqref="Z43:Z44">
    <cfRule type="cellIs" dxfId="2860" priority="4685" operator="equal">
      <formula>"NÃO"</formula>
    </cfRule>
    <cfRule type="cellIs" dxfId="2859" priority="4686" operator="equal">
      <formula>"SIM"</formula>
    </cfRule>
  </conditionalFormatting>
  <conditionalFormatting sqref="Y43:Y44">
    <cfRule type="cellIs" dxfId="2858" priority="4684" operator="equal">
      <formula>"OPORTUNIDADE"</formula>
    </cfRule>
  </conditionalFormatting>
  <conditionalFormatting sqref="Y43:Y44">
    <cfRule type="cellIs" dxfId="2857" priority="4682" operator="equal">
      <formula>"NÃO"</formula>
    </cfRule>
    <cfRule type="cellIs" dxfId="2856" priority="4683" operator="equal">
      <formula>"SIM"</formula>
    </cfRule>
  </conditionalFormatting>
  <conditionalFormatting sqref="Y42:Y44">
    <cfRule type="cellIs" dxfId="2855" priority="4681" operator="equal">
      <formula>"OPORTUNIDADE"</formula>
    </cfRule>
  </conditionalFormatting>
  <conditionalFormatting sqref="Y42:Y44">
    <cfRule type="cellIs" dxfId="2854" priority="4679" operator="equal">
      <formula>"NÃO"</formula>
    </cfRule>
    <cfRule type="cellIs" dxfId="2853" priority="4680" operator="equal">
      <formula>"SIM"</formula>
    </cfRule>
  </conditionalFormatting>
  <conditionalFormatting sqref="Y42:Z42">
    <cfRule type="cellIs" dxfId="2852" priority="4678" operator="equal">
      <formula>"OPORTUNIDADE"</formula>
    </cfRule>
  </conditionalFormatting>
  <conditionalFormatting sqref="Y42:Z42">
    <cfRule type="cellIs" dxfId="2851" priority="4676" operator="equal">
      <formula>"NÃO"</formula>
    </cfRule>
    <cfRule type="cellIs" dxfId="2850" priority="4677" operator="equal">
      <formula>"SIM"</formula>
    </cfRule>
  </conditionalFormatting>
  <conditionalFormatting sqref="Y43:Z43">
    <cfRule type="cellIs" dxfId="2849" priority="4675" operator="equal">
      <formula>"OPORTUNIDADE"</formula>
    </cfRule>
  </conditionalFormatting>
  <conditionalFormatting sqref="Y43:Z43">
    <cfRule type="cellIs" dxfId="2848" priority="4673" operator="equal">
      <formula>"NÃO"</formula>
    </cfRule>
    <cfRule type="cellIs" dxfId="2847" priority="4674" operator="equal">
      <formula>"SIM"</formula>
    </cfRule>
  </conditionalFormatting>
  <conditionalFormatting sqref="Z44:Z45">
    <cfRule type="cellIs" dxfId="2846" priority="4672" operator="equal">
      <formula>"OPORTUNIDADE"</formula>
    </cfRule>
  </conditionalFormatting>
  <conditionalFormatting sqref="Z44:Z45">
    <cfRule type="cellIs" dxfId="2845" priority="4670" operator="equal">
      <formula>"NÃO"</formula>
    </cfRule>
    <cfRule type="cellIs" dxfId="2844" priority="4671" operator="equal">
      <formula>"SIM"</formula>
    </cfRule>
  </conditionalFormatting>
  <conditionalFormatting sqref="Z44:Z45">
    <cfRule type="cellIs" dxfId="2843" priority="4669" operator="equal">
      <formula>"OPORTUNIDADE"</formula>
    </cfRule>
  </conditionalFormatting>
  <conditionalFormatting sqref="Z44:Z45">
    <cfRule type="cellIs" dxfId="2842" priority="4667" operator="equal">
      <formula>"NÃO"</formula>
    </cfRule>
    <cfRule type="cellIs" dxfId="2841" priority="4668" operator="equal">
      <formula>"SIM"</formula>
    </cfRule>
  </conditionalFormatting>
  <conditionalFormatting sqref="Z44:Z45">
    <cfRule type="cellIs" dxfId="2840" priority="4666" operator="equal">
      <formula>"OPORTUNIDADE"</formula>
    </cfRule>
  </conditionalFormatting>
  <conditionalFormatting sqref="Z44:Z45">
    <cfRule type="cellIs" dxfId="2839" priority="4664" operator="equal">
      <formula>"NÃO"</formula>
    </cfRule>
    <cfRule type="cellIs" dxfId="2838" priority="4665" operator="equal">
      <formula>"SIM"</formula>
    </cfRule>
  </conditionalFormatting>
  <conditionalFormatting sqref="Z44:Z45">
    <cfRule type="cellIs" dxfId="2837" priority="4663" operator="equal">
      <formula>"OPORTUNIDADE"</formula>
    </cfRule>
  </conditionalFormatting>
  <conditionalFormatting sqref="Z44:Z45">
    <cfRule type="cellIs" dxfId="2836" priority="4661" operator="equal">
      <formula>"NÃO"</formula>
    </cfRule>
    <cfRule type="cellIs" dxfId="2835" priority="4662" operator="equal">
      <formula>"SIM"</formula>
    </cfRule>
  </conditionalFormatting>
  <conditionalFormatting sqref="Z44:Z45">
    <cfRule type="cellIs" dxfId="2834" priority="4660" operator="equal">
      <formula>"OPORTUNIDADE"</formula>
    </cfRule>
  </conditionalFormatting>
  <conditionalFormatting sqref="Z44:Z45">
    <cfRule type="cellIs" dxfId="2833" priority="4658" operator="equal">
      <formula>"NÃO"</formula>
    </cfRule>
    <cfRule type="cellIs" dxfId="2832" priority="4659" operator="equal">
      <formula>"SIM"</formula>
    </cfRule>
  </conditionalFormatting>
  <conditionalFormatting sqref="Z44:Z45">
    <cfRule type="cellIs" dxfId="2831" priority="4657" operator="equal">
      <formula>"OPORTUNIDADE"</formula>
    </cfRule>
  </conditionalFormatting>
  <conditionalFormatting sqref="Z44:Z45">
    <cfRule type="cellIs" dxfId="2830" priority="4655" operator="equal">
      <formula>"NÃO"</formula>
    </cfRule>
    <cfRule type="cellIs" dxfId="2829" priority="4656" operator="equal">
      <formula>"SIM"</formula>
    </cfRule>
  </conditionalFormatting>
  <conditionalFormatting sqref="Z44:Z45">
    <cfRule type="cellIs" dxfId="2828" priority="4654" operator="equal">
      <formula>"OPORTUNIDADE"</formula>
    </cfRule>
  </conditionalFormatting>
  <conditionalFormatting sqref="Z44:Z45">
    <cfRule type="cellIs" dxfId="2827" priority="4652" operator="equal">
      <formula>"NÃO"</formula>
    </cfRule>
    <cfRule type="cellIs" dxfId="2826" priority="4653" operator="equal">
      <formula>"SIM"</formula>
    </cfRule>
  </conditionalFormatting>
  <conditionalFormatting sqref="Z44:Z45">
    <cfRule type="cellIs" dxfId="2825" priority="4651" operator="equal">
      <formula>"OPORTUNIDADE"</formula>
    </cfRule>
  </conditionalFormatting>
  <conditionalFormatting sqref="Z44:Z45">
    <cfRule type="cellIs" dxfId="2824" priority="4649" operator="equal">
      <formula>"NÃO"</formula>
    </cfRule>
    <cfRule type="cellIs" dxfId="2823" priority="4650" operator="equal">
      <formula>"SIM"</formula>
    </cfRule>
  </conditionalFormatting>
  <conditionalFormatting sqref="Z44:Z45">
    <cfRule type="cellIs" dxfId="2822" priority="4648" operator="equal">
      <formula>"OPORTUNIDADE"</formula>
    </cfRule>
  </conditionalFormatting>
  <conditionalFormatting sqref="Z44:Z45">
    <cfRule type="cellIs" dxfId="2821" priority="4646" operator="equal">
      <formula>"NÃO"</formula>
    </cfRule>
    <cfRule type="cellIs" dxfId="2820" priority="4647" operator="equal">
      <formula>"SIM"</formula>
    </cfRule>
  </conditionalFormatting>
  <conditionalFormatting sqref="Z44:Z45">
    <cfRule type="cellIs" dxfId="2819" priority="4645" operator="equal">
      <formula>"OPORTUNIDADE"</formula>
    </cfRule>
  </conditionalFormatting>
  <conditionalFormatting sqref="Z44:Z45">
    <cfRule type="cellIs" dxfId="2818" priority="4643" operator="equal">
      <formula>"NÃO"</formula>
    </cfRule>
    <cfRule type="cellIs" dxfId="2817" priority="4644" operator="equal">
      <formula>"SIM"</formula>
    </cfRule>
  </conditionalFormatting>
  <conditionalFormatting sqref="Z44:Z45">
    <cfRule type="cellIs" dxfId="2816" priority="4642" operator="equal">
      <formula>"OPORTUNIDADE"</formula>
    </cfRule>
  </conditionalFormatting>
  <conditionalFormatting sqref="Z44:Z45">
    <cfRule type="cellIs" dxfId="2815" priority="4640" operator="equal">
      <formula>"NÃO"</formula>
    </cfRule>
    <cfRule type="cellIs" dxfId="2814" priority="4641" operator="equal">
      <formula>"SIM"</formula>
    </cfRule>
  </conditionalFormatting>
  <conditionalFormatting sqref="Z44:Z45">
    <cfRule type="cellIs" dxfId="2813" priority="4639" operator="equal">
      <formula>"OPORTUNIDADE"</formula>
    </cfRule>
  </conditionalFormatting>
  <conditionalFormatting sqref="Z44:Z45">
    <cfRule type="cellIs" dxfId="2812" priority="4637" operator="equal">
      <formula>"NÃO"</formula>
    </cfRule>
    <cfRule type="cellIs" dxfId="2811" priority="4638" operator="equal">
      <formula>"SIM"</formula>
    </cfRule>
  </conditionalFormatting>
  <conditionalFormatting sqref="Z44:Z45">
    <cfRule type="cellIs" dxfId="2810" priority="4636" operator="equal">
      <formula>"OPORTUNIDADE"</formula>
    </cfRule>
  </conditionalFormatting>
  <conditionalFormatting sqref="Z44:Z45">
    <cfRule type="cellIs" dxfId="2809" priority="4634" operator="equal">
      <formula>"NÃO"</formula>
    </cfRule>
    <cfRule type="cellIs" dxfId="2808" priority="4635" operator="equal">
      <formula>"SIM"</formula>
    </cfRule>
  </conditionalFormatting>
  <conditionalFormatting sqref="Z44:Z45">
    <cfRule type="cellIs" dxfId="2807" priority="4633" operator="equal">
      <formula>"OPORTUNIDADE"</formula>
    </cfRule>
  </conditionalFormatting>
  <conditionalFormatting sqref="Z44:Z45">
    <cfRule type="cellIs" dxfId="2806" priority="4631" operator="equal">
      <formula>"NÃO"</formula>
    </cfRule>
    <cfRule type="cellIs" dxfId="2805" priority="4632" operator="equal">
      <formula>"SIM"</formula>
    </cfRule>
  </conditionalFormatting>
  <conditionalFormatting sqref="Z44:Z45">
    <cfRule type="cellIs" dxfId="2804" priority="4630" operator="equal">
      <formula>"OPORTUNIDADE"</formula>
    </cfRule>
  </conditionalFormatting>
  <conditionalFormatting sqref="Z44:Z45">
    <cfRule type="cellIs" dxfId="2803" priority="4628" operator="equal">
      <formula>"NÃO"</formula>
    </cfRule>
    <cfRule type="cellIs" dxfId="2802" priority="4629" operator="equal">
      <formula>"SIM"</formula>
    </cfRule>
  </conditionalFormatting>
  <conditionalFormatting sqref="Z44:Z45">
    <cfRule type="cellIs" dxfId="2801" priority="4627" operator="equal">
      <formula>"OPORTUNIDADE"</formula>
    </cfRule>
  </conditionalFormatting>
  <conditionalFormatting sqref="Z44:Z45">
    <cfRule type="cellIs" dxfId="2800" priority="4625" operator="equal">
      <formula>"NÃO"</formula>
    </cfRule>
    <cfRule type="cellIs" dxfId="2799" priority="4626" operator="equal">
      <formula>"SIM"</formula>
    </cfRule>
  </conditionalFormatting>
  <conditionalFormatting sqref="Z44:Z45">
    <cfRule type="cellIs" dxfId="2798" priority="4624" operator="equal">
      <formula>"OPORTUNIDADE"</formula>
    </cfRule>
  </conditionalFormatting>
  <conditionalFormatting sqref="Z44:Z45">
    <cfRule type="cellIs" dxfId="2797" priority="4622" operator="equal">
      <formula>"NÃO"</formula>
    </cfRule>
    <cfRule type="cellIs" dxfId="2796" priority="4623" operator="equal">
      <formula>"SIM"</formula>
    </cfRule>
  </conditionalFormatting>
  <conditionalFormatting sqref="Z44:Z45">
    <cfRule type="cellIs" dxfId="2795" priority="4621" operator="equal">
      <formula>"OPORTUNIDADE"</formula>
    </cfRule>
  </conditionalFormatting>
  <conditionalFormatting sqref="Z44:Z45">
    <cfRule type="cellIs" dxfId="2794" priority="4619" operator="equal">
      <formula>"NÃO"</formula>
    </cfRule>
    <cfRule type="cellIs" dxfId="2793" priority="4620" operator="equal">
      <formula>"SIM"</formula>
    </cfRule>
  </conditionalFormatting>
  <conditionalFormatting sqref="Z44:Z45">
    <cfRule type="cellIs" dxfId="2792" priority="4618" operator="equal">
      <formula>"OPORTUNIDADE"</formula>
    </cfRule>
  </conditionalFormatting>
  <conditionalFormatting sqref="Z44:Z45">
    <cfRule type="cellIs" dxfId="2791" priority="4616" operator="equal">
      <formula>"NÃO"</formula>
    </cfRule>
    <cfRule type="cellIs" dxfId="2790" priority="4617" operator="equal">
      <formula>"SIM"</formula>
    </cfRule>
  </conditionalFormatting>
  <conditionalFormatting sqref="Z44:Z45">
    <cfRule type="cellIs" dxfId="2789" priority="4615" operator="equal">
      <formula>"OPORTUNIDADE"</formula>
    </cfRule>
  </conditionalFormatting>
  <conditionalFormatting sqref="Z44:Z45">
    <cfRule type="cellIs" dxfId="2788" priority="4613" operator="equal">
      <formula>"NÃO"</formula>
    </cfRule>
    <cfRule type="cellIs" dxfId="2787" priority="4614" operator="equal">
      <formula>"SIM"</formula>
    </cfRule>
  </conditionalFormatting>
  <conditionalFormatting sqref="Z44:Z45">
    <cfRule type="cellIs" dxfId="2786" priority="4612" operator="equal">
      <formula>"OPORTUNIDADE"</formula>
    </cfRule>
  </conditionalFormatting>
  <conditionalFormatting sqref="Z44:Z45">
    <cfRule type="cellIs" dxfId="2785" priority="4610" operator="equal">
      <formula>"NÃO"</formula>
    </cfRule>
    <cfRule type="cellIs" dxfId="2784" priority="4611" operator="equal">
      <formula>"SIM"</formula>
    </cfRule>
  </conditionalFormatting>
  <conditionalFormatting sqref="Z44:Z45">
    <cfRule type="cellIs" dxfId="2783" priority="4609" operator="equal">
      <formula>"OPORTUNIDADE"</formula>
    </cfRule>
  </conditionalFormatting>
  <conditionalFormatting sqref="Z44:Z45">
    <cfRule type="cellIs" dxfId="2782" priority="4607" operator="equal">
      <formula>"NÃO"</formula>
    </cfRule>
    <cfRule type="cellIs" dxfId="2781" priority="4608" operator="equal">
      <formula>"SIM"</formula>
    </cfRule>
  </conditionalFormatting>
  <conditionalFormatting sqref="Z44:Z45">
    <cfRule type="cellIs" dxfId="2780" priority="4606" operator="equal">
      <formula>"OPORTUNIDADE"</formula>
    </cfRule>
  </conditionalFormatting>
  <conditionalFormatting sqref="Z44:Z45">
    <cfRule type="cellIs" dxfId="2779" priority="4604" operator="equal">
      <formula>"NÃO"</formula>
    </cfRule>
    <cfRule type="cellIs" dxfId="2778" priority="4605" operator="equal">
      <formula>"SIM"</formula>
    </cfRule>
  </conditionalFormatting>
  <conditionalFormatting sqref="Z44:Z45">
    <cfRule type="cellIs" dxfId="2777" priority="4603" operator="equal">
      <formula>"OPORTUNIDADE"</formula>
    </cfRule>
  </conditionalFormatting>
  <conditionalFormatting sqref="Z44:Z45">
    <cfRule type="cellIs" dxfId="2776" priority="4601" operator="equal">
      <formula>"NÃO"</formula>
    </cfRule>
    <cfRule type="cellIs" dxfId="2775" priority="4602" operator="equal">
      <formula>"SIM"</formula>
    </cfRule>
  </conditionalFormatting>
  <conditionalFormatting sqref="Z44:Z45">
    <cfRule type="cellIs" dxfId="2774" priority="4600" operator="equal">
      <formula>"OPORTUNIDADE"</formula>
    </cfRule>
  </conditionalFormatting>
  <conditionalFormatting sqref="Z44:Z45">
    <cfRule type="cellIs" dxfId="2773" priority="4598" operator="equal">
      <formula>"NÃO"</formula>
    </cfRule>
    <cfRule type="cellIs" dxfId="2772" priority="4599" operator="equal">
      <formula>"SIM"</formula>
    </cfRule>
  </conditionalFormatting>
  <conditionalFormatting sqref="Z44:Z45">
    <cfRule type="cellIs" dxfId="2771" priority="4597" operator="equal">
      <formula>"OPORTUNIDADE"</formula>
    </cfRule>
  </conditionalFormatting>
  <conditionalFormatting sqref="Z44:Z45">
    <cfRule type="cellIs" dxfId="2770" priority="4595" operator="equal">
      <formula>"NÃO"</formula>
    </cfRule>
    <cfRule type="cellIs" dxfId="2769" priority="4596" operator="equal">
      <formula>"SIM"</formula>
    </cfRule>
  </conditionalFormatting>
  <conditionalFormatting sqref="Z44:Z45">
    <cfRule type="cellIs" dxfId="2768" priority="4594" operator="equal">
      <formula>"OPORTUNIDADE"</formula>
    </cfRule>
  </conditionalFormatting>
  <conditionalFormatting sqref="Z44:Z45">
    <cfRule type="cellIs" dxfId="2767" priority="4592" operator="equal">
      <formula>"NÃO"</formula>
    </cfRule>
    <cfRule type="cellIs" dxfId="2766" priority="4593" operator="equal">
      <formula>"SIM"</formula>
    </cfRule>
  </conditionalFormatting>
  <conditionalFormatting sqref="Z44:Z45">
    <cfRule type="cellIs" dxfId="2765" priority="4591" operator="equal">
      <formula>"OPORTUNIDADE"</formula>
    </cfRule>
  </conditionalFormatting>
  <conditionalFormatting sqref="Z44:Z45">
    <cfRule type="cellIs" dxfId="2764" priority="4589" operator="equal">
      <formula>"NÃO"</formula>
    </cfRule>
    <cfRule type="cellIs" dxfId="2763" priority="4590" operator="equal">
      <formula>"SIM"</formula>
    </cfRule>
  </conditionalFormatting>
  <conditionalFormatting sqref="Z44:Z45">
    <cfRule type="cellIs" dxfId="2762" priority="4588" operator="equal">
      <formula>"OPORTUNIDADE"</formula>
    </cfRule>
  </conditionalFormatting>
  <conditionalFormatting sqref="Z44:Z45">
    <cfRule type="cellIs" dxfId="2761" priority="4586" operator="equal">
      <formula>"NÃO"</formula>
    </cfRule>
    <cfRule type="cellIs" dxfId="2760" priority="4587" operator="equal">
      <formula>"SIM"</formula>
    </cfRule>
  </conditionalFormatting>
  <conditionalFormatting sqref="Z44:Z45">
    <cfRule type="cellIs" dxfId="2759" priority="4585" operator="equal">
      <formula>"OPORTUNIDADE"</formula>
    </cfRule>
  </conditionalFormatting>
  <conditionalFormatting sqref="Z44:Z45">
    <cfRule type="cellIs" dxfId="2758" priority="4583" operator="equal">
      <formula>"NÃO"</formula>
    </cfRule>
    <cfRule type="cellIs" dxfId="2757" priority="4584" operator="equal">
      <formula>"SIM"</formula>
    </cfRule>
  </conditionalFormatting>
  <conditionalFormatting sqref="Z44:Z45">
    <cfRule type="cellIs" dxfId="2756" priority="4582" operator="equal">
      <formula>"OPORTUNIDADE"</formula>
    </cfRule>
  </conditionalFormatting>
  <conditionalFormatting sqref="Z44:Z45">
    <cfRule type="cellIs" dxfId="2755" priority="4580" operator="equal">
      <formula>"NÃO"</formula>
    </cfRule>
    <cfRule type="cellIs" dxfId="2754" priority="4581" operator="equal">
      <formula>"SIM"</formula>
    </cfRule>
  </conditionalFormatting>
  <conditionalFormatting sqref="Y44:Y45">
    <cfRule type="cellIs" dxfId="2753" priority="4579" operator="equal">
      <formula>"OPORTUNIDADE"</formula>
    </cfRule>
  </conditionalFormatting>
  <conditionalFormatting sqref="Y44:Y45">
    <cfRule type="cellIs" dxfId="2752" priority="4577" operator="equal">
      <formula>"NÃO"</formula>
    </cfRule>
    <cfRule type="cellIs" dxfId="2751" priority="4578" operator="equal">
      <formula>"SIM"</formula>
    </cfRule>
  </conditionalFormatting>
  <conditionalFormatting sqref="Y44:Y45">
    <cfRule type="cellIs" dxfId="2750" priority="4576" operator="equal">
      <formula>"OPORTUNIDADE"</formula>
    </cfRule>
  </conditionalFormatting>
  <conditionalFormatting sqref="Y44:Y45">
    <cfRule type="cellIs" dxfId="2749" priority="4574" operator="equal">
      <formula>"NÃO"</formula>
    </cfRule>
    <cfRule type="cellIs" dxfId="2748" priority="4575" operator="equal">
      <formula>"SIM"</formula>
    </cfRule>
  </conditionalFormatting>
  <conditionalFormatting sqref="Y44:Y45">
    <cfRule type="cellIs" dxfId="2747" priority="4573" operator="equal">
      <formula>"OPORTUNIDADE"</formula>
    </cfRule>
  </conditionalFormatting>
  <conditionalFormatting sqref="Y44:Y45">
    <cfRule type="cellIs" dxfId="2746" priority="4571" operator="equal">
      <formula>"NÃO"</formula>
    </cfRule>
    <cfRule type="cellIs" dxfId="2745" priority="4572" operator="equal">
      <formula>"SIM"</formula>
    </cfRule>
  </conditionalFormatting>
  <conditionalFormatting sqref="Y44:Y45">
    <cfRule type="cellIs" dxfId="2744" priority="4570" operator="equal">
      <formula>"OPORTUNIDADE"</formula>
    </cfRule>
  </conditionalFormatting>
  <conditionalFormatting sqref="Y44:Y45">
    <cfRule type="cellIs" dxfId="2743" priority="4568" operator="equal">
      <formula>"NÃO"</formula>
    </cfRule>
    <cfRule type="cellIs" dxfId="2742" priority="4569" operator="equal">
      <formula>"SIM"</formula>
    </cfRule>
  </conditionalFormatting>
  <conditionalFormatting sqref="Z45">
    <cfRule type="cellIs" dxfId="2741" priority="4483" operator="equal">
      <formula>"OPORTUNIDADE"</formula>
    </cfRule>
  </conditionalFormatting>
  <conditionalFormatting sqref="Z45">
    <cfRule type="cellIs" dxfId="2740" priority="4481" operator="equal">
      <formula>"NÃO"</formula>
    </cfRule>
    <cfRule type="cellIs" dxfId="2739" priority="4482" operator="equal">
      <formula>"SIM"</formula>
    </cfRule>
  </conditionalFormatting>
  <conditionalFormatting sqref="Z45">
    <cfRule type="cellIs" dxfId="2738" priority="4480" operator="equal">
      <formula>"OPORTUNIDADE"</formula>
    </cfRule>
  </conditionalFormatting>
  <conditionalFormatting sqref="Z45">
    <cfRule type="cellIs" dxfId="2737" priority="4478" operator="equal">
      <formula>"NÃO"</formula>
    </cfRule>
    <cfRule type="cellIs" dxfId="2736" priority="4479" operator="equal">
      <formula>"SIM"</formula>
    </cfRule>
  </conditionalFormatting>
  <conditionalFormatting sqref="Z45">
    <cfRule type="cellIs" dxfId="2735" priority="4477" operator="equal">
      <formula>"OPORTUNIDADE"</formula>
    </cfRule>
  </conditionalFormatting>
  <conditionalFormatting sqref="Z45">
    <cfRule type="cellIs" dxfId="2734" priority="4475" operator="equal">
      <formula>"NÃO"</formula>
    </cfRule>
    <cfRule type="cellIs" dxfId="2733" priority="4476" operator="equal">
      <formula>"SIM"</formula>
    </cfRule>
  </conditionalFormatting>
  <conditionalFormatting sqref="Z45">
    <cfRule type="cellIs" dxfId="2732" priority="4474" operator="equal">
      <formula>"OPORTUNIDADE"</formula>
    </cfRule>
  </conditionalFormatting>
  <conditionalFormatting sqref="Z45">
    <cfRule type="cellIs" dxfId="2731" priority="4472" operator="equal">
      <formula>"NÃO"</formula>
    </cfRule>
    <cfRule type="cellIs" dxfId="2730" priority="4473" operator="equal">
      <formula>"SIM"</formula>
    </cfRule>
  </conditionalFormatting>
  <conditionalFormatting sqref="Z45">
    <cfRule type="cellIs" dxfId="2729" priority="4471" operator="equal">
      <formula>"OPORTUNIDADE"</formula>
    </cfRule>
  </conditionalFormatting>
  <conditionalFormatting sqref="Z45">
    <cfRule type="cellIs" dxfId="2728" priority="4469" operator="equal">
      <formula>"NÃO"</formula>
    </cfRule>
    <cfRule type="cellIs" dxfId="2727" priority="4470" operator="equal">
      <formula>"SIM"</formula>
    </cfRule>
  </conditionalFormatting>
  <conditionalFormatting sqref="Z45">
    <cfRule type="cellIs" dxfId="2726" priority="4468" operator="equal">
      <formula>"OPORTUNIDADE"</formula>
    </cfRule>
  </conditionalFormatting>
  <conditionalFormatting sqref="Z45">
    <cfRule type="cellIs" dxfId="2725" priority="4466" operator="equal">
      <formula>"NÃO"</formula>
    </cfRule>
    <cfRule type="cellIs" dxfId="2724" priority="4467" operator="equal">
      <formula>"SIM"</formula>
    </cfRule>
  </conditionalFormatting>
  <conditionalFormatting sqref="Z45">
    <cfRule type="cellIs" dxfId="2723" priority="4465" operator="equal">
      <formula>"OPORTUNIDADE"</formula>
    </cfRule>
  </conditionalFormatting>
  <conditionalFormatting sqref="Z45">
    <cfRule type="cellIs" dxfId="2722" priority="4463" operator="equal">
      <formula>"NÃO"</formula>
    </cfRule>
    <cfRule type="cellIs" dxfId="2721" priority="4464" operator="equal">
      <formula>"SIM"</formula>
    </cfRule>
  </conditionalFormatting>
  <conditionalFormatting sqref="Z45">
    <cfRule type="cellIs" dxfId="2720" priority="4462" operator="equal">
      <formula>"OPORTUNIDADE"</formula>
    </cfRule>
  </conditionalFormatting>
  <conditionalFormatting sqref="Z45">
    <cfRule type="cellIs" dxfId="2719" priority="4460" operator="equal">
      <formula>"NÃO"</formula>
    </cfRule>
    <cfRule type="cellIs" dxfId="2718" priority="4461" operator="equal">
      <formula>"SIM"</formula>
    </cfRule>
  </conditionalFormatting>
  <conditionalFormatting sqref="Z45">
    <cfRule type="cellIs" dxfId="2717" priority="4459" operator="equal">
      <formula>"OPORTUNIDADE"</formula>
    </cfRule>
  </conditionalFormatting>
  <conditionalFormatting sqref="Z45">
    <cfRule type="cellIs" dxfId="2716" priority="4457" operator="equal">
      <formula>"NÃO"</formula>
    </cfRule>
    <cfRule type="cellIs" dxfId="2715" priority="4458" operator="equal">
      <formula>"SIM"</formula>
    </cfRule>
  </conditionalFormatting>
  <conditionalFormatting sqref="Z45">
    <cfRule type="cellIs" dxfId="2714" priority="4456" operator="equal">
      <formula>"OPORTUNIDADE"</formula>
    </cfRule>
  </conditionalFormatting>
  <conditionalFormatting sqref="Z45">
    <cfRule type="cellIs" dxfId="2713" priority="4454" operator="equal">
      <formula>"NÃO"</formula>
    </cfRule>
    <cfRule type="cellIs" dxfId="2712" priority="4455" operator="equal">
      <formula>"SIM"</formula>
    </cfRule>
  </conditionalFormatting>
  <conditionalFormatting sqref="Z45">
    <cfRule type="cellIs" dxfId="2711" priority="4453" operator="equal">
      <formula>"OPORTUNIDADE"</formula>
    </cfRule>
  </conditionalFormatting>
  <conditionalFormatting sqref="Z45">
    <cfRule type="cellIs" dxfId="2710" priority="4451" operator="equal">
      <formula>"NÃO"</formula>
    </cfRule>
    <cfRule type="cellIs" dxfId="2709" priority="4452" operator="equal">
      <formula>"SIM"</formula>
    </cfRule>
  </conditionalFormatting>
  <conditionalFormatting sqref="Z45">
    <cfRule type="cellIs" dxfId="2708" priority="4450" operator="equal">
      <formula>"OPORTUNIDADE"</formula>
    </cfRule>
  </conditionalFormatting>
  <conditionalFormatting sqref="Z45">
    <cfRule type="cellIs" dxfId="2707" priority="4448" operator="equal">
      <formula>"NÃO"</formula>
    </cfRule>
    <cfRule type="cellIs" dxfId="2706" priority="4449" operator="equal">
      <formula>"SIM"</formula>
    </cfRule>
  </conditionalFormatting>
  <conditionalFormatting sqref="Z45">
    <cfRule type="cellIs" dxfId="2705" priority="4447" operator="equal">
      <formula>"OPORTUNIDADE"</formula>
    </cfRule>
  </conditionalFormatting>
  <conditionalFormatting sqref="Z45">
    <cfRule type="cellIs" dxfId="2704" priority="4445" operator="equal">
      <formula>"NÃO"</formula>
    </cfRule>
    <cfRule type="cellIs" dxfId="2703" priority="4446" operator="equal">
      <formula>"SIM"</formula>
    </cfRule>
  </conditionalFormatting>
  <conditionalFormatting sqref="Y45">
    <cfRule type="cellIs" dxfId="2702" priority="4444" operator="equal">
      <formula>"OPORTUNIDADE"</formula>
    </cfRule>
  </conditionalFormatting>
  <conditionalFormatting sqref="Y45">
    <cfRule type="cellIs" dxfId="2701" priority="4442" operator="equal">
      <formula>"NÃO"</formula>
    </cfRule>
    <cfRule type="cellIs" dxfId="2700" priority="4443" operator="equal">
      <formula>"SIM"</formula>
    </cfRule>
  </conditionalFormatting>
  <conditionalFormatting sqref="Y45">
    <cfRule type="cellIs" dxfId="2699" priority="4441" operator="equal">
      <formula>"OPORTUNIDADE"</formula>
    </cfRule>
  </conditionalFormatting>
  <conditionalFormatting sqref="Y45">
    <cfRule type="cellIs" dxfId="2698" priority="4439" operator="equal">
      <formula>"NÃO"</formula>
    </cfRule>
    <cfRule type="cellIs" dxfId="2697" priority="4440" operator="equal">
      <formula>"SIM"</formula>
    </cfRule>
  </conditionalFormatting>
  <conditionalFormatting sqref="Y45">
    <cfRule type="cellIs" dxfId="2696" priority="4438" operator="equal">
      <formula>"OPORTUNIDADE"</formula>
    </cfRule>
  </conditionalFormatting>
  <conditionalFormatting sqref="Y45">
    <cfRule type="cellIs" dxfId="2695" priority="4436" operator="equal">
      <formula>"NÃO"</formula>
    </cfRule>
    <cfRule type="cellIs" dxfId="2694" priority="4437" operator="equal">
      <formula>"SIM"</formula>
    </cfRule>
  </conditionalFormatting>
  <conditionalFormatting sqref="Y45">
    <cfRule type="cellIs" dxfId="2693" priority="4435" operator="equal">
      <formula>"OPORTUNIDADE"</formula>
    </cfRule>
  </conditionalFormatting>
  <conditionalFormatting sqref="Y45">
    <cfRule type="cellIs" dxfId="2692" priority="4433" operator="equal">
      <formula>"NÃO"</formula>
    </cfRule>
    <cfRule type="cellIs" dxfId="2691" priority="4434" operator="equal">
      <formula>"SIM"</formula>
    </cfRule>
  </conditionalFormatting>
  <conditionalFormatting sqref="Z50:Z52">
    <cfRule type="cellIs" dxfId="2690" priority="4432" operator="equal">
      <formula>"OPORTUNIDADE"</formula>
    </cfRule>
  </conditionalFormatting>
  <conditionalFormatting sqref="Z50:Z52">
    <cfRule type="cellIs" dxfId="2689" priority="4430" operator="equal">
      <formula>"NÃO"</formula>
    </cfRule>
    <cfRule type="cellIs" dxfId="2688" priority="4431" operator="equal">
      <formula>"SIM"</formula>
    </cfRule>
  </conditionalFormatting>
  <conditionalFormatting sqref="Z50:Z52">
    <cfRule type="cellIs" dxfId="2687" priority="4429" operator="equal">
      <formula>"OPORTUNIDADE"</formula>
    </cfRule>
  </conditionalFormatting>
  <conditionalFormatting sqref="Z50:Z52">
    <cfRule type="cellIs" dxfId="2686" priority="4427" operator="equal">
      <formula>"NÃO"</formula>
    </cfRule>
    <cfRule type="cellIs" dxfId="2685" priority="4428" operator="equal">
      <formula>"SIM"</formula>
    </cfRule>
  </conditionalFormatting>
  <conditionalFormatting sqref="Z50:Z52">
    <cfRule type="cellIs" dxfId="2684" priority="4426" operator="equal">
      <formula>"OPORTUNIDADE"</formula>
    </cfRule>
  </conditionalFormatting>
  <conditionalFormatting sqref="Z50:Z52">
    <cfRule type="cellIs" dxfId="2683" priority="4424" operator="equal">
      <formula>"NÃO"</formula>
    </cfRule>
    <cfRule type="cellIs" dxfId="2682" priority="4425" operator="equal">
      <formula>"SIM"</formula>
    </cfRule>
  </conditionalFormatting>
  <conditionalFormatting sqref="Z50:Z52">
    <cfRule type="cellIs" dxfId="2681" priority="4423" operator="equal">
      <formula>"OPORTUNIDADE"</formula>
    </cfRule>
  </conditionalFormatting>
  <conditionalFormatting sqref="Z50:Z52">
    <cfRule type="cellIs" dxfId="2680" priority="4421" operator="equal">
      <formula>"NÃO"</formula>
    </cfRule>
    <cfRule type="cellIs" dxfId="2679" priority="4422" operator="equal">
      <formula>"SIM"</formula>
    </cfRule>
  </conditionalFormatting>
  <conditionalFormatting sqref="Z50:Z52">
    <cfRule type="cellIs" dxfId="2678" priority="4420" operator="equal">
      <formula>"OPORTUNIDADE"</formula>
    </cfRule>
  </conditionalFormatting>
  <conditionalFormatting sqref="Z50:Z52">
    <cfRule type="cellIs" dxfId="2677" priority="4418" operator="equal">
      <formula>"NÃO"</formula>
    </cfRule>
    <cfRule type="cellIs" dxfId="2676" priority="4419" operator="equal">
      <formula>"SIM"</formula>
    </cfRule>
  </conditionalFormatting>
  <conditionalFormatting sqref="Z50:Z52">
    <cfRule type="cellIs" dxfId="2675" priority="4417" operator="equal">
      <formula>"OPORTUNIDADE"</formula>
    </cfRule>
  </conditionalFormatting>
  <conditionalFormatting sqref="Z50:Z52">
    <cfRule type="cellIs" dxfId="2674" priority="4415" operator="equal">
      <formula>"NÃO"</formula>
    </cfRule>
    <cfRule type="cellIs" dxfId="2673" priority="4416" operator="equal">
      <formula>"SIM"</formula>
    </cfRule>
  </conditionalFormatting>
  <conditionalFormatting sqref="Z50:Z52">
    <cfRule type="cellIs" dxfId="2672" priority="4414" operator="equal">
      <formula>"OPORTUNIDADE"</formula>
    </cfRule>
  </conditionalFormatting>
  <conditionalFormatting sqref="Z50:Z52">
    <cfRule type="cellIs" dxfId="2671" priority="4412" operator="equal">
      <formula>"NÃO"</formula>
    </cfRule>
    <cfRule type="cellIs" dxfId="2670" priority="4413" operator="equal">
      <formula>"SIM"</formula>
    </cfRule>
  </conditionalFormatting>
  <conditionalFormatting sqref="Z50:Z52">
    <cfRule type="cellIs" dxfId="2669" priority="4411" operator="equal">
      <formula>"OPORTUNIDADE"</formula>
    </cfRule>
  </conditionalFormatting>
  <conditionalFormatting sqref="Z50:Z52">
    <cfRule type="cellIs" dxfId="2668" priority="4409" operator="equal">
      <formula>"NÃO"</formula>
    </cfRule>
    <cfRule type="cellIs" dxfId="2667" priority="4410" operator="equal">
      <formula>"SIM"</formula>
    </cfRule>
  </conditionalFormatting>
  <conditionalFormatting sqref="Z50:Z52">
    <cfRule type="cellIs" dxfId="2666" priority="4408" operator="equal">
      <formula>"OPORTUNIDADE"</formula>
    </cfRule>
  </conditionalFormatting>
  <conditionalFormatting sqref="Z50:Z52">
    <cfRule type="cellIs" dxfId="2665" priority="4406" operator="equal">
      <formula>"NÃO"</formula>
    </cfRule>
    <cfRule type="cellIs" dxfId="2664" priority="4407" operator="equal">
      <formula>"SIM"</formula>
    </cfRule>
  </conditionalFormatting>
  <conditionalFormatting sqref="Z50:Z52">
    <cfRule type="cellIs" dxfId="2663" priority="4405" operator="equal">
      <formula>"OPORTUNIDADE"</formula>
    </cfRule>
  </conditionalFormatting>
  <conditionalFormatting sqref="Z50:Z52">
    <cfRule type="cellIs" dxfId="2662" priority="4403" operator="equal">
      <formula>"NÃO"</formula>
    </cfRule>
    <cfRule type="cellIs" dxfId="2661" priority="4404" operator="equal">
      <formula>"SIM"</formula>
    </cfRule>
  </conditionalFormatting>
  <conditionalFormatting sqref="Z50:Z52">
    <cfRule type="cellIs" dxfId="2660" priority="4402" operator="equal">
      <formula>"OPORTUNIDADE"</formula>
    </cfRule>
  </conditionalFormatting>
  <conditionalFormatting sqref="Z50:Z52">
    <cfRule type="cellIs" dxfId="2659" priority="4400" operator="equal">
      <formula>"NÃO"</formula>
    </cfRule>
    <cfRule type="cellIs" dxfId="2658" priority="4401" operator="equal">
      <formula>"SIM"</formula>
    </cfRule>
  </conditionalFormatting>
  <conditionalFormatting sqref="Z50:Z52">
    <cfRule type="cellIs" dxfId="2657" priority="4399" operator="equal">
      <formula>"OPORTUNIDADE"</formula>
    </cfRule>
  </conditionalFormatting>
  <conditionalFormatting sqref="Z50:Z52">
    <cfRule type="cellIs" dxfId="2656" priority="4397" operator="equal">
      <formula>"NÃO"</formula>
    </cfRule>
    <cfRule type="cellIs" dxfId="2655" priority="4398" operator="equal">
      <formula>"SIM"</formula>
    </cfRule>
  </conditionalFormatting>
  <conditionalFormatting sqref="Z50:Z51">
    <cfRule type="cellIs" dxfId="2654" priority="4396" operator="equal">
      <formula>"OPORTUNIDADE"</formula>
    </cfRule>
  </conditionalFormatting>
  <conditionalFormatting sqref="Z50:Z51">
    <cfRule type="cellIs" dxfId="2653" priority="4394" operator="equal">
      <formula>"NÃO"</formula>
    </cfRule>
    <cfRule type="cellIs" dxfId="2652" priority="4395" operator="equal">
      <formula>"SIM"</formula>
    </cfRule>
  </conditionalFormatting>
  <conditionalFormatting sqref="Z50:Z51">
    <cfRule type="cellIs" dxfId="2651" priority="4393" operator="equal">
      <formula>"OPORTUNIDADE"</formula>
    </cfRule>
  </conditionalFormatting>
  <conditionalFormatting sqref="Z50:Z51">
    <cfRule type="cellIs" dxfId="2650" priority="4391" operator="equal">
      <formula>"NÃO"</formula>
    </cfRule>
    <cfRule type="cellIs" dxfId="2649" priority="4392" operator="equal">
      <formula>"SIM"</formula>
    </cfRule>
  </conditionalFormatting>
  <conditionalFormatting sqref="Z50:Z51">
    <cfRule type="cellIs" dxfId="2648" priority="4390" operator="equal">
      <formula>"OPORTUNIDADE"</formula>
    </cfRule>
  </conditionalFormatting>
  <conditionalFormatting sqref="Z50:Z51">
    <cfRule type="cellIs" dxfId="2647" priority="4388" operator="equal">
      <formula>"NÃO"</formula>
    </cfRule>
    <cfRule type="cellIs" dxfId="2646" priority="4389" operator="equal">
      <formula>"SIM"</formula>
    </cfRule>
  </conditionalFormatting>
  <conditionalFormatting sqref="Z50:Z51">
    <cfRule type="cellIs" dxfId="2645" priority="4387" operator="equal">
      <formula>"OPORTUNIDADE"</formula>
    </cfRule>
  </conditionalFormatting>
  <conditionalFormatting sqref="Z50:Z51">
    <cfRule type="cellIs" dxfId="2644" priority="4385" operator="equal">
      <formula>"NÃO"</formula>
    </cfRule>
    <cfRule type="cellIs" dxfId="2643" priority="4386" operator="equal">
      <formula>"SIM"</formula>
    </cfRule>
  </conditionalFormatting>
  <conditionalFormatting sqref="Z50:Z51">
    <cfRule type="cellIs" dxfId="2642" priority="4384" operator="equal">
      <formula>"OPORTUNIDADE"</formula>
    </cfRule>
  </conditionalFormatting>
  <conditionalFormatting sqref="Z50:Z51">
    <cfRule type="cellIs" dxfId="2641" priority="4382" operator="equal">
      <formula>"NÃO"</formula>
    </cfRule>
    <cfRule type="cellIs" dxfId="2640" priority="4383" operator="equal">
      <formula>"SIM"</formula>
    </cfRule>
  </conditionalFormatting>
  <conditionalFormatting sqref="Z50:Z51">
    <cfRule type="cellIs" dxfId="2639" priority="4381" operator="equal">
      <formula>"OPORTUNIDADE"</formula>
    </cfRule>
  </conditionalFormatting>
  <conditionalFormatting sqref="Z50:Z51">
    <cfRule type="cellIs" dxfId="2638" priority="4379" operator="equal">
      <formula>"NÃO"</formula>
    </cfRule>
    <cfRule type="cellIs" dxfId="2637" priority="4380" operator="equal">
      <formula>"SIM"</formula>
    </cfRule>
  </conditionalFormatting>
  <conditionalFormatting sqref="Z50:Z51">
    <cfRule type="cellIs" dxfId="2636" priority="4378" operator="equal">
      <formula>"OPORTUNIDADE"</formula>
    </cfRule>
  </conditionalFormatting>
  <conditionalFormatting sqref="Z50:Z51">
    <cfRule type="cellIs" dxfId="2635" priority="4376" operator="equal">
      <formula>"NÃO"</formula>
    </cfRule>
    <cfRule type="cellIs" dxfId="2634" priority="4377" operator="equal">
      <formula>"SIM"</formula>
    </cfRule>
  </conditionalFormatting>
  <conditionalFormatting sqref="Z50:Z51">
    <cfRule type="cellIs" dxfId="2633" priority="4375" operator="equal">
      <formula>"OPORTUNIDADE"</formula>
    </cfRule>
  </conditionalFormatting>
  <conditionalFormatting sqref="Z50:Z51">
    <cfRule type="cellIs" dxfId="2632" priority="4373" operator="equal">
      <formula>"NÃO"</formula>
    </cfRule>
    <cfRule type="cellIs" dxfId="2631" priority="4374" operator="equal">
      <formula>"SIM"</formula>
    </cfRule>
  </conditionalFormatting>
  <conditionalFormatting sqref="Z50:Z51">
    <cfRule type="cellIs" dxfId="2630" priority="4372" operator="equal">
      <formula>"OPORTUNIDADE"</formula>
    </cfRule>
  </conditionalFormatting>
  <conditionalFormatting sqref="Z50:Z51">
    <cfRule type="cellIs" dxfId="2629" priority="4370" operator="equal">
      <formula>"NÃO"</formula>
    </cfRule>
    <cfRule type="cellIs" dxfId="2628" priority="4371" operator="equal">
      <formula>"SIM"</formula>
    </cfRule>
  </conditionalFormatting>
  <conditionalFormatting sqref="Z50:Z51">
    <cfRule type="cellIs" dxfId="2627" priority="4369" operator="equal">
      <formula>"OPORTUNIDADE"</formula>
    </cfRule>
  </conditionalFormatting>
  <conditionalFormatting sqref="Z50:Z51">
    <cfRule type="cellIs" dxfId="2626" priority="4367" operator="equal">
      <formula>"NÃO"</formula>
    </cfRule>
    <cfRule type="cellIs" dxfId="2625" priority="4368" operator="equal">
      <formula>"SIM"</formula>
    </cfRule>
  </conditionalFormatting>
  <conditionalFormatting sqref="Z50:Z51">
    <cfRule type="cellIs" dxfId="2624" priority="4366" operator="equal">
      <formula>"OPORTUNIDADE"</formula>
    </cfRule>
  </conditionalFormatting>
  <conditionalFormatting sqref="Z50:Z51">
    <cfRule type="cellIs" dxfId="2623" priority="4364" operator="equal">
      <formula>"NÃO"</formula>
    </cfRule>
    <cfRule type="cellIs" dxfId="2622" priority="4365" operator="equal">
      <formula>"SIM"</formula>
    </cfRule>
  </conditionalFormatting>
  <conditionalFormatting sqref="Z50:Z51">
    <cfRule type="cellIs" dxfId="2621" priority="4363" operator="equal">
      <formula>"OPORTUNIDADE"</formula>
    </cfRule>
  </conditionalFormatting>
  <conditionalFormatting sqref="Z50:Z51">
    <cfRule type="cellIs" dxfId="2620" priority="4361" operator="equal">
      <formula>"NÃO"</formula>
    </cfRule>
    <cfRule type="cellIs" dxfId="2619" priority="4362" operator="equal">
      <formula>"SIM"</formula>
    </cfRule>
  </conditionalFormatting>
  <conditionalFormatting sqref="Z50:Z51">
    <cfRule type="cellIs" dxfId="2618" priority="4360" operator="equal">
      <formula>"OPORTUNIDADE"</formula>
    </cfRule>
  </conditionalFormatting>
  <conditionalFormatting sqref="Z50:Z51">
    <cfRule type="cellIs" dxfId="2617" priority="4358" operator="equal">
      <formula>"NÃO"</formula>
    </cfRule>
    <cfRule type="cellIs" dxfId="2616" priority="4359" operator="equal">
      <formula>"SIM"</formula>
    </cfRule>
  </conditionalFormatting>
  <conditionalFormatting sqref="Z50:Z51">
    <cfRule type="cellIs" dxfId="2615" priority="4357" operator="equal">
      <formula>"OPORTUNIDADE"</formula>
    </cfRule>
  </conditionalFormatting>
  <conditionalFormatting sqref="Z50:Z51">
    <cfRule type="cellIs" dxfId="2614" priority="4355" operator="equal">
      <formula>"NÃO"</formula>
    </cfRule>
    <cfRule type="cellIs" dxfId="2613" priority="4356" operator="equal">
      <formula>"SIM"</formula>
    </cfRule>
  </conditionalFormatting>
  <conditionalFormatting sqref="Z50:Z51">
    <cfRule type="cellIs" dxfId="2612" priority="4354" operator="equal">
      <formula>"OPORTUNIDADE"</formula>
    </cfRule>
  </conditionalFormatting>
  <conditionalFormatting sqref="Z50:Z51">
    <cfRule type="cellIs" dxfId="2611" priority="4352" operator="equal">
      <formula>"NÃO"</formula>
    </cfRule>
    <cfRule type="cellIs" dxfId="2610" priority="4353" operator="equal">
      <formula>"SIM"</formula>
    </cfRule>
  </conditionalFormatting>
  <conditionalFormatting sqref="Z50:Z51">
    <cfRule type="cellIs" dxfId="2609" priority="4351" operator="equal">
      <formula>"OPORTUNIDADE"</formula>
    </cfRule>
  </conditionalFormatting>
  <conditionalFormatting sqref="Z50:Z51">
    <cfRule type="cellIs" dxfId="2608" priority="4349" operator="equal">
      <formula>"NÃO"</formula>
    </cfRule>
    <cfRule type="cellIs" dxfId="2607" priority="4350" operator="equal">
      <formula>"SIM"</formula>
    </cfRule>
  </conditionalFormatting>
  <conditionalFormatting sqref="Z50:Z51">
    <cfRule type="cellIs" dxfId="2606" priority="4348" operator="equal">
      <formula>"OPORTUNIDADE"</formula>
    </cfRule>
  </conditionalFormatting>
  <conditionalFormatting sqref="Z50:Z51">
    <cfRule type="cellIs" dxfId="2605" priority="4346" operator="equal">
      <formula>"NÃO"</formula>
    </cfRule>
    <cfRule type="cellIs" dxfId="2604" priority="4347" operator="equal">
      <formula>"SIM"</formula>
    </cfRule>
  </conditionalFormatting>
  <conditionalFormatting sqref="Z50:Z51">
    <cfRule type="cellIs" dxfId="2603" priority="4345" operator="equal">
      <formula>"OPORTUNIDADE"</formula>
    </cfRule>
  </conditionalFormatting>
  <conditionalFormatting sqref="Z50:Z51">
    <cfRule type="cellIs" dxfId="2602" priority="4343" operator="equal">
      <formula>"NÃO"</formula>
    </cfRule>
    <cfRule type="cellIs" dxfId="2601" priority="4344" operator="equal">
      <formula>"SIM"</formula>
    </cfRule>
  </conditionalFormatting>
  <conditionalFormatting sqref="Z50:Z51">
    <cfRule type="cellIs" dxfId="2600" priority="4342" operator="equal">
      <formula>"OPORTUNIDADE"</formula>
    </cfRule>
  </conditionalFormatting>
  <conditionalFormatting sqref="Z50:Z51">
    <cfRule type="cellIs" dxfId="2599" priority="4340" operator="equal">
      <formula>"NÃO"</formula>
    </cfRule>
    <cfRule type="cellIs" dxfId="2598" priority="4341" operator="equal">
      <formula>"SIM"</formula>
    </cfRule>
  </conditionalFormatting>
  <conditionalFormatting sqref="Z50:Z51">
    <cfRule type="cellIs" dxfId="2597" priority="4339" operator="equal">
      <formula>"OPORTUNIDADE"</formula>
    </cfRule>
  </conditionalFormatting>
  <conditionalFormatting sqref="Z50:Z51">
    <cfRule type="cellIs" dxfId="2596" priority="4337" operator="equal">
      <formula>"NÃO"</formula>
    </cfRule>
    <cfRule type="cellIs" dxfId="2595" priority="4338" operator="equal">
      <formula>"SIM"</formula>
    </cfRule>
  </conditionalFormatting>
  <conditionalFormatting sqref="Z50:Z52">
    <cfRule type="cellIs" dxfId="2594" priority="4336" operator="equal">
      <formula>"OPORTUNIDADE"</formula>
    </cfRule>
  </conditionalFormatting>
  <conditionalFormatting sqref="Z50:Z52">
    <cfRule type="cellIs" dxfId="2593" priority="4334" operator="equal">
      <formula>"NÃO"</formula>
    </cfRule>
    <cfRule type="cellIs" dxfId="2592" priority="4335" operator="equal">
      <formula>"SIM"</formula>
    </cfRule>
  </conditionalFormatting>
  <conditionalFormatting sqref="Z50:Z52">
    <cfRule type="cellIs" dxfId="2591" priority="4333" operator="equal">
      <formula>"OPORTUNIDADE"</formula>
    </cfRule>
  </conditionalFormatting>
  <conditionalFormatting sqref="Z50:Z52">
    <cfRule type="cellIs" dxfId="2590" priority="4331" operator="equal">
      <formula>"NÃO"</formula>
    </cfRule>
    <cfRule type="cellIs" dxfId="2589" priority="4332" operator="equal">
      <formula>"SIM"</formula>
    </cfRule>
  </conditionalFormatting>
  <conditionalFormatting sqref="Z50:Z52">
    <cfRule type="cellIs" dxfId="2588" priority="4330" operator="equal">
      <formula>"OPORTUNIDADE"</formula>
    </cfRule>
  </conditionalFormatting>
  <conditionalFormatting sqref="Z50:Z52">
    <cfRule type="cellIs" dxfId="2587" priority="4328" operator="equal">
      <formula>"NÃO"</formula>
    </cfRule>
    <cfRule type="cellIs" dxfId="2586" priority="4329" operator="equal">
      <formula>"SIM"</formula>
    </cfRule>
  </conditionalFormatting>
  <conditionalFormatting sqref="Z51:Z52">
    <cfRule type="cellIs" dxfId="2585" priority="4327" operator="equal">
      <formula>"OPORTUNIDADE"</formula>
    </cfRule>
  </conditionalFormatting>
  <conditionalFormatting sqref="Z51:Z52">
    <cfRule type="cellIs" dxfId="2584" priority="4325" operator="equal">
      <formula>"NÃO"</formula>
    </cfRule>
    <cfRule type="cellIs" dxfId="2583" priority="4326" operator="equal">
      <formula>"SIM"</formula>
    </cfRule>
  </conditionalFormatting>
  <conditionalFormatting sqref="Z52:Z54">
    <cfRule type="cellIs" dxfId="2582" priority="4303" operator="equal">
      <formula>"OPORTUNIDADE"</formula>
    </cfRule>
  </conditionalFormatting>
  <conditionalFormatting sqref="Z52:Z54">
    <cfRule type="cellIs" dxfId="2581" priority="4301" operator="equal">
      <formula>"NÃO"</formula>
    </cfRule>
    <cfRule type="cellIs" dxfId="2580" priority="4302" operator="equal">
      <formula>"SIM"</formula>
    </cfRule>
  </conditionalFormatting>
  <conditionalFormatting sqref="Z54 Z56">
    <cfRule type="cellIs" dxfId="2579" priority="4300" operator="equal">
      <formula>"OPORTUNIDADE"</formula>
    </cfRule>
  </conditionalFormatting>
  <conditionalFormatting sqref="Z54 Z56">
    <cfRule type="cellIs" dxfId="2578" priority="4298" operator="equal">
      <formula>"NÃO"</formula>
    </cfRule>
    <cfRule type="cellIs" dxfId="2577" priority="4299" operator="equal">
      <formula>"SIM"</formula>
    </cfRule>
  </conditionalFormatting>
  <conditionalFormatting sqref="Z53:Z54 Z56">
    <cfRule type="cellIs" dxfId="2576" priority="4297" operator="equal">
      <formula>"OPORTUNIDADE"</formula>
    </cfRule>
  </conditionalFormatting>
  <conditionalFormatting sqref="Z53:Z54 Z56">
    <cfRule type="cellIs" dxfId="2575" priority="4295" operator="equal">
      <formula>"NÃO"</formula>
    </cfRule>
    <cfRule type="cellIs" dxfId="2574" priority="4296" operator="equal">
      <formula>"SIM"</formula>
    </cfRule>
  </conditionalFormatting>
  <conditionalFormatting sqref="Z53:Z54 Z56">
    <cfRule type="cellIs" dxfId="2573" priority="4294" operator="equal">
      <formula>"OPORTUNIDADE"</formula>
    </cfRule>
  </conditionalFormatting>
  <conditionalFormatting sqref="Z53:Z54 Z56">
    <cfRule type="cellIs" dxfId="2572" priority="4292" operator="equal">
      <formula>"NÃO"</formula>
    </cfRule>
    <cfRule type="cellIs" dxfId="2571" priority="4293" operator="equal">
      <formula>"SIM"</formula>
    </cfRule>
  </conditionalFormatting>
  <conditionalFormatting sqref="Z53:Z54 Z56">
    <cfRule type="cellIs" dxfId="2570" priority="4291" operator="equal">
      <formula>"OPORTUNIDADE"</formula>
    </cfRule>
  </conditionalFormatting>
  <conditionalFormatting sqref="Z53:Z54 Z56">
    <cfRule type="cellIs" dxfId="2569" priority="4289" operator="equal">
      <formula>"NÃO"</formula>
    </cfRule>
    <cfRule type="cellIs" dxfId="2568" priority="4290" operator="equal">
      <formula>"SIM"</formula>
    </cfRule>
  </conditionalFormatting>
  <conditionalFormatting sqref="Z52:Z54">
    <cfRule type="cellIs" dxfId="2567" priority="4288" operator="equal">
      <formula>"OPORTUNIDADE"</formula>
    </cfRule>
  </conditionalFormatting>
  <conditionalFormatting sqref="Z52:Z54">
    <cfRule type="cellIs" dxfId="2566" priority="4286" operator="equal">
      <formula>"NÃO"</formula>
    </cfRule>
    <cfRule type="cellIs" dxfId="2565" priority="4287" operator="equal">
      <formula>"SIM"</formula>
    </cfRule>
  </conditionalFormatting>
  <conditionalFormatting sqref="Z52:Z54 Z56">
    <cfRule type="cellIs" dxfId="2564" priority="4285" operator="equal">
      <formula>"OPORTUNIDADE"</formula>
    </cfRule>
  </conditionalFormatting>
  <conditionalFormatting sqref="Z52:Z54 Z56">
    <cfRule type="cellIs" dxfId="2563" priority="4283" operator="equal">
      <formula>"NÃO"</formula>
    </cfRule>
    <cfRule type="cellIs" dxfId="2562" priority="4284" operator="equal">
      <formula>"SIM"</formula>
    </cfRule>
  </conditionalFormatting>
  <conditionalFormatting sqref="Z52:Z54">
    <cfRule type="cellIs" dxfId="2561" priority="4282" operator="equal">
      <formula>"OPORTUNIDADE"</formula>
    </cfRule>
  </conditionalFormatting>
  <conditionalFormatting sqref="Z52:Z54">
    <cfRule type="cellIs" dxfId="2560" priority="4280" operator="equal">
      <formula>"NÃO"</formula>
    </cfRule>
    <cfRule type="cellIs" dxfId="2559" priority="4281" operator="equal">
      <formula>"SIM"</formula>
    </cfRule>
  </conditionalFormatting>
  <conditionalFormatting sqref="Z54 Z56">
    <cfRule type="cellIs" dxfId="2558" priority="4279" operator="equal">
      <formula>"OPORTUNIDADE"</formula>
    </cfRule>
  </conditionalFormatting>
  <conditionalFormatting sqref="Z54 Z56">
    <cfRule type="cellIs" dxfId="2557" priority="4277" operator="equal">
      <formula>"NÃO"</formula>
    </cfRule>
    <cfRule type="cellIs" dxfId="2556" priority="4278" operator="equal">
      <formula>"SIM"</formula>
    </cfRule>
  </conditionalFormatting>
  <conditionalFormatting sqref="Z52:Z54">
    <cfRule type="cellIs" dxfId="2555" priority="4276" operator="equal">
      <formula>"OPORTUNIDADE"</formula>
    </cfRule>
  </conditionalFormatting>
  <conditionalFormatting sqref="Z52:Z54">
    <cfRule type="cellIs" dxfId="2554" priority="4274" operator="equal">
      <formula>"NÃO"</formula>
    </cfRule>
    <cfRule type="cellIs" dxfId="2553" priority="4275" operator="equal">
      <formula>"SIM"</formula>
    </cfRule>
  </conditionalFormatting>
  <conditionalFormatting sqref="Z54 Z56">
    <cfRule type="cellIs" dxfId="2552" priority="4273" operator="equal">
      <formula>"OPORTUNIDADE"</formula>
    </cfRule>
  </conditionalFormatting>
  <conditionalFormatting sqref="Z54 Z56">
    <cfRule type="cellIs" dxfId="2551" priority="4271" operator="equal">
      <formula>"NÃO"</formula>
    </cfRule>
    <cfRule type="cellIs" dxfId="2550" priority="4272" operator="equal">
      <formula>"SIM"</formula>
    </cfRule>
  </conditionalFormatting>
  <conditionalFormatting sqref="Z52:Z53">
    <cfRule type="cellIs" dxfId="2549" priority="4270" operator="equal">
      <formula>"OPORTUNIDADE"</formula>
    </cfRule>
  </conditionalFormatting>
  <conditionalFormatting sqref="Z52:Z53">
    <cfRule type="cellIs" dxfId="2548" priority="4268" operator="equal">
      <formula>"NÃO"</formula>
    </cfRule>
    <cfRule type="cellIs" dxfId="2547" priority="4269" operator="equal">
      <formula>"SIM"</formula>
    </cfRule>
  </conditionalFormatting>
  <conditionalFormatting sqref="Z56">
    <cfRule type="cellIs" dxfId="2546" priority="4243" operator="equal">
      <formula>"OPORTUNIDADE"</formula>
    </cfRule>
  </conditionalFormatting>
  <conditionalFormatting sqref="Z56">
    <cfRule type="cellIs" dxfId="2545" priority="4241" operator="equal">
      <formula>"NÃO"</formula>
    </cfRule>
    <cfRule type="cellIs" dxfId="2544" priority="4242" operator="equal">
      <formula>"SIM"</formula>
    </cfRule>
  </conditionalFormatting>
  <conditionalFormatting sqref="Z53">
    <cfRule type="cellIs" dxfId="2543" priority="4240" operator="equal">
      <formula>"OPORTUNIDADE"</formula>
    </cfRule>
  </conditionalFormatting>
  <conditionalFormatting sqref="Z53">
    <cfRule type="cellIs" dxfId="2542" priority="4238" operator="equal">
      <formula>"NÃO"</formula>
    </cfRule>
    <cfRule type="cellIs" dxfId="2541" priority="4239" operator="equal">
      <formula>"SIM"</formula>
    </cfRule>
  </conditionalFormatting>
  <conditionalFormatting sqref="Z53">
    <cfRule type="cellIs" dxfId="2540" priority="4237" operator="equal">
      <formula>"OPORTUNIDADE"</formula>
    </cfRule>
  </conditionalFormatting>
  <conditionalFormatting sqref="Z53">
    <cfRule type="cellIs" dxfId="2539" priority="4235" operator="equal">
      <formula>"NÃO"</formula>
    </cfRule>
    <cfRule type="cellIs" dxfId="2538" priority="4236" operator="equal">
      <formula>"SIM"</formula>
    </cfRule>
  </conditionalFormatting>
  <conditionalFormatting sqref="Y43:Z43">
    <cfRule type="cellIs" dxfId="2537" priority="4234" operator="equal">
      <formula>"OPORTUNIDADE"</formula>
    </cfRule>
  </conditionalFormatting>
  <conditionalFormatting sqref="Y43:Z43">
    <cfRule type="cellIs" dxfId="2536" priority="4232" operator="equal">
      <formula>"NÃO"</formula>
    </cfRule>
    <cfRule type="cellIs" dxfId="2535" priority="4233" operator="equal">
      <formula>"SIM"</formula>
    </cfRule>
  </conditionalFormatting>
  <conditionalFormatting sqref="Y43:Z43">
    <cfRule type="cellIs" dxfId="2534" priority="4231" operator="equal">
      <formula>"OPORTUNIDADE"</formula>
    </cfRule>
  </conditionalFormatting>
  <conditionalFormatting sqref="Y43:Z43">
    <cfRule type="cellIs" dxfId="2533" priority="4229" operator="equal">
      <formula>"NÃO"</formula>
    </cfRule>
    <cfRule type="cellIs" dxfId="2532" priority="4230" operator="equal">
      <formula>"SIM"</formula>
    </cfRule>
  </conditionalFormatting>
  <conditionalFormatting sqref="Y44:Z44">
    <cfRule type="cellIs" dxfId="2531" priority="4228" operator="equal">
      <formula>"OPORTUNIDADE"</formula>
    </cfRule>
  </conditionalFormatting>
  <conditionalFormatting sqref="Y44:Z44">
    <cfRule type="cellIs" dxfId="2530" priority="4226" operator="equal">
      <formula>"NÃO"</formula>
    </cfRule>
    <cfRule type="cellIs" dxfId="2529" priority="4227" operator="equal">
      <formula>"SIM"</formula>
    </cfRule>
  </conditionalFormatting>
  <conditionalFormatting sqref="Z56">
    <cfRule type="cellIs" dxfId="2528" priority="4222" operator="equal">
      <formula>"OPORTUNIDADE"</formula>
    </cfRule>
  </conditionalFormatting>
  <conditionalFormatting sqref="Z56">
    <cfRule type="cellIs" dxfId="2527" priority="4220" operator="equal">
      <formula>"NÃO"</formula>
    </cfRule>
    <cfRule type="cellIs" dxfId="2526" priority="4221" operator="equal">
      <formula>"SIM"</formula>
    </cfRule>
  </conditionalFormatting>
  <conditionalFormatting sqref="Z54">
    <cfRule type="cellIs" dxfId="2525" priority="4219" operator="equal">
      <formula>"OPORTUNIDADE"</formula>
    </cfRule>
  </conditionalFormatting>
  <conditionalFormatting sqref="Z54">
    <cfRule type="cellIs" dxfId="2524" priority="4217" operator="equal">
      <formula>"NÃO"</formula>
    </cfRule>
    <cfRule type="cellIs" dxfId="2523" priority="4218" operator="equal">
      <formula>"SIM"</formula>
    </cfRule>
  </conditionalFormatting>
  <conditionalFormatting sqref="Z54">
    <cfRule type="cellIs" dxfId="2522" priority="4216" operator="equal">
      <formula>"OPORTUNIDADE"</formula>
    </cfRule>
  </conditionalFormatting>
  <conditionalFormatting sqref="Z54">
    <cfRule type="cellIs" dxfId="2521" priority="4214" operator="equal">
      <formula>"NÃO"</formula>
    </cfRule>
    <cfRule type="cellIs" dxfId="2520" priority="4215" operator="equal">
      <formula>"SIM"</formula>
    </cfRule>
  </conditionalFormatting>
  <conditionalFormatting sqref="BP26">
    <cfRule type="iconSet" priority="4213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212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211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21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209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208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519" priority="4207" operator="equal">
      <formula>"OPORTUNIDADE"</formula>
    </cfRule>
  </conditionalFormatting>
  <conditionalFormatting sqref="Z48">
    <cfRule type="cellIs" dxfId="2518" priority="4205" operator="equal">
      <formula>"NÃO"</formula>
    </cfRule>
    <cfRule type="cellIs" dxfId="2517" priority="4206" operator="equal">
      <formula>"SIM"</formula>
    </cfRule>
  </conditionalFormatting>
  <conditionalFormatting sqref="Z48">
    <cfRule type="cellIs" dxfId="2516" priority="4204" operator="equal">
      <formula>"OPORTUNIDADE"</formula>
    </cfRule>
  </conditionalFormatting>
  <conditionalFormatting sqref="Z48">
    <cfRule type="cellIs" dxfId="2515" priority="4202" operator="equal">
      <formula>"NÃO"</formula>
    </cfRule>
    <cfRule type="cellIs" dxfId="2514" priority="4203" operator="equal">
      <formula>"SIM"</formula>
    </cfRule>
  </conditionalFormatting>
  <conditionalFormatting sqref="Z48">
    <cfRule type="cellIs" dxfId="2513" priority="4201" operator="equal">
      <formula>"OPORTUNIDADE"</formula>
    </cfRule>
  </conditionalFormatting>
  <conditionalFormatting sqref="Z48">
    <cfRule type="cellIs" dxfId="2512" priority="4199" operator="equal">
      <formula>"NÃO"</formula>
    </cfRule>
    <cfRule type="cellIs" dxfId="2511" priority="4200" operator="equal">
      <formula>"SIM"</formula>
    </cfRule>
  </conditionalFormatting>
  <conditionalFormatting sqref="Z48">
    <cfRule type="cellIs" dxfId="2510" priority="4198" operator="equal">
      <formula>"OPORTUNIDADE"</formula>
    </cfRule>
  </conditionalFormatting>
  <conditionalFormatting sqref="Z48">
    <cfRule type="cellIs" dxfId="2509" priority="4196" operator="equal">
      <formula>"NÃO"</formula>
    </cfRule>
    <cfRule type="cellIs" dxfId="2508" priority="4197" operator="equal">
      <formula>"SIM"</formula>
    </cfRule>
  </conditionalFormatting>
  <conditionalFormatting sqref="Z48">
    <cfRule type="cellIs" dxfId="2507" priority="4195" operator="equal">
      <formula>"OPORTUNIDADE"</formula>
    </cfRule>
  </conditionalFormatting>
  <conditionalFormatting sqref="Z48">
    <cfRule type="cellIs" dxfId="2506" priority="4193" operator="equal">
      <formula>"NÃO"</formula>
    </cfRule>
    <cfRule type="cellIs" dxfId="2505" priority="4194" operator="equal">
      <formula>"SIM"</formula>
    </cfRule>
  </conditionalFormatting>
  <conditionalFormatting sqref="Z48">
    <cfRule type="cellIs" dxfId="2504" priority="4192" operator="equal">
      <formula>"OPORTUNIDADE"</formula>
    </cfRule>
  </conditionalFormatting>
  <conditionalFormatting sqref="Z48">
    <cfRule type="cellIs" dxfId="2503" priority="4190" operator="equal">
      <formula>"NÃO"</formula>
    </cfRule>
    <cfRule type="cellIs" dxfId="2502" priority="4191" operator="equal">
      <formula>"SIM"</formula>
    </cfRule>
  </conditionalFormatting>
  <conditionalFormatting sqref="Z48">
    <cfRule type="cellIs" dxfId="2501" priority="4189" operator="equal">
      <formula>"OPORTUNIDADE"</formula>
    </cfRule>
  </conditionalFormatting>
  <conditionalFormatting sqref="Z48">
    <cfRule type="cellIs" dxfId="2500" priority="4187" operator="equal">
      <formula>"NÃO"</formula>
    </cfRule>
    <cfRule type="cellIs" dxfId="2499" priority="4188" operator="equal">
      <formula>"SIM"</formula>
    </cfRule>
  </conditionalFormatting>
  <conditionalFormatting sqref="Z48">
    <cfRule type="cellIs" dxfId="2498" priority="4186" operator="equal">
      <formula>"OPORTUNIDADE"</formula>
    </cfRule>
  </conditionalFormatting>
  <conditionalFormatting sqref="Z48">
    <cfRule type="cellIs" dxfId="2497" priority="4184" operator="equal">
      <formula>"NÃO"</formula>
    </cfRule>
    <cfRule type="cellIs" dxfId="2496" priority="4185" operator="equal">
      <formula>"SIM"</formula>
    </cfRule>
  </conditionalFormatting>
  <conditionalFormatting sqref="Z48">
    <cfRule type="cellIs" dxfId="2495" priority="4183" operator="equal">
      <formula>"OPORTUNIDADE"</formula>
    </cfRule>
  </conditionalFormatting>
  <conditionalFormatting sqref="Z48">
    <cfRule type="cellIs" dxfId="2494" priority="4181" operator="equal">
      <formula>"NÃO"</formula>
    </cfRule>
    <cfRule type="cellIs" dxfId="2493" priority="4182" operator="equal">
      <formula>"SIM"</formula>
    </cfRule>
  </conditionalFormatting>
  <conditionalFormatting sqref="Z48">
    <cfRule type="cellIs" dxfId="2492" priority="4180" operator="equal">
      <formula>"OPORTUNIDADE"</formula>
    </cfRule>
  </conditionalFormatting>
  <conditionalFormatting sqref="Z48">
    <cfRule type="cellIs" dxfId="2491" priority="4178" operator="equal">
      <formula>"NÃO"</formula>
    </cfRule>
    <cfRule type="cellIs" dxfId="2490" priority="4179" operator="equal">
      <formula>"SIM"</formula>
    </cfRule>
  </conditionalFormatting>
  <conditionalFormatting sqref="Z48">
    <cfRule type="cellIs" dxfId="2489" priority="4177" operator="equal">
      <formula>"OPORTUNIDADE"</formula>
    </cfRule>
  </conditionalFormatting>
  <conditionalFormatting sqref="Z48">
    <cfRule type="cellIs" dxfId="2488" priority="4175" operator="equal">
      <formula>"NÃO"</formula>
    </cfRule>
    <cfRule type="cellIs" dxfId="2487" priority="4176" operator="equal">
      <formula>"SIM"</formula>
    </cfRule>
  </conditionalFormatting>
  <conditionalFormatting sqref="Z48">
    <cfRule type="cellIs" dxfId="2486" priority="4174" operator="equal">
      <formula>"OPORTUNIDADE"</formula>
    </cfRule>
  </conditionalFormatting>
  <conditionalFormatting sqref="Z48">
    <cfRule type="cellIs" dxfId="2485" priority="4172" operator="equal">
      <formula>"NÃO"</formula>
    </cfRule>
    <cfRule type="cellIs" dxfId="2484" priority="4173" operator="equal">
      <formula>"SIM"</formula>
    </cfRule>
  </conditionalFormatting>
  <conditionalFormatting sqref="Z48">
    <cfRule type="cellIs" dxfId="2483" priority="4171" operator="equal">
      <formula>"OPORTUNIDADE"</formula>
    </cfRule>
  </conditionalFormatting>
  <conditionalFormatting sqref="Z48">
    <cfRule type="cellIs" dxfId="2482" priority="4169" operator="equal">
      <formula>"NÃO"</formula>
    </cfRule>
    <cfRule type="cellIs" dxfId="2481" priority="4170" operator="equal">
      <formula>"SIM"</formula>
    </cfRule>
  </conditionalFormatting>
  <conditionalFormatting sqref="Z48">
    <cfRule type="cellIs" dxfId="2480" priority="4168" operator="equal">
      <formula>"OPORTUNIDADE"</formula>
    </cfRule>
  </conditionalFormatting>
  <conditionalFormatting sqref="Z48">
    <cfRule type="cellIs" dxfId="2479" priority="4166" operator="equal">
      <formula>"NÃO"</formula>
    </cfRule>
    <cfRule type="cellIs" dxfId="2478" priority="4167" operator="equal">
      <formula>"SIM"</formula>
    </cfRule>
  </conditionalFormatting>
  <conditionalFormatting sqref="Z48">
    <cfRule type="cellIs" dxfId="2477" priority="4165" operator="equal">
      <formula>"OPORTUNIDADE"</formula>
    </cfRule>
  </conditionalFormatting>
  <conditionalFormatting sqref="Z48">
    <cfRule type="cellIs" dxfId="2476" priority="4163" operator="equal">
      <formula>"NÃO"</formula>
    </cfRule>
    <cfRule type="cellIs" dxfId="2475" priority="4164" operator="equal">
      <formula>"SIM"</formula>
    </cfRule>
  </conditionalFormatting>
  <conditionalFormatting sqref="Z48">
    <cfRule type="cellIs" dxfId="2474" priority="4162" operator="equal">
      <formula>"OPORTUNIDADE"</formula>
    </cfRule>
  </conditionalFormatting>
  <conditionalFormatting sqref="Z48">
    <cfRule type="cellIs" dxfId="2473" priority="4160" operator="equal">
      <formula>"NÃO"</formula>
    </cfRule>
    <cfRule type="cellIs" dxfId="2472" priority="4161" operator="equal">
      <formula>"SIM"</formula>
    </cfRule>
  </conditionalFormatting>
  <conditionalFormatting sqref="Z48">
    <cfRule type="cellIs" dxfId="2471" priority="4159" operator="equal">
      <formula>"OPORTUNIDADE"</formula>
    </cfRule>
  </conditionalFormatting>
  <conditionalFormatting sqref="Z48">
    <cfRule type="cellIs" dxfId="2470" priority="4157" operator="equal">
      <formula>"NÃO"</formula>
    </cfRule>
    <cfRule type="cellIs" dxfId="2469" priority="4158" operator="equal">
      <formula>"SIM"</formula>
    </cfRule>
  </conditionalFormatting>
  <conditionalFormatting sqref="Z48">
    <cfRule type="cellIs" dxfId="2468" priority="4156" operator="equal">
      <formula>"OPORTUNIDADE"</formula>
    </cfRule>
  </conditionalFormatting>
  <conditionalFormatting sqref="Z48">
    <cfRule type="cellIs" dxfId="2467" priority="4154" operator="equal">
      <formula>"NÃO"</formula>
    </cfRule>
    <cfRule type="cellIs" dxfId="2466" priority="4155" operator="equal">
      <formula>"SIM"</formula>
    </cfRule>
  </conditionalFormatting>
  <conditionalFormatting sqref="Z48">
    <cfRule type="cellIs" dxfId="2465" priority="4153" operator="equal">
      <formula>"OPORTUNIDADE"</formula>
    </cfRule>
  </conditionalFormatting>
  <conditionalFormatting sqref="Z48">
    <cfRule type="cellIs" dxfId="2464" priority="4151" operator="equal">
      <formula>"NÃO"</formula>
    </cfRule>
    <cfRule type="cellIs" dxfId="2463" priority="4152" operator="equal">
      <formula>"SIM"</formula>
    </cfRule>
  </conditionalFormatting>
  <conditionalFormatting sqref="Z48">
    <cfRule type="cellIs" dxfId="2462" priority="4150" operator="equal">
      <formula>"OPORTUNIDADE"</formula>
    </cfRule>
  </conditionalFormatting>
  <conditionalFormatting sqref="Z48">
    <cfRule type="cellIs" dxfId="2461" priority="4148" operator="equal">
      <formula>"NÃO"</formula>
    </cfRule>
    <cfRule type="cellIs" dxfId="2460" priority="4149" operator="equal">
      <formula>"SIM"</formula>
    </cfRule>
  </conditionalFormatting>
  <conditionalFormatting sqref="Z48">
    <cfRule type="cellIs" dxfId="2459" priority="4147" operator="equal">
      <formula>"OPORTUNIDADE"</formula>
    </cfRule>
  </conditionalFormatting>
  <conditionalFormatting sqref="Z48">
    <cfRule type="cellIs" dxfId="2458" priority="4145" operator="equal">
      <formula>"NÃO"</formula>
    </cfRule>
    <cfRule type="cellIs" dxfId="2457" priority="4146" operator="equal">
      <formula>"SIM"</formula>
    </cfRule>
  </conditionalFormatting>
  <conditionalFormatting sqref="Y58:Z58 Y65:Y67 Y72:Y75 Y59:Y63 Y69:Y70">
    <cfRule type="cellIs" dxfId="2456" priority="4141" operator="equal">
      <formula>"OPORTUNIDADE"</formula>
    </cfRule>
  </conditionalFormatting>
  <conditionalFormatting sqref="Y58:Z58 Y65:Y67 Y72:Y75 Y59:Y63 Y69:Y70">
    <cfRule type="cellIs" dxfId="2455" priority="4139" operator="equal">
      <formula>"NÃO"</formula>
    </cfRule>
    <cfRule type="cellIs" dxfId="2454" priority="4140" operator="equal">
      <formula>"SIM"</formula>
    </cfRule>
  </conditionalFormatting>
  <conditionalFormatting sqref="Z59">
    <cfRule type="cellIs" dxfId="2453" priority="4138" operator="equal">
      <formula>"OPORTUNIDADE"</formula>
    </cfRule>
  </conditionalFormatting>
  <conditionalFormatting sqref="Z59">
    <cfRule type="cellIs" dxfId="2452" priority="4136" operator="equal">
      <formula>"NÃO"</formula>
    </cfRule>
    <cfRule type="cellIs" dxfId="2451" priority="4137" operator="equal">
      <formula>"SIM"</formula>
    </cfRule>
  </conditionalFormatting>
  <conditionalFormatting sqref="Z59">
    <cfRule type="cellIs" dxfId="2450" priority="4135" operator="equal">
      <formula>"OPORTUNIDADE"</formula>
    </cfRule>
  </conditionalFormatting>
  <conditionalFormatting sqref="Z59">
    <cfRule type="cellIs" dxfId="2449" priority="4133" operator="equal">
      <formula>"NÃO"</formula>
    </cfRule>
    <cfRule type="cellIs" dxfId="2448" priority="4134" operator="equal">
      <formula>"SIM"</formula>
    </cfRule>
  </conditionalFormatting>
  <conditionalFormatting sqref="Z59">
    <cfRule type="cellIs" dxfId="2447" priority="4132" operator="equal">
      <formula>"OPORTUNIDADE"</formula>
    </cfRule>
  </conditionalFormatting>
  <conditionalFormatting sqref="Z59">
    <cfRule type="cellIs" dxfId="2446" priority="4130" operator="equal">
      <formula>"NÃO"</formula>
    </cfRule>
    <cfRule type="cellIs" dxfId="2445" priority="4131" operator="equal">
      <formula>"SIM"</formula>
    </cfRule>
  </conditionalFormatting>
  <conditionalFormatting sqref="Z59">
    <cfRule type="cellIs" dxfId="2444" priority="4129" operator="equal">
      <formula>"OPORTUNIDADE"</formula>
    </cfRule>
  </conditionalFormatting>
  <conditionalFormatting sqref="Z59">
    <cfRule type="cellIs" dxfId="2443" priority="4127" operator="equal">
      <formula>"NÃO"</formula>
    </cfRule>
    <cfRule type="cellIs" dxfId="2442" priority="4128" operator="equal">
      <formula>"SIM"</formula>
    </cfRule>
  </conditionalFormatting>
  <conditionalFormatting sqref="Z59">
    <cfRule type="cellIs" dxfId="2441" priority="4126" operator="equal">
      <formula>"OPORTUNIDADE"</formula>
    </cfRule>
  </conditionalFormatting>
  <conditionalFormatting sqref="Z59">
    <cfRule type="cellIs" dxfId="2440" priority="4124" operator="equal">
      <formula>"NÃO"</formula>
    </cfRule>
    <cfRule type="cellIs" dxfId="2439" priority="4125" operator="equal">
      <formula>"SIM"</formula>
    </cfRule>
  </conditionalFormatting>
  <conditionalFormatting sqref="Z59">
    <cfRule type="cellIs" dxfId="2438" priority="4123" operator="equal">
      <formula>"OPORTUNIDADE"</formula>
    </cfRule>
  </conditionalFormatting>
  <conditionalFormatting sqref="Z59">
    <cfRule type="cellIs" dxfId="2437" priority="4121" operator="equal">
      <formula>"NÃO"</formula>
    </cfRule>
    <cfRule type="cellIs" dxfId="2436" priority="4122" operator="equal">
      <formula>"SIM"</formula>
    </cfRule>
  </conditionalFormatting>
  <conditionalFormatting sqref="Z59">
    <cfRule type="cellIs" dxfId="2435" priority="4120" operator="equal">
      <formula>"OPORTUNIDADE"</formula>
    </cfRule>
  </conditionalFormatting>
  <conditionalFormatting sqref="Z59">
    <cfRule type="cellIs" dxfId="2434" priority="4118" operator="equal">
      <formula>"NÃO"</formula>
    </cfRule>
    <cfRule type="cellIs" dxfId="2433" priority="4119" operator="equal">
      <formula>"SIM"</formula>
    </cfRule>
  </conditionalFormatting>
  <conditionalFormatting sqref="Z59">
    <cfRule type="cellIs" dxfId="2432" priority="4117" operator="equal">
      <formula>"OPORTUNIDADE"</formula>
    </cfRule>
  </conditionalFormatting>
  <conditionalFormatting sqref="Z59">
    <cfRule type="cellIs" dxfId="2431" priority="4115" operator="equal">
      <formula>"NÃO"</formula>
    </cfRule>
    <cfRule type="cellIs" dxfId="2430" priority="4116" operator="equal">
      <formula>"SIM"</formula>
    </cfRule>
  </conditionalFormatting>
  <conditionalFormatting sqref="Z59">
    <cfRule type="cellIs" dxfId="2429" priority="4114" operator="equal">
      <formula>"OPORTUNIDADE"</formula>
    </cfRule>
  </conditionalFormatting>
  <conditionalFormatting sqref="Z59">
    <cfRule type="cellIs" dxfId="2428" priority="4112" operator="equal">
      <formula>"NÃO"</formula>
    </cfRule>
    <cfRule type="cellIs" dxfId="2427" priority="4113" operator="equal">
      <formula>"SIM"</formula>
    </cfRule>
  </conditionalFormatting>
  <conditionalFormatting sqref="Z59">
    <cfRule type="cellIs" dxfId="2426" priority="4111" operator="equal">
      <formula>"OPORTUNIDADE"</formula>
    </cfRule>
  </conditionalFormatting>
  <conditionalFormatting sqref="Z59">
    <cfRule type="cellIs" dxfId="2425" priority="4109" operator="equal">
      <formula>"NÃO"</formula>
    </cfRule>
    <cfRule type="cellIs" dxfId="2424" priority="4110" operator="equal">
      <formula>"SIM"</formula>
    </cfRule>
  </conditionalFormatting>
  <conditionalFormatting sqref="Z59">
    <cfRule type="cellIs" dxfId="2423" priority="4108" operator="equal">
      <formula>"OPORTUNIDADE"</formula>
    </cfRule>
  </conditionalFormatting>
  <conditionalFormatting sqref="Z59">
    <cfRule type="cellIs" dxfId="2422" priority="4106" operator="equal">
      <formula>"NÃO"</formula>
    </cfRule>
    <cfRule type="cellIs" dxfId="2421" priority="4107" operator="equal">
      <formula>"SIM"</formula>
    </cfRule>
  </conditionalFormatting>
  <conditionalFormatting sqref="Z59">
    <cfRule type="cellIs" dxfId="2420" priority="4105" operator="equal">
      <formula>"OPORTUNIDADE"</formula>
    </cfRule>
  </conditionalFormatting>
  <conditionalFormatting sqref="Z59">
    <cfRule type="cellIs" dxfId="2419" priority="4103" operator="equal">
      <formula>"NÃO"</formula>
    </cfRule>
    <cfRule type="cellIs" dxfId="2418" priority="4104" operator="equal">
      <formula>"SIM"</formula>
    </cfRule>
  </conditionalFormatting>
  <conditionalFormatting sqref="Z59">
    <cfRule type="cellIs" dxfId="2417" priority="4102" operator="equal">
      <formula>"OPORTUNIDADE"</formula>
    </cfRule>
  </conditionalFormatting>
  <conditionalFormatting sqref="Z59">
    <cfRule type="cellIs" dxfId="2416" priority="4100" operator="equal">
      <formula>"NÃO"</formula>
    </cfRule>
    <cfRule type="cellIs" dxfId="2415" priority="4101" operator="equal">
      <formula>"SIM"</formula>
    </cfRule>
  </conditionalFormatting>
  <conditionalFormatting sqref="Z59">
    <cfRule type="cellIs" dxfId="2414" priority="4099" operator="equal">
      <formula>"OPORTUNIDADE"</formula>
    </cfRule>
  </conditionalFormatting>
  <conditionalFormatting sqref="Z59">
    <cfRule type="cellIs" dxfId="2413" priority="4097" operator="equal">
      <formula>"NÃO"</formula>
    </cfRule>
    <cfRule type="cellIs" dxfId="2412" priority="4098" operator="equal">
      <formula>"SIM"</formula>
    </cfRule>
  </conditionalFormatting>
  <conditionalFormatting sqref="Z59">
    <cfRule type="cellIs" dxfId="2411" priority="4096" operator="equal">
      <formula>"OPORTUNIDADE"</formula>
    </cfRule>
  </conditionalFormatting>
  <conditionalFormatting sqref="Z59">
    <cfRule type="cellIs" dxfId="2410" priority="4094" operator="equal">
      <formula>"NÃO"</formula>
    </cfRule>
    <cfRule type="cellIs" dxfId="2409" priority="4095" operator="equal">
      <formula>"SIM"</formula>
    </cfRule>
  </conditionalFormatting>
  <conditionalFormatting sqref="Z59">
    <cfRule type="cellIs" dxfId="2408" priority="4093" operator="equal">
      <formula>"OPORTUNIDADE"</formula>
    </cfRule>
  </conditionalFormatting>
  <conditionalFormatting sqref="Z59">
    <cfRule type="cellIs" dxfId="2407" priority="4091" operator="equal">
      <formula>"NÃO"</formula>
    </cfRule>
    <cfRule type="cellIs" dxfId="2406" priority="4092" operator="equal">
      <formula>"SIM"</formula>
    </cfRule>
  </conditionalFormatting>
  <conditionalFormatting sqref="Z59">
    <cfRule type="cellIs" dxfId="2405" priority="4090" operator="equal">
      <formula>"OPORTUNIDADE"</formula>
    </cfRule>
  </conditionalFormatting>
  <conditionalFormatting sqref="Z59">
    <cfRule type="cellIs" dxfId="2404" priority="4088" operator="equal">
      <formula>"NÃO"</formula>
    </cfRule>
    <cfRule type="cellIs" dxfId="2403" priority="4089" operator="equal">
      <formula>"SIM"</formula>
    </cfRule>
  </conditionalFormatting>
  <conditionalFormatting sqref="Z59">
    <cfRule type="cellIs" dxfId="2402" priority="4087" operator="equal">
      <formula>"OPORTUNIDADE"</formula>
    </cfRule>
  </conditionalFormatting>
  <conditionalFormatting sqref="Z59">
    <cfRule type="cellIs" dxfId="2401" priority="4085" operator="equal">
      <formula>"NÃO"</formula>
    </cfRule>
    <cfRule type="cellIs" dxfId="2400" priority="4086" operator="equal">
      <formula>"SIM"</formula>
    </cfRule>
  </conditionalFormatting>
  <conditionalFormatting sqref="Z59">
    <cfRule type="cellIs" dxfId="2399" priority="4084" operator="equal">
      <formula>"OPORTUNIDADE"</formula>
    </cfRule>
  </conditionalFormatting>
  <conditionalFormatting sqref="Z59">
    <cfRule type="cellIs" dxfId="2398" priority="4082" operator="equal">
      <formula>"NÃO"</formula>
    </cfRule>
    <cfRule type="cellIs" dxfId="2397" priority="4083" operator="equal">
      <formula>"SIM"</formula>
    </cfRule>
  </conditionalFormatting>
  <conditionalFormatting sqref="Z59">
    <cfRule type="cellIs" dxfId="2396" priority="4081" operator="equal">
      <formula>"OPORTUNIDADE"</formula>
    </cfRule>
  </conditionalFormatting>
  <conditionalFormatting sqref="Z59">
    <cfRule type="cellIs" dxfId="2395" priority="4079" operator="equal">
      <formula>"NÃO"</formula>
    </cfRule>
    <cfRule type="cellIs" dxfId="2394" priority="4080" operator="equal">
      <formula>"SIM"</formula>
    </cfRule>
  </conditionalFormatting>
  <conditionalFormatting sqref="Z59">
    <cfRule type="cellIs" dxfId="2393" priority="4078" operator="equal">
      <formula>"OPORTUNIDADE"</formula>
    </cfRule>
  </conditionalFormatting>
  <conditionalFormatting sqref="Z59">
    <cfRule type="cellIs" dxfId="2392" priority="4076" operator="equal">
      <formula>"NÃO"</formula>
    </cfRule>
    <cfRule type="cellIs" dxfId="2391" priority="4077" operator="equal">
      <formula>"SIM"</formula>
    </cfRule>
  </conditionalFormatting>
  <conditionalFormatting sqref="Z59">
    <cfRule type="cellIs" dxfId="2390" priority="4075" operator="equal">
      <formula>"OPORTUNIDADE"</formula>
    </cfRule>
  </conditionalFormatting>
  <conditionalFormatting sqref="Z59">
    <cfRule type="cellIs" dxfId="2389" priority="4073" operator="equal">
      <formula>"NÃO"</formula>
    </cfRule>
    <cfRule type="cellIs" dxfId="2388" priority="4074" operator="equal">
      <formula>"SIM"</formula>
    </cfRule>
  </conditionalFormatting>
  <conditionalFormatting sqref="Z59">
    <cfRule type="cellIs" dxfId="2387" priority="4072" operator="equal">
      <formula>"OPORTUNIDADE"</formula>
    </cfRule>
  </conditionalFormatting>
  <conditionalFormatting sqref="Z59">
    <cfRule type="cellIs" dxfId="2386" priority="4070" operator="equal">
      <formula>"NÃO"</formula>
    </cfRule>
    <cfRule type="cellIs" dxfId="2385" priority="4071" operator="equal">
      <formula>"SIM"</formula>
    </cfRule>
  </conditionalFormatting>
  <conditionalFormatting sqref="Y59">
    <cfRule type="cellIs" dxfId="2384" priority="4069" operator="equal">
      <formula>"OPORTUNIDADE"</formula>
    </cfRule>
  </conditionalFormatting>
  <conditionalFormatting sqref="Y59">
    <cfRule type="cellIs" dxfId="2383" priority="4067" operator="equal">
      <formula>"NÃO"</formula>
    </cfRule>
    <cfRule type="cellIs" dxfId="2382" priority="4068" operator="equal">
      <formula>"SIM"</formula>
    </cfRule>
  </conditionalFormatting>
  <conditionalFormatting sqref="Y59">
    <cfRule type="cellIs" dxfId="2381" priority="4066" operator="equal">
      <formula>"OPORTUNIDADE"</formula>
    </cfRule>
  </conditionalFormatting>
  <conditionalFormatting sqref="Y59">
    <cfRule type="cellIs" dxfId="2380" priority="4064" operator="equal">
      <formula>"NÃO"</formula>
    </cfRule>
    <cfRule type="cellIs" dxfId="2379" priority="4065" operator="equal">
      <formula>"SIM"</formula>
    </cfRule>
  </conditionalFormatting>
  <conditionalFormatting sqref="Y59">
    <cfRule type="cellIs" dxfId="2378" priority="4063" operator="equal">
      <formula>"OPORTUNIDADE"</formula>
    </cfRule>
  </conditionalFormatting>
  <conditionalFormatting sqref="Y59">
    <cfRule type="cellIs" dxfId="2377" priority="4061" operator="equal">
      <formula>"NÃO"</formula>
    </cfRule>
    <cfRule type="cellIs" dxfId="2376" priority="4062" operator="equal">
      <formula>"SIM"</formula>
    </cfRule>
  </conditionalFormatting>
  <conditionalFormatting sqref="Y59">
    <cfRule type="cellIs" dxfId="2375" priority="4060" operator="equal">
      <formula>"OPORTUNIDADE"</formula>
    </cfRule>
  </conditionalFormatting>
  <conditionalFormatting sqref="Y59">
    <cfRule type="cellIs" dxfId="2374" priority="4058" operator="equal">
      <formula>"NÃO"</formula>
    </cfRule>
    <cfRule type="cellIs" dxfId="2373" priority="4059" operator="equal">
      <formula>"SIM"</formula>
    </cfRule>
  </conditionalFormatting>
  <conditionalFormatting sqref="Z59">
    <cfRule type="cellIs" dxfId="2372" priority="4057" operator="equal">
      <formula>"OPORTUNIDADE"</formula>
    </cfRule>
  </conditionalFormatting>
  <conditionalFormatting sqref="Z59">
    <cfRule type="cellIs" dxfId="2371" priority="4055" operator="equal">
      <formula>"NÃO"</formula>
    </cfRule>
    <cfRule type="cellIs" dxfId="2370" priority="4056" operator="equal">
      <formula>"SIM"</formula>
    </cfRule>
  </conditionalFormatting>
  <conditionalFormatting sqref="Z59">
    <cfRule type="cellIs" dxfId="2369" priority="4054" operator="equal">
      <formula>"OPORTUNIDADE"</formula>
    </cfRule>
  </conditionalFormatting>
  <conditionalFormatting sqref="Z59">
    <cfRule type="cellIs" dxfId="2368" priority="4052" operator="equal">
      <formula>"NÃO"</formula>
    </cfRule>
    <cfRule type="cellIs" dxfId="2367" priority="4053" operator="equal">
      <formula>"SIM"</formula>
    </cfRule>
  </conditionalFormatting>
  <conditionalFormatting sqref="Z59">
    <cfRule type="cellIs" dxfId="2366" priority="4051" operator="equal">
      <formula>"OPORTUNIDADE"</formula>
    </cfRule>
  </conditionalFormatting>
  <conditionalFormatting sqref="Z59">
    <cfRule type="cellIs" dxfId="2365" priority="4049" operator="equal">
      <formula>"NÃO"</formula>
    </cfRule>
    <cfRule type="cellIs" dxfId="2364" priority="4050" operator="equal">
      <formula>"SIM"</formula>
    </cfRule>
  </conditionalFormatting>
  <conditionalFormatting sqref="Z59">
    <cfRule type="cellIs" dxfId="2363" priority="4048" operator="equal">
      <formula>"OPORTUNIDADE"</formula>
    </cfRule>
  </conditionalFormatting>
  <conditionalFormatting sqref="Z59">
    <cfRule type="cellIs" dxfId="2362" priority="4046" operator="equal">
      <formula>"NÃO"</formula>
    </cfRule>
    <cfRule type="cellIs" dxfId="2361" priority="4047" operator="equal">
      <formula>"SIM"</formula>
    </cfRule>
  </conditionalFormatting>
  <conditionalFormatting sqref="Z59">
    <cfRule type="cellIs" dxfId="2360" priority="4045" operator="equal">
      <formula>"OPORTUNIDADE"</formula>
    </cfRule>
  </conditionalFormatting>
  <conditionalFormatting sqref="Z59">
    <cfRule type="cellIs" dxfId="2359" priority="4043" operator="equal">
      <formula>"NÃO"</formula>
    </cfRule>
    <cfRule type="cellIs" dxfId="2358" priority="4044" operator="equal">
      <formula>"SIM"</formula>
    </cfRule>
  </conditionalFormatting>
  <conditionalFormatting sqref="Z59">
    <cfRule type="cellIs" dxfId="2357" priority="4042" operator="equal">
      <formula>"OPORTUNIDADE"</formula>
    </cfRule>
  </conditionalFormatting>
  <conditionalFormatting sqref="Z59">
    <cfRule type="cellIs" dxfId="2356" priority="4040" operator="equal">
      <formula>"NÃO"</formula>
    </cfRule>
    <cfRule type="cellIs" dxfId="2355" priority="4041" operator="equal">
      <formula>"SIM"</formula>
    </cfRule>
  </conditionalFormatting>
  <conditionalFormatting sqref="Z59">
    <cfRule type="cellIs" dxfId="2354" priority="4039" operator="equal">
      <formula>"OPORTUNIDADE"</formula>
    </cfRule>
  </conditionalFormatting>
  <conditionalFormatting sqref="Z59">
    <cfRule type="cellIs" dxfId="2353" priority="4037" operator="equal">
      <formula>"NÃO"</formula>
    </cfRule>
    <cfRule type="cellIs" dxfId="2352" priority="4038" operator="equal">
      <formula>"SIM"</formula>
    </cfRule>
  </conditionalFormatting>
  <conditionalFormatting sqref="Z59">
    <cfRule type="cellIs" dxfId="2351" priority="4036" operator="equal">
      <formula>"OPORTUNIDADE"</formula>
    </cfRule>
  </conditionalFormatting>
  <conditionalFormatting sqref="Z59">
    <cfRule type="cellIs" dxfId="2350" priority="4034" operator="equal">
      <formula>"NÃO"</formula>
    </cfRule>
    <cfRule type="cellIs" dxfId="2349" priority="4035" operator="equal">
      <formula>"SIM"</formula>
    </cfRule>
  </conditionalFormatting>
  <conditionalFormatting sqref="Z59">
    <cfRule type="cellIs" dxfId="2348" priority="4033" operator="equal">
      <formula>"OPORTUNIDADE"</formula>
    </cfRule>
  </conditionalFormatting>
  <conditionalFormatting sqref="Z59">
    <cfRule type="cellIs" dxfId="2347" priority="4031" operator="equal">
      <formula>"NÃO"</formula>
    </cfRule>
    <cfRule type="cellIs" dxfId="2346" priority="4032" operator="equal">
      <formula>"SIM"</formula>
    </cfRule>
  </conditionalFormatting>
  <conditionalFormatting sqref="Z59">
    <cfRule type="cellIs" dxfId="2345" priority="4030" operator="equal">
      <formula>"OPORTUNIDADE"</formula>
    </cfRule>
  </conditionalFormatting>
  <conditionalFormatting sqref="Z59">
    <cfRule type="cellIs" dxfId="2344" priority="4028" operator="equal">
      <formula>"NÃO"</formula>
    </cfRule>
    <cfRule type="cellIs" dxfId="2343" priority="4029" operator="equal">
      <formula>"SIM"</formula>
    </cfRule>
  </conditionalFormatting>
  <conditionalFormatting sqref="Z59">
    <cfRule type="cellIs" dxfId="2342" priority="4027" operator="equal">
      <formula>"OPORTUNIDADE"</formula>
    </cfRule>
  </conditionalFormatting>
  <conditionalFormatting sqref="Z59">
    <cfRule type="cellIs" dxfId="2341" priority="4025" operator="equal">
      <formula>"NÃO"</formula>
    </cfRule>
    <cfRule type="cellIs" dxfId="2340" priority="4026" operator="equal">
      <formula>"SIM"</formula>
    </cfRule>
  </conditionalFormatting>
  <conditionalFormatting sqref="Z59">
    <cfRule type="cellIs" dxfId="2339" priority="4024" operator="equal">
      <formula>"OPORTUNIDADE"</formula>
    </cfRule>
  </conditionalFormatting>
  <conditionalFormatting sqref="Z59">
    <cfRule type="cellIs" dxfId="2338" priority="4022" operator="equal">
      <formula>"NÃO"</formula>
    </cfRule>
    <cfRule type="cellIs" dxfId="2337" priority="4023" operator="equal">
      <formula>"SIM"</formula>
    </cfRule>
  </conditionalFormatting>
  <conditionalFormatting sqref="Z59">
    <cfRule type="cellIs" dxfId="2336" priority="4021" operator="equal">
      <formula>"OPORTUNIDADE"</formula>
    </cfRule>
  </conditionalFormatting>
  <conditionalFormatting sqref="Z59">
    <cfRule type="cellIs" dxfId="2335" priority="4019" operator="equal">
      <formula>"NÃO"</formula>
    </cfRule>
    <cfRule type="cellIs" dxfId="2334" priority="4020" operator="equal">
      <formula>"SIM"</formula>
    </cfRule>
  </conditionalFormatting>
  <conditionalFormatting sqref="Y59">
    <cfRule type="cellIs" dxfId="2333" priority="4018" operator="equal">
      <formula>"OPORTUNIDADE"</formula>
    </cfRule>
  </conditionalFormatting>
  <conditionalFormatting sqref="Y59">
    <cfRule type="cellIs" dxfId="2332" priority="4016" operator="equal">
      <formula>"NÃO"</formula>
    </cfRule>
    <cfRule type="cellIs" dxfId="2331" priority="4017" operator="equal">
      <formula>"SIM"</formula>
    </cfRule>
  </conditionalFormatting>
  <conditionalFormatting sqref="Y59">
    <cfRule type="cellIs" dxfId="2330" priority="4015" operator="equal">
      <formula>"OPORTUNIDADE"</formula>
    </cfRule>
  </conditionalFormatting>
  <conditionalFormatting sqref="Y59">
    <cfRule type="cellIs" dxfId="2329" priority="4013" operator="equal">
      <formula>"NÃO"</formula>
    </cfRule>
    <cfRule type="cellIs" dxfId="2328" priority="4014" operator="equal">
      <formula>"SIM"</formula>
    </cfRule>
  </conditionalFormatting>
  <conditionalFormatting sqref="Y59">
    <cfRule type="cellIs" dxfId="2327" priority="4012" operator="equal">
      <formula>"OPORTUNIDADE"</formula>
    </cfRule>
  </conditionalFormatting>
  <conditionalFormatting sqref="Y59">
    <cfRule type="cellIs" dxfId="2326" priority="4010" operator="equal">
      <formula>"NÃO"</formula>
    </cfRule>
    <cfRule type="cellIs" dxfId="2325" priority="4011" operator="equal">
      <formula>"SIM"</formula>
    </cfRule>
  </conditionalFormatting>
  <conditionalFormatting sqref="Y59">
    <cfRule type="cellIs" dxfId="2324" priority="4009" operator="equal">
      <formula>"OPORTUNIDADE"</formula>
    </cfRule>
  </conditionalFormatting>
  <conditionalFormatting sqref="Y59">
    <cfRule type="cellIs" dxfId="2323" priority="4007" operator="equal">
      <formula>"NÃO"</formula>
    </cfRule>
    <cfRule type="cellIs" dxfId="2322" priority="4008" operator="equal">
      <formula>"SIM"</formula>
    </cfRule>
  </conditionalFormatting>
  <conditionalFormatting sqref="Y46:Z46">
    <cfRule type="cellIs" dxfId="2321" priority="4006" operator="equal">
      <formula>"OPORTUNIDADE"</formula>
    </cfRule>
  </conditionalFormatting>
  <conditionalFormatting sqref="Y46:Z46">
    <cfRule type="cellIs" dxfId="2320" priority="4004" operator="equal">
      <formula>"NÃO"</formula>
    </cfRule>
    <cfRule type="cellIs" dxfId="2319" priority="4005" operator="equal">
      <formula>"SIM"</formula>
    </cfRule>
  </conditionalFormatting>
  <conditionalFormatting sqref="Z47">
    <cfRule type="cellIs" dxfId="2318" priority="4003" operator="equal">
      <formula>"OPORTUNIDADE"</formula>
    </cfRule>
  </conditionalFormatting>
  <conditionalFormatting sqref="Z47">
    <cfRule type="cellIs" dxfId="2317" priority="4001" operator="equal">
      <formula>"NÃO"</formula>
    </cfRule>
    <cfRule type="cellIs" dxfId="2316" priority="4002" operator="equal">
      <formula>"SIM"</formula>
    </cfRule>
  </conditionalFormatting>
  <conditionalFormatting sqref="Z47">
    <cfRule type="cellIs" dxfId="2315" priority="4000" operator="equal">
      <formula>"OPORTUNIDADE"</formula>
    </cfRule>
  </conditionalFormatting>
  <conditionalFormatting sqref="Z47">
    <cfRule type="cellIs" dxfId="2314" priority="3998" operator="equal">
      <formula>"NÃO"</formula>
    </cfRule>
    <cfRule type="cellIs" dxfId="2313" priority="3999" operator="equal">
      <formula>"SIM"</formula>
    </cfRule>
  </conditionalFormatting>
  <conditionalFormatting sqref="Z47">
    <cfRule type="cellIs" dxfId="2312" priority="3997" operator="equal">
      <formula>"OPORTUNIDADE"</formula>
    </cfRule>
  </conditionalFormatting>
  <conditionalFormatting sqref="Z47">
    <cfRule type="cellIs" dxfId="2311" priority="3995" operator="equal">
      <formula>"NÃO"</formula>
    </cfRule>
    <cfRule type="cellIs" dxfId="2310" priority="3996" operator="equal">
      <formula>"SIM"</formula>
    </cfRule>
  </conditionalFormatting>
  <conditionalFormatting sqref="Z47">
    <cfRule type="cellIs" dxfId="2309" priority="3994" operator="equal">
      <formula>"OPORTUNIDADE"</formula>
    </cfRule>
  </conditionalFormatting>
  <conditionalFormatting sqref="Z47">
    <cfRule type="cellIs" dxfId="2308" priority="3992" operator="equal">
      <formula>"NÃO"</formula>
    </cfRule>
    <cfRule type="cellIs" dxfId="2307" priority="3993" operator="equal">
      <formula>"SIM"</formula>
    </cfRule>
  </conditionalFormatting>
  <conditionalFormatting sqref="Z47">
    <cfRule type="cellIs" dxfId="2306" priority="3991" operator="equal">
      <formula>"OPORTUNIDADE"</formula>
    </cfRule>
  </conditionalFormatting>
  <conditionalFormatting sqref="Z47">
    <cfRule type="cellIs" dxfId="2305" priority="3989" operator="equal">
      <formula>"NÃO"</formula>
    </cfRule>
    <cfRule type="cellIs" dxfId="2304" priority="3990" operator="equal">
      <formula>"SIM"</formula>
    </cfRule>
  </conditionalFormatting>
  <conditionalFormatting sqref="Z47">
    <cfRule type="cellIs" dxfId="2303" priority="3988" operator="equal">
      <formula>"OPORTUNIDADE"</formula>
    </cfRule>
  </conditionalFormatting>
  <conditionalFormatting sqref="Z47">
    <cfRule type="cellIs" dxfId="2302" priority="3986" operator="equal">
      <formula>"NÃO"</formula>
    </cfRule>
    <cfRule type="cellIs" dxfId="2301" priority="3987" operator="equal">
      <formula>"SIM"</formula>
    </cfRule>
  </conditionalFormatting>
  <conditionalFormatting sqref="Z47">
    <cfRule type="cellIs" dxfId="2300" priority="3985" operator="equal">
      <formula>"OPORTUNIDADE"</formula>
    </cfRule>
  </conditionalFormatting>
  <conditionalFormatting sqref="Z47">
    <cfRule type="cellIs" dxfId="2299" priority="3983" operator="equal">
      <formula>"NÃO"</formula>
    </cfRule>
    <cfRule type="cellIs" dxfId="2298" priority="3984" operator="equal">
      <formula>"SIM"</formula>
    </cfRule>
  </conditionalFormatting>
  <conditionalFormatting sqref="Z47">
    <cfRule type="cellIs" dxfId="2297" priority="3982" operator="equal">
      <formula>"OPORTUNIDADE"</formula>
    </cfRule>
  </conditionalFormatting>
  <conditionalFormatting sqref="Z47">
    <cfRule type="cellIs" dxfId="2296" priority="3980" operator="equal">
      <formula>"NÃO"</formula>
    </cfRule>
    <cfRule type="cellIs" dxfId="2295" priority="3981" operator="equal">
      <formula>"SIM"</formula>
    </cfRule>
  </conditionalFormatting>
  <conditionalFormatting sqref="Z47">
    <cfRule type="cellIs" dxfId="2294" priority="3979" operator="equal">
      <formula>"OPORTUNIDADE"</formula>
    </cfRule>
  </conditionalFormatting>
  <conditionalFormatting sqref="Z47">
    <cfRule type="cellIs" dxfId="2293" priority="3977" operator="equal">
      <formula>"NÃO"</formula>
    </cfRule>
    <cfRule type="cellIs" dxfId="2292" priority="3978" operator="equal">
      <formula>"SIM"</formula>
    </cfRule>
  </conditionalFormatting>
  <conditionalFormatting sqref="Z47">
    <cfRule type="cellIs" dxfId="2291" priority="3976" operator="equal">
      <formula>"OPORTUNIDADE"</formula>
    </cfRule>
  </conditionalFormatting>
  <conditionalFormatting sqref="Z47">
    <cfRule type="cellIs" dxfId="2290" priority="3974" operator="equal">
      <formula>"NÃO"</formula>
    </cfRule>
    <cfRule type="cellIs" dxfId="2289" priority="3975" operator="equal">
      <formula>"SIM"</formula>
    </cfRule>
  </conditionalFormatting>
  <conditionalFormatting sqref="Z47">
    <cfRule type="cellIs" dxfId="2288" priority="3973" operator="equal">
      <formula>"OPORTUNIDADE"</formula>
    </cfRule>
  </conditionalFormatting>
  <conditionalFormatting sqref="Z47">
    <cfRule type="cellIs" dxfId="2287" priority="3971" operator="equal">
      <formula>"NÃO"</formula>
    </cfRule>
    <cfRule type="cellIs" dxfId="2286" priority="3972" operator="equal">
      <formula>"SIM"</formula>
    </cfRule>
  </conditionalFormatting>
  <conditionalFormatting sqref="Z47">
    <cfRule type="cellIs" dxfId="2285" priority="3970" operator="equal">
      <formula>"OPORTUNIDADE"</formula>
    </cfRule>
  </conditionalFormatting>
  <conditionalFormatting sqref="Z47">
    <cfRule type="cellIs" dxfId="2284" priority="3968" operator="equal">
      <formula>"NÃO"</formula>
    </cfRule>
    <cfRule type="cellIs" dxfId="2283" priority="3969" operator="equal">
      <formula>"SIM"</formula>
    </cfRule>
  </conditionalFormatting>
  <conditionalFormatting sqref="Z47">
    <cfRule type="cellIs" dxfId="2282" priority="3967" operator="equal">
      <formula>"OPORTUNIDADE"</formula>
    </cfRule>
  </conditionalFormatting>
  <conditionalFormatting sqref="Z47">
    <cfRule type="cellIs" dxfId="2281" priority="3965" operator="equal">
      <formula>"NÃO"</formula>
    </cfRule>
    <cfRule type="cellIs" dxfId="2280" priority="3966" operator="equal">
      <formula>"SIM"</formula>
    </cfRule>
  </conditionalFormatting>
  <conditionalFormatting sqref="Z47">
    <cfRule type="cellIs" dxfId="2279" priority="3964" operator="equal">
      <formula>"OPORTUNIDADE"</formula>
    </cfRule>
  </conditionalFormatting>
  <conditionalFormatting sqref="Z47">
    <cfRule type="cellIs" dxfId="2278" priority="3962" operator="equal">
      <formula>"NÃO"</formula>
    </cfRule>
    <cfRule type="cellIs" dxfId="2277" priority="3963" operator="equal">
      <formula>"SIM"</formula>
    </cfRule>
  </conditionalFormatting>
  <conditionalFormatting sqref="Z47">
    <cfRule type="cellIs" dxfId="2276" priority="3961" operator="equal">
      <formula>"OPORTUNIDADE"</formula>
    </cfRule>
  </conditionalFormatting>
  <conditionalFormatting sqref="Z47">
    <cfRule type="cellIs" dxfId="2275" priority="3959" operator="equal">
      <formula>"NÃO"</formula>
    </cfRule>
    <cfRule type="cellIs" dxfId="2274" priority="3960" operator="equal">
      <formula>"SIM"</formula>
    </cfRule>
  </conditionalFormatting>
  <conditionalFormatting sqref="Z47">
    <cfRule type="cellIs" dxfId="2273" priority="3958" operator="equal">
      <formula>"OPORTUNIDADE"</formula>
    </cfRule>
  </conditionalFormatting>
  <conditionalFormatting sqref="Z47">
    <cfRule type="cellIs" dxfId="2272" priority="3956" operator="equal">
      <formula>"NÃO"</formula>
    </cfRule>
    <cfRule type="cellIs" dxfId="2271" priority="3957" operator="equal">
      <formula>"SIM"</formula>
    </cfRule>
  </conditionalFormatting>
  <conditionalFormatting sqref="Z47">
    <cfRule type="cellIs" dxfId="2270" priority="3955" operator="equal">
      <formula>"OPORTUNIDADE"</formula>
    </cfRule>
  </conditionalFormatting>
  <conditionalFormatting sqref="Z47">
    <cfRule type="cellIs" dxfId="2269" priority="3953" operator="equal">
      <formula>"NÃO"</formula>
    </cfRule>
    <cfRule type="cellIs" dxfId="2268" priority="3954" operator="equal">
      <formula>"SIM"</formula>
    </cfRule>
  </conditionalFormatting>
  <conditionalFormatting sqref="Z47">
    <cfRule type="cellIs" dxfId="2267" priority="3952" operator="equal">
      <formula>"OPORTUNIDADE"</formula>
    </cfRule>
  </conditionalFormatting>
  <conditionalFormatting sqref="Z47">
    <cfRule type="cellIs" dxfId="2266" priority="3950" operator="equal">
      <formula>"NÃO"</formula>
    </cfRule>
    <cfRule type="cellIs" dxfId="2265" priority="3951" operator="equal">
      <formula>"SIM"</formula>
    </cfRule>
  </conditionalFormatting>
  <conditionalFormatting sqref="Z47">
    <cfRule type="cellIs" dxfId="2264" priority="3949" operator="equal">
      <formula>"OPORTUNIDADE"</formula>
    </cfRule>
  </conditionalFormatting>
  <conditionalFormatting sqref="Z47">
    <cfRule type="cellIs" dxfId="2263" priority="3947" operator="equal">
      <formula>"NÃO"</formula>
    </cfRule>
    <cfRule type="cellIs" dxfId="2262" priority="3948" operator="equal">
      <formula>"SIM"</formula>
    </cfRule>
  </conditionalFormatting>
  <conditionalFormatting sqref="Z47">
    <cfRule type="cellIs" dxfId="2261" priority="3946" operator="equal">
      <formula>"OPORTUNIDADE"</formula>
    </cfRule>
  </conditionalFormatting>
  <conditionalFormatting sqref="Z47">
    <cfRule type="cellIs" dxfId="2260" priority="3944" operator="equal">
      <formula>"NÃO"</formula>
    </cfRule>
    <cfRule type="cellIs" dxfId="2259" priority="3945" operator="equal">
      <formula>"SIM"</formula>
    </cfRule>
  </conditionalFormatting>
  <conditionalFormatting sqref="Z47">
    <cfRule type="cellIs" dxfId="2258" priority="3943" operator="equal">
      <formula>"OPORTUNIDADE"</formula>
    </cfRule>
  </conditionalFormatting>
  <conditionalFormatting sqref="Z47">
    <cfRule type="cellIs" dxfId="2257" priority="3941" operator="equal">
      <formula>"NÃO"</formula>
    </cfRule>
    <cfRule type="cellIs" dxfId="2256" priority="3942" operator="equal">
      <formula>"SIM"</formula>
    </cfRule>
  </conditionalFormatting>
  <conditionalFormatting sqref="Z47">
    <cfRule type="cellIs" dxfId="2255" priority="3940" operator="equal">
      <formula>"OPORTUNIDADE"</formula>
    </cfRule>
  </conditionalFormatting>
  <conditionalFormatting sqref="Z47">
    <cfRule type="cellIs" dxfId="2254" priority="3938" operator="equal">
      <formula>"NÃO"</formula>
    </cfRule>
    <cfRule type="cellIs" dxfId="2253" priority="3939" operator="equal">
      <formula>"SIM"</formula>
    </cfRule>
  </conditionalFormatting>
  <conditionalFormatting sqref="Z47">
    <cfRule type="cellIs" dxfId="2252" priority="3937" operator="equal">
      <formula>"OPORTUNIDADE"</formula>
    </cfRule>
  </conditionalFormatting>
  <conditionalFormatting sqref="Z47">
    <cfRule type="cellIs" dxfId="2251" priority="3935" operator="equal">
      <formula>"NÃO"</formula>
    </cfRule>
    <cfRule type="cellIs" dxfId="2250" priority="3936" operator="equal">
      <formula>"SIM"</formula>
    </cfRule>
  </conditionalFormatting>
  <conditionalFormatting sqref="Y47:Y56">
    <cfRule type="cellIs" dxfId="2249" priority="3934" operator="equal">
      <formula>"OPORTUNIDADE"</formula>
    </cfRule>
  </conditionalFormatting>
  <conditionalFormatting sqref="Y47:Y56">
    <cfRule type="cellIs" dxfId="2248" priority="3932" operator="equal">
      <formula>"NÃO"</formula>
    </cfRule>
    <cfRule type="cellIs" dxfId="2247" priority="3933" operator="equal">
      <formula>"SIM"</formula>
    </cfRule>
  </conditionalFormatting>
  <conditionalFormatting sqref="Y47:Y56">
    <cfRule type="cellIs" dxfId="2246" priority="3931" operator="equal">
      <formula>"OPORTUNIDADE"</formula>
    </cfRule>
  </conditionalFormatting>
  <conditionalFormatting sqref="Y47:Y56">
    <cfRule type="cellIs" dxfId="2245" priority="3929" operator="equal">
      <formula>"NÃO"</formula>
    </cfRule>
    <cfRule type="cellIs" dxfId="2244" priority="3930" operator="equal">
      <formula>"SIM"</formula>
    </cfRule>
  </conditionalFormatting>
  <conditionalFormatting sqref="Y47:Y56">
    <cfRule type="cellIs" dxfId="2243" priority="3928" operator="equal">
      <formula>"OPORTUNIDADE"</formula>
    </cfRule>
  </conditionalFormatting>
  <conditionalFormatting sqref="Y47:Y56">
    <cfRule type="cellIs" dxfId="2242" priority="3926" operator="equal">
      <formula>"NÃO"</formula>
    </cfRule>
    <cfRule type="cellIs" dxfId="2241" priority="3927" operator="equal">
      <formula>"SIM"</formula>
    </cfRule>
  </conditionalFormatting>
  <conditionalFormatting sqref="Y47:Y56">
    <cfRule type="cellIs" dxfId="2240" priority="3925" operator="equal">
      <formula>"OPORTUNIDADE"</formula>
    </cfRule>
  </conditionalFormatting>
  <conditionalFormatting sqref="Y47:Y56">
    <cfRule type="cellIs" dxfId="2239" priority="3923" operator="equal">
      <formula>"NÃO"</formula>
    </cfRule>
    <cfRule type="cellIs" dxfId="2238" priority="3924" operator="equal">
      <formula>"SIM"</formula>
    </cfRule>
  </conditionalFormatting>
  <conditionalFormatting sqref="Z47">
    <cfRule type="cellIs" dxfId="2237" priority="3922" operator="equal">
      <formula>"OPORTUNIDADE"</formula>
    </cfRule>
  </conditionalFormatting>
  <conditionalFormatting sqref="Z47">
    <cfRule type="cellIs" dxfId="2236" priority="3920" operator="equal">
      <formula>"NÃO"</formula>
    </cfRule>
    <cfRule type="cellIs" dxfId="2235" priority="3921" operator="equal">
      <formula>"SIM"</formula>
    </cfRule>
  </conditionalFormatting>
  <conditionalFormatting sqref="Z47">
    <cfRule type="cellIs" dxfId="2234" priority="3919" operator="equal">
      <formula>"OPORTUNIDADE"</formula>
    </cfRule>
  </conditionalFormatting>
  <conditionalFormatting sqref="Z47">
    <cfRule type="cellIs" dxfId="2233" priority="3917" operator="equal">
      <formula>"NÃO"</formula>
    </cfRule>
    <cfRule type="cellIs" dxfId="2232" priority="3918" operator="equal">
      <formula>"SIM"</formula>
    </cfRule>
  </conditionalFormatting>
  <conditionalFormatting sqref="Z47">
    <cfRule type="cellIs" dxfId="2231" priority="3916" operator="equal">
      <formula>"OPORTUNIDADE"</formula>
    </cfRule>
  </conditionalFormatting>
  <conditionalFormatting sqref="Z47">
    <cfRule type="cellIs" dxfId="2230" priority="3914" operator="equal">
      <formula>"NÃO"</formula>
    </cfRule>
    <cfRule type="cellIs" dxfId="2229" priority="3915" operator="equal">
      <formula>"SIM"</formula>
    </cfRule>
  </conditionalFormatting>
  <conditionalFormatting sqref="Z47">
    <cfRule type="cellIs" dxfId="2228" priority="3913" operator="equal">
      <formula>"OPORTUNIDADE"</formula>
    </cfRule>
  </conditionalFormatting>
  <conditionalFormatting sqref="Z47">
    <cfRule type="cellIs" dxfId="2227" priority="3911" operator="equal">
      <formula>"NÃO"</formula>
    </cfRule>
    <cfRule type="cellIs" dxfId="2226" priority="3912" operator="equal">
      <formula>"SIM"</formula>
    </cfRule>
  </conditionalFormatting>
  <conditionalFormatting sqref="Z47">
    <cfRule type="cellIs" dxfId="2225" priority="3910" operator="equal">
      <formula>"OPORTUNIDADE"</formula>
    </cfRule>
  </conditionalFormatting>
  <conditionalFormatting sqref="Z47">
    <cfRule type="cellIs" dxfId="2224" priority="3908" operator="equal">
      <formula>"NÃO"</formula>
    </cfRule>
    <cfRule type="cellIs" dxfId="2223" priority="3909" operator="equal">
      <formula>"SIM"</formula>
    </cfRule>
  </conditionalFormatting>
  <conditionalFormatting sqref="Z47">
    <cfRule type="cellIs" dxfId="2222" priority="3907" operator="equal">
      <formula>"OPORTUNIDADE"</formula>
    </cfRule>
  </conditionalFormatting>
  <conditionalFormatting sqref="Z47">
    <cfRule type="cellIs" dxfId="2221" priority="3905" operator="equal">
      <formula>"NÃO"</formula>
    </cfRule>
    <cfRule type="cellIs" dxfId="2220" priority="3906" operator="equal">
      <formula>"SIM"</formula>
    </cfRule>
  </conditionalFormatting>
  <conditionalFormatting sqref="Z47">
    <cfRule type="cellIs" dxfId="2219" priority="3904" operator="equal">
      <formula>"OPORTUNIDADE"</formula>
    </cfRule>
  </conditionalFormatting>
  <conditionalFormatting sqref="Z47">
    <cfRule type="cellIs" dxfId="2218" priority="3902" operator="equal">
      <formula>"NÃO"</formula>
    </cfRule>
    <cfRule type="cellIs" dxfId="2217" priority="3903" operator="equal">
      <formula>"SIM"</formula>
    </cfRule>
  </conditionalFormatting>
  <conditionalFormatting sqref="Z47">
    <cfRule type="cellIs" dxfId="2216" priority="3901" operator="equal">
      <formula>"OPORTUNIDADE"</formula>
    </cfRule>
  </conditionalFormatting>
  <conditionalFormatting sqref="Z47">
    <cfRule type="cellIs" dxfId="2215" priority="3899" operator="equal">
      <formula>"NÃO"</formula>
    </cfRule>
    <cfRule type="cellIs" dxfId="2214" priority="3900" operator="equal">
      <formula>"SIM"</formula>
    </cfRule>
  </conditionalFormatting>
  <conditionalFormatting sqref="Z47">
    <cfRule type="cellIs" dxfId="2213" priority="3898" operator="equal">
      <formula>"OPORTUNIDADE"</formula>
    </cfRule>
  </conditionalFormatting>
  <conditionalFormatting sqref="Z47">
    <cfRule type="cellIs" dxfId="2212" priority="3896" operator="equal">
      <formula>"NÃO"</formula>
    </cfRule>
    <cfRule type="cellIs" dxfId="2211" priority="3897" operator="equal">
      <formula>"SIM"</formula>
    </cfRule>
  </conditionalFormatting>
  <conditionalFormatting sqref="Z47">
    <cfRule type="cellIs" dxfId="2210" priority="3895" operator="equal">
      <formula>"OPORTUNIDADE"</formula>
    </cfRule>
  </conditionalFormatting>
  <conditionalFormatting sqref="Z47">
    <cfRule type="cellIs" dxfId="2209" priority="3893" operator="equal">
      <formula>"NÃO"</formula>
    </cfRule>
    <cfRule type="cellIs" dxfId="2208" priority="3894" operator="equal">
      <formula>"SIM"</formula>
    </cfRule>
  </conditionalFormatting>
  <conditionalFormatting sqref="Z47">
    <cfRule type="cellIs" dxfId="2207" priority="3892" operator="equal">
      <formula>"OPORTUNIDADE"</formula>
    </cfRule>
  </conditionalFormatting>
  <conditionalFormatting sqref="Z47">
    <cfRule type="cellIs" dxfId="2206" priority="3890" operator="equal">
      <formula>"NÃO"</formula>
    </cfRule>
    <cfRule type="cellIs" dxfId="2205" priority="3891" operator="equal">
      <formula>"SIM"</formula>
    </cfRule>
  </conditionalFormatting>
  <conditionalFormatting sqref="Z47">
    <cfRule type="cellIs" dxfId="2204" priority="3889" operator="equal">
      <formula>"OPORTUNIDADE"</formula>
    </cfRule>
  </conditionalFormatting>
  <conditionalFormatting sqref="Z47">
    <cfRule type="cellIs" dxfId="2203" priority="3887" operator="equal">
      <formula>"NÃO"</formula>
    </cfRule>
    <cfRule type="cellIs" dxfId="2202" priority="3888" operator="equal">
      <formula>"SIM"</formula>
    </cfRule>
  </conditionalFormatting>
  <conditionalFormatting sqref="Z47">
    <cfRule type="cellIs" dxfId="2201" priority="3886" operator="equal">
      <formula>"OPORTUNIDADE"</formula>
    </cfRule>
  </conditionalFormatting>
  <conditionalFormatting sqref="Z47">
    <cfRule type="cellIs" dxfId="2200" priority="3884" operator="equal">
      <formula>"NÃO"</formula>
    </cfRule>
    <cfRule type="cellIs" dxfId="2199" priority="3885" operator="equal">
      <formula>"SIM"</formula>
    </cfRule>
  </conditionalFormatting>
  <conditionalFormatting sqref="Y47:Y56">
    <cfRule type="cellIs" dxfId="2198" priority="3883" operator="equal">
      <formula>"OPORTUNIDADE"</formula>
    </cfRule>
  </conditionalFormatting>
  <conditionalFormatting sqref="Y47:Y56">
    <cfRule type="cellIs" dxfId="2197" priority="3881" operator="equal">
      <formula>"NÃO"</formula>
    </cfRule>
    <cfRule type="cellIs" dxfId="2196" priority="3882" operator="equal">
      <formula>"SIM"</formula>
    </cfRule>
  </conditionalFormatting>
  <conditionalFormatting sqref="Y47:Y56">
    <cfRule type="cellIs" dxfId="2195" priority="3880" operator="equal">
      <formula>"OPORTUNIDADE"</formula>
    </cfRule>
  </conditionalFormatting>
  <conditionalFormatting sqref="Y47:Y56">
    <cfRule type="cellIs" dxfId="2194" priority="3878" operator="equal">
      <formula>"NÃO"</formula>
    </cfRule>
    <cfRule type="cellIs" dxfId="2193" priority="3879" operator="equal">
      <formula>"SIM"</formula>
    </cfRule>
  </conditionalFormatting>
  <conditionalFormatting sqref="Y47:Y56">
    <cfRule type="cellIs" dxfId="2192" priority="3877" operator="equal">
      <formula>"OPORTUNIDADE"</formula>
    </cfRule>
  </conditionalFormatting>
  <conditionalFormatting sqref="Y47:Y56">
    <cfRule type="cellIs" dxfId="2191" priority="3875" operator="equal">
      <formula>"NÃO"</formula>
    </cfRule>
    <cfRule type="cellIs" dxfId="2190" priority="3876" operator="equal">
      <formula>"SIM"</formula>
    </cfRule>
  </conditionalFormatting>
  <conditionalFormatting sqref="Y47:Y56">
    <cfRule type="cellIs" dxfId="2189" priority="3874" operator="equal">
      <formula>"OPORTUNIDADE"</formula>
    </cfRule>
  </conditionalFormatting>
  <conditionalFormatting sqref="Y47:Y56">
    <cfRule type="cellIs" dxfId="2188" priority="3872" operator="equal">
      <formula>"NÃO"</formula>
    </cfRule>
    <cfRule type="cellIs" dxfId="2187" priority="3873" operator="equal">
      <formula>"SIM"</formula>
    </cfRule>
  </conditionalFormatting>
  <conditionalFormatting sqref="Z55">
    <cfRule type="cellIs" dxfId="2186" priority="3871" operator="equal">
      <formula>"OPORTUNIDADE"</formula>
    </cfRule>
  </conditionalFormatting>
  <conditionalFormatting sqref="Z55">
    <cfRule type="cellIs" dxfId="2185" priority="3869" operator="equal">
      <formula>"NÃO"</formula>
    </cfRule>
    <cfRule type="cellIs" dxfId="2184" priority="3870" operator="equal">
      <formula>"SIM"</formula>
    </cfRule>
  </conditionalFormatting>
  <conditionalFormatting sqref="Z55">
    <cfRule type="cellIs" dxfId="2183" priority="3868" operator="equal">
      <formula>"OPORTUNIDADE"</formula>
    </cfRule>
  </conditionalFormatting>
  <conditionalFormatting sqref="Z55">
    <cfRule type="cellIs" dxfId="2182" priority="3866" operator="equal">
      <formula>"NÃO"</formula>
    </cfRule>
    <cfRule type="cellIs" dxfId="2181" priority="3867" operator="equal">
      <formula>"SIM"</formula>
    </cfRule>
  </conditionalFormatting>
  <conditionalFormatting sqref="Z55">
    <cfRule type="cellIs" dxfId="2180" priority="3865" operator="equal">
      <formula>"OPORTUNIDADE"</formula>
    </cfRule>
  </conditionalFormatting>
  <conditionalFormatting sqref="Z55">
    <cfRule type="cellIs" dxfId="2179" priority="3863" operator="equal">
      <formula>"NÃO"</formula>
    </cfRule>
    <cfRule type="cellIs" dxfId="2178" priority="3864" operator="equal">
      <formula>"SIM"</formula>
    </cfRule>
  </conditionalFormatting>
  <conditionalFormatting sqref="Z55">
    <cfRule type="cellIs" dxfId="2177" priority="3862" operator="equal">
      <formula>"OPORTUNIDADE"</formula>
    </cfRule>
  </conditionalFormatting>
  <conditionalFormatting sqref="Z55">
    <cfRule type="cellIs" dxfId="2176" priority="3860" operator="equal">
      <formula>"NÃO"</formula>
    </cfRule>
    <cfRule type="cellIs" dxfId="2175" priority="3861" operator="equal">
      <formula>"SIM"</formula>
    </cfRule>
  </conditionalFormatting>
  <conditionalFormatting sqref="Z55">
    <cfRule type="cellIs" dxfId="2174" priority="3859" operator="equal">
      <formula>"OPORTUNIDADE"</formula>
    </cfRule>
  </conditionalFormatting>
  <conditionalFormatting sqref="Z55">
    <cfRule type="cellIs" dxfId="2173" priority="3857" operator="equal">
      <formula>"NÃO"</formula>
    </cfRule>
    <cfRule type="cellIs" dxfId="2172" priority="3858" operator="equal">
      <formula>"SIM"</formula>
    </cfRule>
  </conditionalFormatting>
  <conditionalFormatting sqref="Z55">
    <cfRule type="cellIs" dxfId="2171" priority="3856" operator="equal">
      <formula>"OPORTUNIDADE"</formula>
    </cfRule>
  </conditionalFormatting>
  <conditionalFormatting sqref="Z55">
    <cfRule type="cellIs" dxfId="2170" priority="3854" operator="equal">
      <formula>"NÃO"</formula>
    </cfRule>
    <cfRule type="cellIs" dxfId="2169" priority="3855" operator="equal">
      <formula>"SIM"</formula>
    </cfRule>
  </conditionalFormatting>
  <conditionalFormatting sqref="Z55">
    <cfRule type="cellIs" dxfId="2168" priority="3853" operator="equal">
      <formula>"OPORTUNIDADE"</formula>
    </cfRule>
  </conditionalFormatting>
  <conditionalFormatting sqref="Z55">
    <cfRule type="cellIs" dxfId="2167" priority="3851" operator="equal">
      <formula>"NÃO"</formula>
    </cfRule>
    <cfRule type="cellIs" dxfId="2166" priority="3852" operator="equal">
      <formula>"SIM"</formula>
    </cfRule>
  </conditionalFormatting>
  <conditionalFormatting sqref="BK44">
    <cfRule type="iconSet" priority="383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837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836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83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83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832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83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830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165" priority="3829" operator="equal">
      <formula>"OPORTUNIDADE"</formula>
    </cfRule>
  </conditionalFormatting>
  <conditionalFormatting sqref="Y82:Z82">
    <cfRule type="cellIs" dxfId="2164" priority="3827" operator="equal">
      <formula>"NÃO"</formula>
    </cfRule>
    <cfRule type="cellIs" dxfId="2163" priority="3828" operator="equal">
      <formula>"SIM"</formula>
    </cfRule>
  </conditionalFormatting>
  <conditionalFormatting sqref="Y82:Z82">
    <cfRule type="cellIs" dxfId="2162" priority="3826" operator="equal">
      <formula>"OPORTUNIDADE"</formula>
    </cfRule>
  </conditionalFormatting>
  <conditionalFormatting sqref="Y82:Z82">
    <cfRule type="cellIs" dxfId="2161" priority="3824" operator="equal">
      <formula>"NÃO"</formula>
    </cfRule>
    <cfRule type="cellIs" dxfId="2160" priority="3825" operator="equal">
      <formula>"SIM"</formula>
    </cfRule>
  </conditionalFormatting>
  <conditionalFormatting sqref="Y82">
    <cfRule type="cellIs" dxfId="2159" priority="3823" operator="equal">
      <formula>"OPORTUNIDADE"</formula>
    </cfRule>
  </conditionalFormatting>
  <conditionalFormatting sqref="Y82">
    <cfRule type="cellIs" dxfId="2158" priority="3821" operator="equal">
      <formula>"NÃO"</formula>
    </cfRule>
    <cfRule type="cellIs" dxfId="2157" priority="3822" operator="equal">
      <formula>"SIM"</formula>
    </cfRule>
  </conditionalFormatting>
  <conditionalFormatting sqref="Y82:Z82">
    <cfRule type="cellIs" dxfId="2156" priority="3820" operator="equal">
      <formula>"OPORTUNIDADE"</formula>
    </cfRule>
  </conditionalFormatting>
  <conditionalFormatting sqref="Y82:Z82">
    <cfRule type="cellIs" dxfId="2155" priority="3818" operator="equal">
      <formula>"NÃO"</formula>
    </cfRule>
    <cfRule type="cellIs" dxfId="2154" priority="3819" operator="equal">
      <formula>"SIM"</formula>
    </cfRule>
  </conditionalFormatting>
  <conditionalFormatting sqref="Y83">
    <cfRule type="cellIs" dxfId="2153" priority="3817" operator="equal">
      <formula>"OPORTUNIDADE"</formula>
    </cfRule>
  </conditionalFormatting>
  <conditionalFormatting sqref="Y83">
    <cfRule type="cellIs" dxfId="2152" priority="3815" operator="equal">
      <formula>"NÃO"</formula>
    </cfRule>
    <cfRule type="cellIs" dxfId="2151" priority="3816" operator="equal">
      <formula>"SIM"</formula>
    </cfRule>
  </conditionalFormatting>
  <conditionalFormatting sqref="Y78:Y79">
    <cfRule type="cellIs" dxfId="2150" priority="3814" operator="equal">
      <formula>"OPORTUNIDADE"</formula>
    </cfRule>
  </conditionalFormatting>
  <conditionalFormatting sqref="Y78:Y79">
    <cfRule type="cellIs" dxfId="2149" priority="3812" operator="equal">
      <formula>"NÃO"</formula>
    </cfRule>
    <cfRule type="cellIs" dxfId="2148" priority="3813" operator="equal">
      <formula>"SIM"</formula>
    </cfRule>
  </conditionalFormatting>
  <conditionalFormatting sqref="Y84">
    <cfRule type="cellIs" dxfId="2147" priority="3811" operator="equal">
      <formula>"OPORTUNIDADE"</formula>
    </cfRule>
  </conditionalFormatting>
  <conditionalFormatting sqref="Y84">
    <cfRule type="cellIs" dxfId="2146" priority="3809" operator="equal">
      <formula>"NÃO"</formula>
    </cfRule>
    <cfRule type="cellIs" dxfId="2145" priority="3810" operator="equal">
      <formula>"SIM"</formula>
    </cfRule>
  </conditionalFormatting>
  <conditionalFormatting sqref="Y86">
    <cfRule type="cellIs" dxfId="2144" priority="3808" operator="equal">
      <formula>"OPORTUNIDADE"</formula>
    </cfRule>
  </conditionalFormatting>
  <conditionalFormatting sqref="Y86">
    <cfRule type="cellIs" dxfId="2143" priority="3806" operator="equal">
      <formula>"NÃO"</formula>
    </cfRule>
    <cfRule type="cellIs" dxfId="2142" priority="3807" operator="equal">
      <formula>"SIM"</formula>
    </cfRule>
  </conditionalFormatting>
  <conditionalFormatting sqref="Y87:Y89">
    <cfRule type="cellIs" dxfId="2141" priority="3805" operator="equal">
      <formula>"OPORTUNIDADE"</formula>
    </cfRule>
  </conditionalFormatting>
  <conditionalFormatting sqref="Y87:Y89">
    <cfRule type="cellIs" dxfId="2140" priority="3803" operator="equal">
      <formula>"NÃO"</formula>
    </cfRule>
    <cfRule type="cellIs" dxfId="2139" priority="3804" operator="equal">
      <formula>"SIM"</formula>
    </cfRule>
  </conditionalFormatting>
  <conditionalFormatting sqref="Y90">
    <cfRule type="cellIs" dxfId="2138" priority="3802" operator="equal">
      <formula>"OPORTUNIDADE"</formula>
    </cfRule>
  </conditionalFormatting>
  <conditionalFormatting sqref="Y90">
    <cfRule type="cellIs" dxfId="2137" priority="3800" operator="equal">
      <formula>"NÃO"</formula>
    </cfRule>
    <cfRule type="cellIs" dxfId="2136" priority="3801" operator="equal">
      <formula>"SIM"</formula>
    </cfRule>
  </conditionalFormatting>
  <conditionalFormatting sqref="BP65">
    <cfRule type="iconSet" priority="3799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798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796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795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2135" priority="3794" operator="equal">
      <formula>"OPORTUNIDADE"</formula>
    </cfRule>
  </conditionalFormatting>
  <conditionalFormatting sqref="Y95:Y96">
    <cfRule type="cellIs" dxfId="2134" priority="3792" operator="equal">
      <formula>"NÃO"</formula>
    </cfRule>
    <cfRule type="cellIs" dxfId="2133" priority="3793" operator="equal">
      <formula>"SIM"</formula>
    </cfRule>
  </conditionalFormatting>
  <conditionalFormatting sqref="Y98:Z98">
    <cfRule type="cellIs" dxfId="2132" priority="3791" operator="equal">
      <formula>"OPORTUNIDADE"</formula>
    </cfRule>
  </conditionalFormatting>
  <conditionalFormatting sqref="Y98:Z98">
    <cfRule type="cellIs" dxfId="2131" priority="3789" operator="equal">
      <formula>"NÃO"</formula>
    </cfRule>
    <cfRule type="cellIs" dxfId="2130" priority="3790" operator="equal">
      <formula>"SIM"</formula>
    </cfRule>
  </conditionalFormatting>
  <conditionalFormatting sqref="Y98:Z98">
    <cfRule type="cellIs" dxfId="2129" priority="3788" operator="equal">
      <formula>"OPORTUNIDADE"</formula>
    </cfRule>
  </conditionalFormatting>
  <conditionalFormatting sqref="Y98:Z98">
    <cfRule type="cellIs" dxfId="2128" priority="3786" operator="equal">
      <formula>"NÃO"</formula>
    </cfRule>
    <cfRule type="cellIs" dxfId="2127" priority="3787" operator="equal">
      <formula>"SIM"</formula>
    </cfRule>
  </conditionalFormatting>
  <conditionalFormatting sqref="Y98:Y101">
    <cfRule type="cellIs" dxfId="2126" priority="3785" operator="equal">
      <formula>"OPORTUNIDADE"</formula>
    </cfRule>
  </conditionalFormatting>
  <conditionalFormatting sqref="Y98:Y101">
    <cfRule type="cellIs" dxfId="2125" priority="3783" operator="equal">
      <formula>"NÃO"</formula>
    </cfRule>
    <cfRule type="cellIs" dxfId="2124" priority="3784" operator="equal">
      <formula>"SIM"</formula>
    </cfRule>
  </conditionalFormatting>
  <conditionalFormatting sqref="Y98:Z98">
    <cfRule type="cellIs" dxfId="2123" priority="3782" operator="equal">
      <formula>"OPORTUNIDADE"</formula>
    </cfRule>
  </conditionalFormatting>
  <conditionalFormatting sqref="Y98:Z98">
    <cfRule type="cellIs" dxfId="2122" priority="3780" operator="equal">
      <formula>"NÃO"</formula>
    </cfRule>
    <cfRule type="cellIs" dxfId="2121" priority="3781" operator="equal">
      <formula>"SIM"</formula>
    </cfRule>
  </conditionalFormatting>
  <conditionalFormatting sqref="Y100:Y102">
    <cfRule type="cellIs" dxfId="2120" priority="3779" operator="equal">
      <formula>"OPORTUNIDADE"</formula>
    </cfRule>
  </conditionalFormatting>
  <conditionalFormatting sqref="Y100:Y102">
    <cfRule type="cellIs" dxfId="2119" priority="3777" operator="equal">
      <formula>"NÃO"</formula>
    </cfRule>
    <cfRule type="cellIs" dxfId="2118" priority="3778" operator="equal">
      <formula>"SIM"</formula>
    </cfRule>
  </conditionalFormatting>
  <conditionalFormatting sqref="Y102:Y104">
    <cfRule type="cellIs" dxfId="2117" priority="3776" operator="equal">
      <formula>"OPORTUNIDADE"</formula>
    </cfRule>
  </conditionalFormatting>
  <conditionalFormatting sqref="Y102:Y104">
    <cfRule type="cellIs" dxfId="2116" priority="3774" operator="equal">
      <formula>"NÃO"</formula>
    </cfRule>
    <cfRule type="cellIs" dxfId="2115" priority="3775" operator="equal">
      <formula>"SIM"</formula>
    </cfRule>
  </conditionalFormatting>
  <conditionalFormatting sqref="Y99:Z99">
    <cfRule type="cellIs" dxfId="2114" priority="3770" operator="equal">
      <formula>"OPORTUNIDADE"</formula>
    </cfRule>
  </conditionalFormatting>
  <conditionalFormatting sqref="Y99:Z99">
    <cfRule type="cellIs" dxfId="2113" priority="3768" operator="equal">
      <formula>"NÃO"</formula>
    </cfRule>
    <cfRule type="cellIs" dxfId="2112" priority="3769" operator="equal">
      <formula>"SIM"</formula>
    </cfRule>
  </conditionalFormatting>
  <conditionalFormatting sqref="Y99:Z99">
    <cfRule type="cellIs" dxfId="2111" priority="3767" operator="equal">
      <formula>"OPORTUNIDADE"</formula>
    </cfRule>
  </conditionalFormatting>
  <conditionalFormatting sqref="Y99:Z99">
    <cfRule type="cellIs" dxfId="2110" priority="3765" operator="equal">
      <formula>"NÃO"</formula>
    </cfRule>
    <cfRule type="cellIs" dxfId="2109" priority="3766" operator="equal">
      <formula>"SIM"</formula>
    </cfRule>
  </conditionalFormatting>
  <conditionalFormatting sqref="Y99:Z99">
    <cfRule type="cellIs" dxfId="2108" priority="3764" operator="equal">
      <formula>"OPORTUNIDADE"</formula>
    </cfRule>
  </conditionalFormatting>
  <conditionalFormatting sqref="Y99:Z99">
    <cfRule type="cellIs" dxfId="2107" priority="3762" operator="equal">
      <formula>"NÃO"</formula>
    </cfRule>
    <cfRule type="cellIs" dxfId="2106" priority="3763" operator="equal">
      <formula>"SIM"</formula>
    </cfRule>
  </conditionalFormatting>
  <conditionalFormatting sqref="Y99:Z99">
    <cfRule type="cellIs" dxfId="2105" priority="3761" operator="equal">
      <formula>"OPORTUNIDADE"</formula>
    </cfRule>
  </conditionalFormatting>
  <conditionalFormatting sqref="Y99:Z99">
    <cfRule type="cellIs" dxfId="2104" priority="3759" operator="equal">
      <formula>"NÃO"</formula>
    </cfRule>
    <cfRule type="cellIs" dxfId="2103" priority="3760" operator="equal">
      <formula>"SIM"</formula>
    </cfRule>
  </conditionalFormatting>
  <conditionalFormatting sqref="Y99:Z99">
    <cfRule type="cellIs" dxfId="2102" priority="3758" operator="equal">
      <formula>"OPORTUNIDADE"</formula>
    </cfRule>
  </conditionalFormatting>
  <conditionalFormatting sqref="Y99:Z99">
    <cfRule type="cellIs" dxfId="2101" priority="3756" operator="equal">
      <formula>"NÃO"</formula>
    </cfRule>
    <cfRule type="cellIs" dxfId="2100" priority="3757" operator="equal">
      <formula>"SIM"</formula>
    </cfRule>
  </conditionalFormatting>
  <conditionalFormatting sqref="Y99:Z99">
    <cfRule type="cellIs" dxfId="2099" priority="3755" operator="equal">
      <formula>"OPORTUNIDADE"</formula>
    </cfRule>
  </conditionalFormatting>
  <conditionalFormatting sqref="Y99:Z99">
    <cfRule type="cellIs" dxfId="2098" priority="3753" operator="equal">
      <formula>"NÃO"</formula>
    </cfRule>
    <cfRule type="cellIs" dxfId="2097" priority="3754" operator="equal">
      <formula>"SIM"</formula>
    </cfRule>
  </conditionalFormatting>
  <conditionalFormatting sqref="Y100:Z100">
    <cfRule type="cellIs" dxfId="2096" priority="3752" operator="equal">
      <formula>"OPORTUNIDADE"</formula>
    </cfRule>
  </conditionalFormatting>
  <conditionalFormatting sqref="Y100:Z100">
    <cfRule type="cellIs" dxfId="2095" priority="3750" operator="equal">
      <formula>"NÃO"</formula>
    </cfRule>
    <cfRule type="cellIs" dxfId="2094" priority="3751" operator="equal">
      <formula>"SIM"</formula>
    </cfRule>
  </conditionalFormatting>
  <conditionalFormatting sqref="Y100:Z100">
    <cfRule type="cellIs" dxfId="2093" priority="3749" operator="equal">
      <formula>"OPORTUNIDADE"</formula>
    </cfRule>
  </conditionalFormatting>
  <conditionalFormatting sqref="Y100:Z100">
    <cfRule type="cellIs" dxfId="2092" priority="3747" operator="equal">
      <formula>"NÃO"</formula>
    </cfRule>
    <cfRule type="cellIs" dxfId="2091" priority="3748" operator="equal">
      <formula>"SIM"</formula>
    </cfRule>
  </conditionalFormatting>
  <conditionalFormatting sqref="Y100:Z100">
    <cfRule type="cellIs" dxfId="2090" priority="3746" operator="equal">
      <formula>"OPORTUNIDADE"</formula>
    </cfRule>
  </conditionalFormatting>
  <conditionalFormatting sqref="Y100:Z100">
    <cfRule type="cellIs" dxfId="2089" priority="3744" operator="equal">
      <formula>"NÃO"</formula>
    </cfRule>
    <cfRule type="cellIs" dxfId="2088" priority="3745" operator="equal">
      <formula>"SIM"</formula>
    </cfRule>
  </conditionalFormatting>
  <conditionalFormatting sqref="Y104:Y106">
    <cfRule type="cellIs" dxfId="2087" priority="3743" operator="equal">
      <formula>"OPORTUNIDADE"</formula>
    </cfRule>
  </conditionalFormatting>
  <conditionalFormatting sqref="Y104:Y106">
    <cfRule type="cellIs" dxfId="2086" priority="3741" operator="equal">
      <formula>"NÃO"</formula>
    </cfRule>
    <cfRule type="cellIs" dxfId="2085" priority="3742" operator="equal">
      <formula>"SIM"</formula>
    </cfRule>
  </conditionalFormatting>
  <conditionalFormatting sqref="BP82">
    <cfRule type="iconSet" priority="3739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73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737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736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2084" priority="3735" operator="equal">
      <formula>"OPORTUNIDADE"</formula>
    </cfRule>
  </conditionalFormatting>
  <conditionalFormatting sqref="Y99:Z99">
    <cfRule type="cellIs" dxfId="2083" priority="3733" operator="equal">
      <formula>"NÃO"</formula>
    </cfRule>
    <cfRule type="cellIs" dxfId="2082" priority="3734" operator="equal">
      <formula>"SIM"</formula>
    </cfRule>
  </conditionalFormatting>
  <conditionalFormatting sqref="Y99:Z99">
    <cfRule type="cellIs" dxfId="2081" priority="3732" operator="equal">
      <formula>"OPORTUNIDADE"</formula>
    </cfRule>
  </conditionalFormatting>
  <conditionalFormatting sqref="Y99:Z99">
    <cfRule type="cellIs" dxfId="2080" priority="3730" operator="equal">
      <formula>"NÃO"</formula>
    </cfRule>
    <cfRule type="cellIs" dxfId="2079" priority="3731" operator="equal">
      <formula>"SIM"</formula>
    </cfRule>
  </conditionalFormatting>
  <conditionalFormatting sqref="Y99:Z99">
    <cfRule type="cellIs" dxfId="2078" priority="3729" operator="equal">
      <formula>"OPORTUNIDADE"</formula>
    </cfRule>
  </conditionalFormatting>
  <conditionalFormatting sqref="Y99:Z99">
    <cfRule type="cellIs" dxfId="2077" priority="3727" operator="equal">
      <formula>"NÃO"</formula>
    </cfRule>
    <cfRule type="cellIs" dxfId="2076" priority="3728" operator="equal">
      <formula>"SIM"</formula>
    </cfRule>
  </conditionalFormatting>
  <conditionalFormatting sqref="Y100:Z100">
    <cfRule type="cellIs" dxfId="2075" priority="3726" operator="equal">
      <formula>"OPORTUNIDADE"</formula>
    </cfRule>
  </conditionalFormatting>
  <conditionalFormatting sqref="Y100:Z100">
    <cfRule type="cellIs" dxfId="2074" priority="3724" operator="equal">
      <formula>"NÃO"</formula>
    </cfRule>
    <cfRule type="cellIs" dxfId="2073" priority="3725" operator="equal">
      <formula>"SIM"</formula>
    </cfRule>
  </conditionalFormatting>
  <conditionalFormatting sqref="Y100:Z100">
    <cfRule type="cellIs" dxfId="2072" priority="3723" operator="equal">
      <formula>"OPORTUNIDADE"</formula>
    </cfRule>
  </conditionalFormatting>
  <conditionalFormatting sqref="Y100:Z100">
    <cfRule type="cellIs" dxfId="2071" priority="3721" operator="equal">
      <formula>"NÃO"</formula>
    </cfRule>
    <cfRule type="cellIs" dxfId="2070" priority="3722" operator="equal">
      <formula>"SIM"</formula>
    </cfRule>
  </conditionalFormatting>
  <conditionalFormatting sqref="Y100:Z100">
    <cfRule type="cellIs" dxfId="2069" priority="3720" operator="equal">
      <formula>"OPORTUNIDADE"</formula>
    </cfRule>
  </conditionalFormatting>
  <conditionalFormatting sqref="Y100:Z100">
    <cfRule type="cellIs" dxfId="2068" priority="3718" operator="equal">
      <formula>"NÃO"</formula>
    </cfRule>
    <cfRule type="cellIs" dxfId="2067" priority="3719" operator="equal">
      <formula>"SIM"</formula>
    </cfRule>
  </conditionalFormatting>
  <conditionalFormatting sqref="Y100:Z100">
    <cfRule type="cellIs" dxfId="2066" priority="3717" operator="equal">
      <formula>"OPORTUNIDADE"</formula>
    </cfRule>
  </conditionalFormatting>
  <conditionalFormatting sqref="Y100:Z100">
    <cfRule type="cellIs" dxfId="2065" priority="3715" operator="equal">
      <formula>"NÃO"</formula>
    </cfRule>
    <cfRule type="cellIs" dxfId="2064" priority="3716" operator="equal">
      <formula>"SIM"</formula>
    </cfRule>
  </conditionalFormatting>
  <conditionalFormatting sqref="Y100:Z100">
    <cfRule type="cellIs" dxfId="2063" priority="3714" operator="equal">
      <formula>"OPORTUNIDADE"</formula>
    </cfRule>
  </conditionalFormatting>
  <conditionalFormatting sqref="Y100:Z100">
    <cfRule type="cellIs" dxfId="2062" priority="3712" operator="equal">
      <formula>"NÃO"</formula>
    </cfRule>
    <cfRule type="cellIs" dxfId="2061" priority="3713" operator="equal">
      <formula>"SIM"</formula>
    </cfRule>
  </conditionalFormatting>
  <conditionalFormatting sqref="Y100:Z100">
    <cfRule type="cellIs" dxfId="2060" priority="3711" operator="equal">
      <formula>"OPORTUNIDADE"</formula>
    </cfRule>
  </conditionalFormatting>
  <conditionalFormatting sqref="Y100:Z100">
    <cfRule type="cellIs" dxfId="2059" priority="3709" operator="equal">
      <formula>"NÃO"</formula>
    </cfRule>
    <cfRule type="cellIs" dxfId="2058" priority="3710" operator="equal">
      <formula>"SIM"</formula>
    </cfRule>
  </conditionalFormatting>
  <conditionalFormatting sqref="Y101:Z101">
    <cfRule type="cellIs" dxfId="2057" priority="3708" operator="equal">
      <formula>"OPORTUNIDADE"</formula>
    </cfRule>
  </conditionalFormatting>
  <conditionalFormatting sqref="Y101:Z101">
    <cfRule type="cellIs" dxfId="2056" priority="3706" operator="equal">
      <formula>"NÃO"</formula>
    </cfRule>
    <cfRule type="cellIs" dxfId="2055" priority="3707" operator="equal">
      <formula>"SIM"</formula>
    </cfRule>
  </conditionalFormatting>
  <conditionalFormatting sqref="Y101:Z101">
    <cfRule type="cellIs" dxfId="2054" priority="3705" operator="equal">
      <formula>"OPORTUNIDADE"</formula>
    </cfRule>
  </conditionalFormatting>
  <conditionalFormatting sqref="Y101:Z101">
    <cfRule type="cellIs" dxfId="2053" priority="3703" operator="equal">
      <formula>"NÃO"</formula>
    </cfRule>
    <cfRule type="cellIs" dxfId="2052" priority="3704" operator="equal">
      <formula>"SIM"</formula>
    </cfRule>
  </conditionalFormatting>
  <conditionalFormatting sqref="Y101:Z101">
    <cfRule type="cellIs" dxfId="2051" priority="3702" operator="equal">
      <formula>"OPORTUNIDADE"</formula>
    </cfRule>
  </conditionalFormatting>
  <conditionalFormatting sqref="Y101:Z101">
    <cfRule type="cellIs" dxfId="2050" priority="3700" operator="equal">
      <formula>"NÃO"</formula>
    </cfRule>
    <cfRule type="cellIs" dxfId="2049" priority="3701" operator="equal">
      <formula>"SIM"</formula>
    </cfRule>
  </conditionalFormatting>
  <conditionalFormatting sqref="BK89">
    <cfRule type="iconSet" priority="3699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69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697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69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694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693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69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691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2048" priority="3690" operator="equal">
      <formula>"OPORTUNIDADE"</formula>
    </cfRule>
  </conditionalFormatting>
  <conditionalFormatting sqref="Y122:Y123">
    <cfRule type="cellIs" dxfId="2047" priority="3688" operator="equal">
      <formula>"NÃO"</formula>
    </cfRule>
    <cfRule type="cellIs" dxfId="2046" priority="3689" operator="equal">
      <formula>"SIM"</formula>
    </cfRule>
  </conditionalFormatting>
  <conditionalFormatting sqref="Y119">
    <cfRule type="cellIs" dxfId="2045" priority="3657" operator="equal">
      <formula>"OPORTUNIDADE"</formula>
    </cfRule>
  </conditionalFormatting>
  <conditionalFormatting sqref="Y119">
    <cfRule type="cellIs" dxfId="2044" priority="3655" operator="equal">
      <formula>"NÃO"</formula>
    </cfRule>
    <cfRule type="cellIs" dxfId="2043" priority="3656" operator="equal">
      <formula>"SIM"</formula>
    </cfRule>
  </conditionalFormatting>
  <conditionalFormatting sqref="Y119:Z119">
    <cfRule type="cellIs" dxfId="2042" priority="3654" operator="equal">
      <formula>"OPORTUNIDADE"</formula>
    </cfRule>
  </conditionalFormatting>
  <conditionalFormatting sqref="Y119:Z119">
    <cfRule type="cellIs" dxfId="2041" priority="3652" operator="equal">
      <formula>"NÃO"</formula>
    </cfRule>
    <cfRule type="cellIs" dxfId="2040" priority="3653" operator="equal">
      <formula>"SIM"</formula>
    </cfRule>
  </conditionalFormatting>
  <conditionalFormatting sqref="Y119:Z119">
    <cfRule type="cellIs" dxfId="2039" priority="3651" operator="equal">
      <formula>"OPORTUNIDADE"</formula>
    </cfRule>
  </conditionalFormatting>
  <conditionalFormatting sqref="Y119:Z119">
    <cfRule type="cellIs" dxfId="2038" priority="3649" operator="equal">
      <formula>"NÃO"</formula>
    </cfRule>
    <cfRule type="cellIs" dxfId="2037" priority="3650" operator="equal">
      <formula>"SIM"</formula>
    </cfRule>
  </conditionalFormatting>
  <conditionalFormatting sqref="Y119:Z119">
    <cfRule type="cellIs" dxfId="2036" priority="3648" operator="equal">
      <formula>"OPORTUNIDADE"</formula>
    </cfRule>
  </conditionalFormatting>
  <conditionalFormatting sqref="Y119:Z119">
    <cfRule type="cellIs" dxfId="2035" priority="3646" operator="equal">
      <formula>"NÃO"</formula>
    </cfRule>
    <cfRule type="cellIs" dxfId="2034" priority="3647" operator="equal">
      <formula>"SIM"</formula>
    </cfRule>
  </conditionalFormatting>
  <conditionalFormatting sqref="Y119:Z119">
    <cfRule type="cellIs" dxfId="2033" priority="3645" operator="equal">
      <formula>"OPORTUNIDADE"</formula>
    </cfRule>
  </conditionalFormatting>
  <conditionalFormatting sqref="Y119:Z119">
    <cfRule type="cellIs" dxfId="2032" priority="3643" operator="equal">
      <formula>"NÃO"</formula>
    </cfRule>
    <cfRule type="cellIs" dxfId="2031" priority="3644" operator="equal">
      <formula>"SIM"</formula>
    </cfRule>
  </conditionalFormatting>
  <conditionalFormatting sqref="Y119:Z119">
    <cfRule type="cellIs" dxfId="2030" priority="3642" operator="equal">
      <formula>"OPORTUNIDADE"</formula>
    </cfRule>
  </conditionalFormatting>
  <conditionalFormatting sqref="Y119:Z119">
    <cfRule type="cellIs" dxfId="2029" priority="3640" operator="equal">
      <formula>"NÃO"</formula>
    </cfRule>
    <cfRule type="cellIs" dxfId="2028" priority="3641" operator="equal">
      <formula>"SIM"</formula>
    </cfRule>
  </conditionalFormatting>
  <conditionalFormatting sqref="Y119:Z119">
    <cfRule type="cellIs" dxfId="2027" priority="3639" operator="equal">
      <formula>"OPORTUNIDADE"</formula>
    </cfRule>
  </conditionalFormatting>
  <conditionalFormatting sqref="Y119:Z119">
    <cfRule type="cellIs" dxfId="2026" priority="3637" operator="equal">
      <formula>"NÃO"</formula>
    </cfRule>
    <cfRule type="cellIs" dxfId="2025" priority="3638" operator="equal">
      <formula>"SIM"</formula>
    </cfRule>
  </conditionalFormatting>
  <conditionalFormatting sqref="Y119:Z119">
    <cfRule type="cellIs" dxfId="2024" priority="3636" operator="equal">
      <formula>"OPORTUNIDADE"</formula>
    </cfRule>
  </conditionalFormatting>
  <conditionalFormatting sqref="Y119:Z119">
    <cfRule type="cellIs" dxfId="2023" priority="3634" operator="equal">
      <formula>"NÃO"</formula>
    </cfRule>
    <cfRule type="cellIs" dxfId="2022" priority="3635" operator="equal">
      <formula>"SIM"</formula>
    </cfRule>
  </conditionalFormatting>
  <conditionalFormatting sqref="Y119:Z119">
    <cfRule type="cellIs" dxfId="2021" priority="3633" operator="equal">
      <formula>"OPORTUNIDADE"</formula>
    </cfRule>
  </conditionalFormatting>
  <conditionalFormatting sqref="Y119:Z119">
    <cfRule type="cellIs" dxfId="2020" priority="3631" operator="equal">
      <formula>"NÃO"</formula>
    </cfRule>
    <cfRule type="cellIs" dxfId="2019" priority="3632" operator="equal">
      <formula>"SIM"</formula>
    </cfRule>
  </conditionalFormatting>
  <conditionalFormatting sqref="Y119:Z119">
    <cfRule type="cellIs" dxfId="2018" priority="3630" operator="equal">
      <formula>"OPORTUNIDADE"</formula>
    </cfRule>
  </conditionalFormatting>
  <conditionalFormatting sqref="Y119:Z119">
    <cfRule type="cellIs" dxfId="2017" priority="3628" operator="equal">
      <formula>"NÃO"</formula>
    </cfRule>
    <cfRule type="cellIs" dxfId="2016" priority="3629" operator="equal">
      <formula>"SIM"</formula>
    </cfRule>
  </conditionalFormatting>
  <conditionalFormatting sqref="BP106">
    <cfRule type="iconSet" priority="3579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578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577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2015" priority="3576" operator="equal">
      <formula>"OPORTUNIDADE"</formula>
    </cfRule>
  </conditionalFormatting>
  <conditionalFormatting sqref="Z114:Z115">
    <cfRule type="cellIs" dxfId="2014" priority="3574" operator="equal">
      <formula>"NÃO"</formula>
    </cfRule>
    <cfRule type="cellIs" dxfId="2013" priority="3575" operator="equal">
      <formula>"SIM"</formula>
    </cfRule>
  </conditionalFormatting>
  <conditionalFormatting sqref="Y121">
    <cfRule type="cellIs" dxfId="2012" priority="2859" operator="equal">
      <formula>"OPORTUNIDADE"</formula>
    </cfRule>
  </conditionalFormatting>
  <conditionalFormatting sqref="Y121">
    <cfRule type="cellIs" dxfId="2011" priority="2857" operator="equal">
      <formula>"NÃO"</formula>
    </cfRule>
    <cfRule type="cellIs" dxfId="2010" priority="2858" operator="equal">
      <formula>"SIM"</formula>
    </cfRule>
  </conditionalFormatting>
  <conditionalFormatting sqref="Y121">
    <cfRule type="cellIs" dxfId="2009" priority="2856" operator="equal">
      <formula>"OPORTUNIDADE"</formula>
    </cfRule>
  </conditionalFormatting>
  <conditionalFormatting sqref="Y121">
    <cfRule type="cellIs" dxfId="2008" priority="2854" operator="equal">
      <formula>"NÃO"</formula>
    </cfRule>
    <cfRule type="cellIs" dxfId="2007" priority="2855" operator="equal">
      <formula>"SIM"</formula>
    </cfRule>
  </conditionalFormatting>
  <conditionalFormatting sqref="BK21">
    <cfRule type="iconSet" priority="284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846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2006" priority="2842" operator="equal">
      <formula>"OPORTUNIDADE"</formula>
    </cfRule>
  </conditionalFormatting>
  <conditionalFormatting sqref="Z112">
    <cfRule type="cellIs" dxfId="2005" priority="2840" operator="equal">
      <formula>"NÃO"</formula>
    </cfRule>
    <cfRule type="cellIs" dxfId="2004" priority="2841" operator="equal">
      <formula>"SIM"</formula>
    </cfRule>
  </conditionalFormatting>
  <conditionalFormatting sqref="Z114">
    <cfRule type="cellIs" dxfId="2003" priority="2809" operator="equal">
      <formula>"OPORTUNIDADE"</formula>
    </cfRule>
  </conditionalFormatting>
  <conditionalFormatting sqref="Z114">
    <cfRule type="cellIs" dxfId="2002" priority="2807" operator="equal">
      <formula>"NÃO"</formula>
    </cfRule>
    <cfRule type="cellIs" dxfId="2001" priority="2808" operator="equal">
      <formula>"SIM"</formula>
    </cfRule>
  </conditionalFormatting>
  <conditionalFormatting sqref="Z113">
    <cfRule type="cellIs" dxfId="2000" priority="2806" operator="equal">
      <formula>"OPORTUNIDADE"</formula>
    </cfRule>
  </conditionalFormatting>
  <conditionalFormatting sqref="Z113">
    <cfRule type="cellIs" dxfId="1999" priority="2804" operator="equal">
      <formula>"NÃO"</formula>
    </cfRule>
    <cfRule type="cellIs" dxfId="1998" priority="2805" operator="equal">
      <formula>"SIM"</formula>
    </cfRule>
  </conditionalFormatting>
  <conditionalFormatting sqref="Y120">
    <cfRule type="cellIs" dxfId="1997" priority="2800" operator="equal">
      <formula>"OPORTUNIDADE"</formula>
    </cfRule>
  </conditionalFormatting>
  <conditionalFormatting sqref="Y120">
    <cfRule type="cellIs" dxfId="1996" priority="2798" operator="equal">
      <formula>"NÃO"</formula>
    </cfRule>
    <cfRule type="cellIs" dxfId="1995" priority="2799" operator="equal">
      <formula>"SIM"</formula>
    </cfRule>
  </conditionalFormatting>
  <conditionalFormatting sqref="Y120">
    <cfRule type="cellIs" dxfId="1994" priority="2797" operator="equal">
      <formula>"OPORTUNIDADE"</formula>
    </cfRule>
  </conditionalFormatting>
  <conditionalFormatting sqref="Y120">
    <cfRule type="cellIs" dxfId="1993" priority="2795" operator="equal">
      <formula>"NÃO"</formula>
    </cfRule>
    <cfRule type="cellIs" dxfId="1992" priority="2796" operator="equal">
      <formula>"SIM"</formula>
    </cfRule>
  </conditionalFormatting>
  <conditionalFormatting sqref="Y120">
    <cfRule type="cellIs" dxfId="1991" priority="2794" operator="equal">
      <formula>"OPORTUNIDADE"</formula>
    </cfRule>
  </conditionalFormatting>
  <conditionalFormatting sqref="Y120">
    <cfRule type="cellIs" dxfId="1990" priority="2792" operator="equal">
      <formula>"NÃO"</formula>
    </cfRule>
    <cfRule type="cellIs" dxfId="1989" priority="2793" operator="equal">
      <formula>"SIM"</formula>
    </cfRule>
  </conditionalFormatting>
  <conditionalFormatting sqref="Y120">
    <cfRule type="cellIs" dxfId="1988" priority="2791" operator="equal">
      <formula>"OPORTUNIDADE"</formula>
    </cfRule>
  </conditionalFormatting>
  <conditionalFormatting sqref="Y120">
    <cfRule type="cellIs" dxfId="1987" priority="2789" operator="equal">
      <formula>"NÃO"</formula>
    </cfRule>
    <cfRule type="cellIs" dxfId="1986" priority="2790" operator="equal">
      <formula>"SIM"</formula>
    </cfRule>
  </conditionalFormatting>
  <conditionalFormatting sqref="Y120">
    <cfRule type="cellIs" dxfId="1985" priority="2788" operator="equal">
      <formula>"OPORTUNIDADE"</formula>
    </cfRule>
  </conditionalFormatting>
  <conditionalFormatting sqref="Y120">
    <cfRule type="cellIs" dxfId="1984" priority="2786" operator="equal">
      <formula>"NÃO"</formula>
    </cfRule>
    <cfRule type="cellIs" dxfId="1983" priority="2787" operator="equal">
      <formula>"SIM"</formula>
    </cfRule>
  </conditionalFormatting>
  <conditionalFormatting sqref="Y120">
    <cfRule type="cellIs" dxfId="1982" priority="2785" operator="equal">
      <formula>"OPORTUNIDADE"</formula>
    </cfRule>
  </conditionalFormatting>
  <conditionalFormatting sqref="Y120">
    <cfRule type="cellIs" dxfId="1981" priority="2783" operator="equal">
      <formula>"NÃO"</formula>
    </cfRule>
    <cfRule type="cellIs" dxfId="1980" priority="2784" operator="equal">
      <formula>"SIM"</formula>
    </cfRule>
  </conditionalFormatting>
  <conditionalFormatting sqref="Y120">
    <cfRule type="cellIs" dxfId="1979" priority="2782" operator="equal">
      <formula>"OPORTUNIDADE"</formula>
    </cfRule>
  </conditionalFormatting>
  <conditionalFormatting sqref="Y120">
    <cfRule type="cellIs" dxfId="1978" priority="2780" operator="equal">
      <formula>"NÃO"</formula>
    </cfRule>
    <cfRule type="cellIs" dxfId="1977" priority="2781" operator="equal">
      <formula>"SIM"</formula>
    </cfRule>
  </conditionalFormatting>
  <conditionalFormatting sqref="Y120">
    <cfRule type="cellIs" dxfId="1976" priority="2779" operator="equal">
      <formula>"OPORTUNIDADE"</formula>
    </cfRule>
  </conditionalFormatting>
  <conditionalFormatting sqref="Y120">
    <cfRule type="cellIs" dxfId="1975" priority="2777" operator="equal">
      <formula>"NÃO"</formula>
    </cfRule>
    <cfRule type="cellIs" dxfId="1974" priority="2778" operator="equal">
      <formula>"SIM"</formula>
    </cfRule>
  </conditionalFormatting>
  <conditionalFormatting sqref="Y120">
    <cfRule type="cellIs" dxfId="1973" priority="2776" operator="equal">
      <formula>"OPORTUNIDADE"</formula>
    </cfRule>
  </conditionalFormatting>
  <conditionalFormatting sqref="Y120">
    <cfRule type="cellIs" dxfId="1972" priority="2774" operator="equal">
      <formula>"NÃO"</formula>
    </cfRule>
    <cfRule type="cellIs" dxfId="1971" priority="2775" operator="equal">
      <formula>"SIM"</formula>
    </cfRule>
  </conditionalFormatting>
  <conditionalFormatting sqref="Y120">
    <cfRule type="cellIs" dxfId="1970" priority="2773" operator="equal">
      <formula>"OPORTUNIDADE"</formula>
    </cfRule>
  </conditionalFormatting>
  <conditionalFormatting sqref="Y120">
    <cfRule type="cellIs" dxfId="1969" priority="2771" operator="equal">
      <formula>"NÃO"</formula>
    </cfRule>
    <cfRule type="cellIs" dxfId="1968" priority="2772" operator="equal">
      <formula>"SIM"</formula>
    </cfRule>
  </conditionalFormatting>
  <conditionalFormatting sqref="Y120">
    <cfRule type="cellIs" dxfId="1967" priority="2770" operator="equal">
      <formula>"OPORTUNIDADE"</formula>
    </cfRule>
  </conditionalFormatting>
  <conditionalFormatting sqref="Y120">
    <cfRule type="cellIs" dxfId="1966" priority="2768" operator="equal">
      <formula>"NÃO"</formula>
    </cfRule>
    <cfRule type="cellIs" dxfId="1965" priority="2769" operator="equal">
      <formula>"SIM"</formula>
    </cfRule>
  </conditionalFormatting>
  <conditionalFormatting sqref="Z120">
    <cfRule type="cellIs" dxfId="1964" priority="2767" operator="equal">
      <formula>"OPORTUNIDADE"</formula>
    </cfRule>
  </conditionalFormatting>
  <conditionalFormatting sqref="Z120">
    <cfRule type="cellIs" dxfId="1963" priority="2765" operator="equal">
      <formula>"NÃO"</formula>
    </cfRule>
    <cfRule type="cellIs" dxfId="1962" priority="2766" operator="equal">
      <formula>"SIM"</formula>
    </cfRule>
  </conditionalFormatting>
  <conditionalFormatting sqref="Z123">
    <cfRule type="cellIs" dxfId="1961" priority="2764" operator="equal">
      <formula>"OPORTUNIDADE"</formula>
    </cfRule>
  </conditionalFormatting>
  <conditionalFormatting sqref="Z123">
    <cfRule type="cellIs" dxfId="1960" priority="2762" operator="equal">
      <formula>"NÃO"</formula>
    </cfRule>
    <cfRule type="cellIs" dxfId="1959" priority="2763" operator="equal">
      <formula>"SIM"</formula>
    </cfRule>
  </conditionalFormatting>
  <conditionalFormatting sqref="Z123">
    <cfRule type="cellIs" dxfId="1958" priority="2761" operator="equal">
      <formula>"OPORTUNIDADE"</formula>
    </cfRule>
  </conditionalFormatting>
  <conditionalFormatting sqref="Z123">
    <cfRule type="cellIs" dxfId="1957" priority="2759" operator="equal">
      <formula>"NÃO"</formula>
    </cfRule>
    <cfRule type="cellIs" dxfId="1956" priority="2760" operator="equal">
      <formula>"SIM"</formula>
    </cfRule>
  </conditionalFormatting>
  <conditionalFormatting sqref="Y123">
    <cfRule type="cellIs" dxfId="1955" priority="2755" operator="equal">
      <formula>"OPORTUNIDADE"</formula>
    </cfRule>
  </conditionalFormatting>
  <conditionalFormatting sqref="Y123">
    <cfRule type="cellIs" dxfId="1954" priority="2753" operator="equal">
      <formula>"NÃO"</formula>
    </cfRule>
    <cfRule type="cellIs" dxfId="1953" priority="2754" operator="equal">
      <formula>"SIM"</formula>
    </cfRule>
  </conditionalFormatting>
  <conditionalFormatting sqref="Z110">
    <cfRule type="cellIs" dxfId="1952" priority="2752" operator="equal">
      <formula>"OPORTUNIDADE"</formula>
    </cfRule>
  </conditionalFormatting>
  <conditionalFormatting sqref="Z110">
    <cfRule type="cellIs" dxfId="1951" priority="2750" operator="equal">
      <formula>"NÃO"</formula>
    </cfRule>
    <cfRule type="cellIs" dxfId="1950" priority="2751" operator="equal">
      <formula>"SIM"</formula>
    </cfRule>
  </conditionalFormatting>
  <conditionalFormatting sqref="Z110">
    <cfRule type="cellIs" dxfId="1949" priority="2749" operator="equal">
      <formula>"OPORTUNIDADE"</formula>
    </cfRule>
  </conditionalFormatting>
  <conditionalFormatting sqref="Z110">
    <cfRule type="cellIs" dxfId="1948" priority="2747" operator="equal">
      <formula>"NÃO"</formula>
    </cfRule>
    <cfRule type="cellIs" dxfId="1947" priority="2748" operator="equal">
      <formula>"SIM"</formula>
    </cfRule>
  </conditionalFormatting>
  <conditionalFormatting sqref="Z110">
    <cfRule type="cellIs" dxfId="1946" priority="2746" operator="equal">
      <formula>"OPORTUNIDADE"</formula>
    </cfRule>
  </conditionalFormatting>
  <conditionalFormatting sqref="Z110">
    <cfRule type="cellIs" dxfId="1945" priority="2744" operator="equal">
      <formula>"NÃO"</formula>
    </cfRule>
    <cfRule type="cellIs" dxfId="1944" priority="2745" operator="equal">
      <formula>"SIM"</formula>
    </cfRule>
  </conditionalFormatting>
  <conditionalFormatting sqref="Z110">
    <cfRule type="cellIs" dxfId="1943" priority="2743" operator="equal">
      <formula>"OPORTUNIDADE"</formula>
    </cfRule>
  </conditionalFormatting>
  <conditionalFormatting sqref="Z110">
    <cfRule type="cellIs" dxfId="1942" priority="2741" operator="equal">
      <formula>"NÃO"</formula>
    </cfRule>
    <cfRule type="cellIs" dxfId="1941" priority="2742" operator="equal">
      <formula>"SIM"</formula>
    </cfRule>
  </conditionalFormatting>
  <conditionalFormatting sqref="Z110">
    <cfRule type="cellIs" dxfId="1940" priority="2740" operator="equal">
      <formula>"OPORTUNIDADE"</formula>
    </cfRule>
  </conditionalFormatting>
  <conditionalFormatting sqref="Z110">
    <cfRule type="cellIs" dxfId="1939" priority="2738" operator="equal">
      <formula>"NÃO"</formula>
    </cfRule>
    <cfRule type="cellIs" dxfId="1938" priority="2739" operator="equal">
      <formula>"SIM"</formula>
    </cfRule>
  </conditionalFormatting>
  <conditionalFormatting sqref="Z110">
    <cfRule type="cellIs" dxfId="1937" priority="2737" operator="equal">
      <formula>"OPORTUNIDADE"</formula>
    </cfRule>
  </conditionalFormatting>
  <conditionalFormatting sqref="Z110">
    <cfRule type="cellIs" dxfId="1936" priority="2735" operator="equal">
      <formula>"NÃO"</formula>
    </cfRule>
    <cfRule type="cellIs" dxfId="1935" priority="2736" operator="equal">
      <formula>"SIM"</formula>
    </cfRule>
  </conditionalFormatting>
  <conditionalFormatting sqref="Z110">
    <cfRule type="cellIs" dxfId="1934" priority="2734" operator="equal">
      <formula>"OPORTUNIDADE"</formula>
    </cfRule>
  </conditionalFormatting>
  <conditionalFormatting sqref="Z110">
    <cfRule type="cellIs" dxfId="1933" priority="2732" operator="equal">
      <formula>"NÃO"</formula>
    </cfRule>
    <cfRule type="cellIs" dxfId="1932" priority="2733" operator="equal">
      <formula>"SIM"</formula>
    </cfRule>
  </conditionalFormatting>
  <conditionalFormatting sqref="Z110">
    <cfRule type="cellIs" dxfId="1931" priority="2731" operator="equal">
      <formula>"OPORTUNIDADE"</formula>
    </cfRule>
  </conditionalFormatting>
  <conditionalFormatting sqref="Z110">
    <cfRule type="cellIs" dxfId="1930" priority="2729" operator="equal">
      <formula>"NÃO"</formula>
    </cfRule>
    <cfRule type="cellIs" dxfId="1929" priority="2730" operator="equal">
      <formula>"SIM"</formula>
    </cfRule>
  </conditionalFormatting>
  <conditionalFormatting sqref="Z110">
    <cfRule type="cellIs" dxfId="1928" priority="2728" operator="equal">
      <formula>"OPORTUNIDADE"</formula>
    </cfRule>
  </conditionalFormatting>
  <conditionalFormatting sqref="Z110">
    <cfRule type="cellIs" dxfId="1927" priority="2726" operator="equal">
      <formula>"NÃO"</formula>
    </cfRule>
    <cfRule type="cellIs" dxfId="1926" priority="2727" operator="equal">
      <formula>"SIM"</formula>
    </cfRule>
  </conditionalFormatting>
  <conditionalFormatting sqref="Z111">
    <cfRule type="cellIs" dxfId="1925" priority="2719" operator="equal">
      <formula>"OPORTUNIDADE"</formula>
    </cfRule>
  </conditionalFormatting>
  <conditionalFormatting sqref="Z111">
    <cfRule type="cellIs" dxfId="1924" priority="2717" operator="equal">
      <formula>"NÃO"</formula>
    </cfRule>
    <cfRule type="cellIs" dxfId="1923" priority="2718" operator="equal">
      <formula>"SIM"</formula>
    </cfRule>
  </conditionalFormatting>
  <conditionalFormatting sqref="Z111">
    <cfRule type="cellIs" dxfId="1922" priority="2716" operator="equal">
      <formula>"OPORTUNIDADE"</formula>
    </cfRule>
  </conditionalFormatting>
  <conditionalFormatting sqref="Z111">
    <cfRule type="cellIs" dxfId="1921" priority="2714" operator="equal">
      <formula>"NÃO"</formula>
    </cfRule>
    <cfRule type="cellIs" dxfId="1920" priority="2715" operator="equal">
      <formula>"SIM"</formula>
    </cfRule>
  </conditionalFormatting>
  <conditionalFormatting sqref="Z111">
    <cfRule type="cellIs" dxfId="1919" priority="2713" operator="equal">
      <formula>"OPORTUNIDADE"</formula>
    </cfRule>
  </conditionalFormatting>
  <conditionalFormatting sqref="Z111">
    <cfRule type="cellIs" dxfId="1918" priority="2711" operator="equal">
      <formula>"NÃO"</formula>
    </cfRule>
    <cfRule type="cellIs" dxfId="1917" priority="2712" operator="equal">
      <formula>"SIM"</formula>
    </cfRule>
  </conditionalFormatting>
  <conditionalFormatting sqref="Z111">
    <cfRule type="cellIs" dxfId="1916" priority="2710" operator="equal">
      <formula>"OPORTUNIDADE"</formula>
    </cfRule>
  </conditionalFormatting>
  <conditionalFormatting sqref="Z111">
    <cfRule type="cellIs" dxfId="1915" priority="2708" operator="equal">
      <formula>"NÃO"</formula>
    </cfRule>
    <cfRule type="cellIs" dxfId="1914" priority="2709" operator="equal">
      <formula>"SIM"</formula>
    </cfRule>
  </conditionalFormatting>
  <conditionalFormatting sqref="Z111">
    <cfRule type="cellIs" dxfId="1913" priority="2707" operator="equal">
      <formula>"OPORTUNIDADE"</formula>
    </cfRule>
  </conditionalFormatting>
  <conditionalFormatting sqref="Z111">
    <cfRule type="cellIs" dxfId="1912" priority="2705" operator="equal">
      <formula>"NÃO"</formula>
    </cfRule>
    <cfRule type="cellIs" dxfId="1911" priority="2706" operator="equal">
      <formula>"SIM"</formula>
    </cfRule>
  </conditionalFormatting>
  <conditionalFormatting sqref="Z111">
    <cfRule type="cellIs" dxfId="1910" priority="2704" operator="equal">
      <formula>"OPORTUNIDADE"</formula>
    </cfRule>
  </conditionalFormatting>
  <conditionalFormatting sqref="Z111">
    <cfRule type="cellIs" dxfId="1909" priority="2702" operator="equal">
      <formula>"NÃO"</formula>
    </cfRule>
    <cfRule type="cellIs" dxfId="1908" priority="2703" operator="equal">
      <formula>"SIM"</formula>
    </cfRule>
  </conditionalFormatting>
  <conditionalFormatting sqref="Z111">
    <cfRule type="cellIs" dxfId="1907" priority="2701" operator="equal">
      <formula>"OPORTUNIDADE"</formula>
    </cfRule>
  </conditionalFormatting>
  <conditionalFormatting sqref="Z111">
    <cfRule type="cellIs" dxfId="1906" priority="2699" operator="equal">
      <formula>"NÃO"</formula>
    </cfRule>
    <cfRule type="cellIs" dxfId="1905" priority="2700" operator="equal">
      <formula>"SIM"</formula>
    </cfRule>
  </conditionalFormatting>
  <conditionalFormatting sqref="Z111">
    <cfRule type="cellIs" dxfId="1904" priority="2698" operator="equal">
      <formula>"OPORTUNIDADE"</formula>
    </cfRule>
  </conditionalFormatting>
  <conditionalFormatting sqref="Z111">
    <cfRule type="cellIs" dxfId="1903" priority="2696" operator="equal">
      <formula>"NÃO"</formula>
    </cfRule>
    <cfRule type="cellIs" dxfId="1902" priority="2697" operator="equal">
      <formula>"SIM"</formula>
    </cfRule>
  </conditionalFormatting>
  <conditionalFormatting sqref="Z111">
    <cfRule type="cellIs" dxfId="1901" priority="2695" operator="equal">
      <formula>"OPORTUNIDADE"</formula>
    </cfRule>
  </conditionalFormatting>
  <conditionalFormatting sqref="Z111">
    <cfRule type="cellIs" dxfId="1900" priority="2693" operator="equal">
      <formula>"NÃO"</formula>
    </cfRule>
    <cfRule type="cellIs" dxfId="1899" priority="2694" operator="equal">
      <formula>"SIM"</formula>
    </cfRule>
  </conditionalFormatting>
  <conditionalFormatting sqref="Y129">
    <cfRule type="cellIs" dxfId="1898" priority="2509" operator="equal">
      <formula>"OPORTUNIDADE"</formula>
    </cfRule>
  </conditionalFormatting>
  <conditionalFormatting sqref="Y129">
    <cfRule type="cellIs" dxfId="1897" priority="2507" operator="equal">
      <formula>"NÃO"</formula>
    </cfRule>
    <cfRule type="cellIs" dxfId="1896" priority="2508" operator="equal">
      <formula>"SIM"</formula>
    </cfRule>
  </conditionalFormatting>
  <conditionalFormatting sqref="Y129:Z129">
    <cfRule type="cellIs" dxfId="1895" priority="2503" operator="equal">
      <formula>"OPORTUNIDADE"</formula>
    </cfRule>
  </conditionalFormatting>
  <conditionalFormatting sqref="Y129:Z129">
    <cfRule type="cellIs" dxfId="1894" priority="2501" operator="equal">
      <formula>"NÃO"</formula>
    </cfRule>
    <cfRule type="cellIs" dxfId="1893" priority="2502" operator="equal">
      <formula>"SIM"</formula>
    </cfRule>
  </conditionalFormatting>
  <conditionalFormatting sqref="Y129:Z129">
    <cfRule type="cellIs" dxfId="1892" priority="2500" operator="equal">
      <formula>"OPORTUNIDADE"</formula>
    </cfRule>
  </conditionalFormatting>
  <conditionalFormatting sqref="Y129:Z129">
    <cfRule type="cellIs" dxfId="1891" priority="2498" operator="equal">
      <formula>"NÃO"</formula>
    </cfRule>
    <cfRule type="cellIs" dxfId="1890" priority="2499" operator="equal">
      <formula>"SIM"</formula>
    </cfRule>
  </conditionalFormatting>
  <conditionalFormatting sqref="Y129">
    <cfRule type="cellIs" dxfId="1889" priority="2497" operator="equal">
      <formula>"OPORTUNIDADE"</formula>
    </cfRule>
  </conditionalFormatting>
  <conditionalFormatting sqref="Y129">
    <cfRule type="cellIs" dxfId="1888" priority="2495" operator="equal">
      <formula>"NÃO"</formula>
    </cfRule>
    <cfRule type="cellIs" dxfId="1887" priority="2496" operator="equal">
      <formula>"SIM"</formula>
    </cfRule>
  </conditionalFormatting>
  <conditionalFormatting sqref="Y129:Z129">
    <cfRule type="cellIs" dxfId="1886" priority="2494" operator="equal">
      <formula>"OPORTUNIDADE"</formula>
    </cfRule>
  </conditionalFormatting>
  <conditionalFormatting sqref="Y129:Z129">
    <cfRule type="cellIs" dxfId="1885" priority="2492" operator="equal">
      <formula>"NÃO"</formula>
    </cfRule>
    <cfRule type="cellIs" dxfId="1884" priority="2493" operator="equal">
      <formula>"SIM"</formula>
    </cfRule>
  </conditionalFormatting>
  <conditionalFormatting sqref="Y132:Y133">
    <cfRule type="cellIs" dxfId="1883" priority="2491" operator="equal">
      <formula>"OPORTUNIDADE"</formula>
    </cfRule>
  </conditionalFormatting>
  <conditionalFormatting sqref="Y132:Y133">
    <cfRule type="cellIs" dxfId="1882" priority="2489" operator="equal">
      <formula>"NÃO"</formula>
    </cfRule>
    <cfRule type="cellIs" dxfId="1881" priority="2490" operator="equal">
      <formula>"SIM"</formula>
    </cfRule>
  </conditionalFormatting>
  <conditionalFormatting sqref="Y132:Y133">
    <cfRule type="cellIs" dxfId="1880" priority="2488" operator="equal">
      <formula>"OPORTUNIDADE"</formula>
    </cfRule>
  </conditionalFormatting>
  <conditionalFormatting sqref="Y132:Y133">
    <cfRule type="cellIs" dxfId="1879" priority="2486" operator="equal">
      <formula>"NÃO"</formula>
    </cfRule>
    <cfRule type="cellIs" dxfId="1878" priority="2487" operator="equal">
      <formula>"SIM"</formula>
    </cfRule>
  </conditionalFormatting>
  <conditionalFormatting sqref="Y121">
    <cfRule type="cellIs" dxfId="1877" priority="2386" operator="equal">
      <formula>"OPORTUNIDADE"</formula>
    </cfRule>
  </conditionalFormatting>
  <conditionalFormatting sqref="Y121">
    <cfRule type="cellIs" dxfId="1876" priority="2384" operator="equal">
      <formula>"NÃO"</formula>
    </cfRule>
    <cfRule type="cellIs" dxfId="1875" priority="2385" operator="equal">
      <formula>"SIM"</formula>
    </cfRule>
  </conditionalFormatting>
  <conditionalFormatting sqref="Y121:Z121">
    <cfRule type="cellIs" dxfId="1874" priority="2383" operator="equal">
      <formula>"OPORTUNIDADE"</formula>
    </cfRule>
  </conditionalFormatting>
  <conditionalFormatting sqref="Y121:Z121">
    <cfRule type="cellIs" dxfId="1873" priority="2381" operator="equal">
      <formula>"NÃO"</formula>
    </cfRule>
    <cfRule type="cellIs" dxfId="1872" priority="2382" operator="equal">
      <formula>"SIM"</formula>
    </cfRule>
  </conditionalFormatting>
  <conditionalFormatting sqref="Y121:Z121">
    <cfRule type="cellIs" dxfId="1871" priority="2380" operator="equal">
      <formula>"OPORTUNIDADE"</formula>
    </cfRule>
  </conditionalFormatting>
  <conditionalFormatting sqref="Y121:Z121">
    <cfRule type="cellIs" dxfId="1870" priority="2378" operator="equal">
      <formula>"NÃO"</formula>
    </cfRule>
    <cfRule type="cellIs" dxfId="1869" priority="2379" operator="equal">
      <formula>"SIM"</formula>
    </cfRule>
  </conditionalFormatting>
  <conditionalFormatting sqref="Y121:Z121">
    <cfRule type="cellIs" dxfId="1868" priority="2377" operator="equal">
      <formula>"OPORTUNIDADE"</formula>
    </cfRule>
  </conditionalFormatting>
  <conditionalFormatting sqref="Y121:Z121">
    <cfRule type="cellIs" dxfId="1867" priority="2375" operator="equal">
      <formula>"NÃO"</formula>
    </cfRule>
    <cfRule type="cellIs" dxfId="1866" priority="2376" operator="equal">
      <formula>"SIM"</formula>
    </cfRule>
  </conditionalFormatting>
  <conditionalFormatting sqref="Y121:Z121">
    <cfRule type="cellIs" dxfId="1865" priority="2374" operator="equal">
      <formula>"OPORTUNIDADE"</formula>
    </cfRule>
  </conditionalFormatting>
  <conditionalFormatting sqref="Y121:Z121">
    <cfRule type="cellIs" dxfId="1864" priority="2372" operator="equal">
      <formula>"NÃO"</formula>
    </cfRule>
    <cfRule type="cellIs" dxfId="1863" priority="2373" operator="equal">
      <formula>"SIM"</formula>
    </cfRule>
  </conditionalFormatting>
  <conditionalFormatting sqref="Y121:Z121">
    <cfRule type="cellIs" dxfId="1862" priority="2371" operator="equal">
      <formula>"OPORTUNIDADE"</formula>
    </cfRule>
  </conditionalFormatting>
  <conditionalFormatting sqref="Y121:Z121">
    <cfRule type="cellIs" dxfId="1861" priority="2369" operator="equal">
      <formula>"NÃO"</formula>
    </cfRule>
    <cfRule type="cellIs" dxfId="1860" priority="2370" operator="equal">
      <formula>"SIM"</formula>
    </cfRule>
  </conditionalFormatting>
  <conditionalFormatting sqref="Y121:Z121">
    <cfRule type="cellIs" dxfId="1859" priority="2368" operator="equal">
      <formula>"OPORTUNIDADE"</formula>
    </cfRule>
  </conditionalFormatting>
  <conditionalFormatting sqref="Y121:Z121">
    <cfRule type="cellIs" dxfId="1858" priority="2366" operator="equal">
      <formula>"NÃO"</formula>
    </cfRule>
    <cfRule type="cellIs" dxfId="1857" priority="2367" operator="equal">
      <formula>"SIM"</formula>
    </cfRule>
  </conditionalFormatting>
  <conditionalFormatting sqref="Y121:Z121">
    <cfRule type="cellIs" dxfId="1856" priority="2365" operator="equal">
      <formula>"OPORTUNIDADE"</formula>
    </cfRule>
  </conditionalFormatting>
  <conditionalFormatting sqref="Y121:Z121">
    <cfRule type="cellIs" dxfId="1855" priority="2363" operator="equal">
      <formula>"NÃO"</formula>
    </cfRule>
    <cfRule type="cellIs" dxfId="1854" priority="2364" operator="equal">
      <formula>"SIM"</formula>
    </cfRule>
  </conditionalFormatting>
  <conditionalFormatting sqref="Y121:Z121">
    <cfRule type="cellIs" dxfId="1853" priority="2362" operator="equal">
      <formula>"OPORTUNIDADE"</formula>
    </cfRule>
  </conditionalFormatting>
  <conditionalFormatting sqref="Y121:Z121">
    <cfRule type="cellIs" dxfId="1852" priority="2360" operator="equal">
      <formula>"NÃO"</formula>
    </cfRule>
    <cfRule type="cellIs" dxfId="1851" priority="2361" operator="equal">
      <formula>"SIM"</formula>
    </cfRule>
  </conditionalFormatting>
  <conditionalFormatting sqref="Y121:Z121">
    <cfRule type="cellIs" dxfId="1850" priority="2359" operator="equal">
      <formula>"OPORTUNIDADE"</formula>
    </cfRule>
  </conditionalFormatting>
  <conditionalFormatting sqref="Y121:Z121">
    <cfRule type="cellIs" dxfId="1849" priority="2357" operator="equal">
      <formula>"NÃO"</formula>
    </cfRule>
    <cfRule type="cellIs" dxfId="1848" priority="2358" operator="equal">
      <formula>"SIM"</formula>
    </cfRule>
  </conditionalFormatting>
  <conditionalFormatting sqref="Y123">
    <cfRule type="cellIs" dxfId="1847" priority="2356" operator="equal">
      <formula>"OPORTUNIDADE"</formula>
    </cfRule>
  </conditionalFormatting>
  <conditionalFormatting sqref="Y123">
    <cfRule type="cellIs" dxfId="1846" priority="2354" operator="equal">
      <formula>"NÃO"</formula>
    </cfRule>
    <cfRule type="cellIs" dxfId="1845" priority="2355" operator="equal">
      <formula>"SIM"</formula>
    </cfRule>
  </conditionalFormatting>
  <conditionalFormatting sqref="Y123">
    <cfRule type="cellIs" dxfId="1844" priority="2353" operator="equal">
      <formula>"OPORTUNIDADE"</formula>
    </cfRule>
  </conditionalFormatting>
  <conditionalFormatting sqref="Y123">
    <cfRule type="cellIs" dxfId="1843" priority="2351" operator="equal">
      <formula>"NÃO"</formula>
    </cfRule>
    <cfRule type="cellIs" dxfId="1842" priority="2352" operator="equal">
      <formula>"SIM"</formula>
    </cfRule>
  </conditionalFormatting>
  <conditionalFormatting sqref="Y122">
    <cfRule type="cellIs" dxfId="1841" priority="2350" operator="equal">
      <formula>"OPORTUNIDADE"</formula>
    </cfRule>
  </conditionalFormatting>
  <conditionalFormatting sqref="Y122">
    <cfRule type="cellIs" dxfId="1840" priority="2348" operator="equal">
      <formula>"NÃO"</formula>
    </cfRule>
    <cfRule type="cellIs" dxfId="1839" priority="2349" operator="equal">
      <formula>"SIM"</formula>
    </cfRule>
  </conditionalFormatting>
  <conditionalFormatting sqref="Y122">
    <cfRule type="cellIs" dxfId="1838" priority="2347" operator="equal">
      <formula>"OPORTUNIDADE"</formula>
    </cfRule>
  </conditionalFormatting>
  <conditionalFormatting sqref="Y122">
    <cfRule type="cellIs" dxfId="1837" priority="2345" operator="equal">
      <formula>"NÃO"</formula>
    </cfRule>
    <cfRule type="cellIs" dxfId="1836" priority="2346" operator="equal">
      <formula>"SIM"</formula>
    </cfRule>
  </conditionalFormatting>
  <conditionalFormatting sqref="Y122">
    <cfRule type="cellIs" dxfId="1835" priority="2344" operator="equal">
      <formula>"OPORTUNIDADE"</formula>
    </cfRule>
  </conditionalFormatting>
  <conditionalFormatting sqref="Y122">
    <cfRule type="cellIs" dxfId="1834" priority="2342" operator="equal">
      <formula>"NÃO"</formula>
    </cfRule>
    <cfRule type="cellIs" dxfId="1833" priority="2343" operator="equal">
      <formula>"SIM"</formula>
    </cfRule>
  </conditionalFormatting>
  <conditionalFormatting sqref="Y122">
    <cfRule type="cellIs" dxfId="1832" priority="2341" operator="equal">
      <formula>"OPORTUNIDADE"</formula>
    </cfRule>
  </conditionalFormatting>
  <conditionalFormatting sqref="Y122">
    <cfRule type="cellIs" dxfId="1831" priority="2339" operator="equal">
      <formula>"NÃO"</formula>
    </cfRule>
    <cfRule type="cellIs" dxfId="1830" priority="2340" operator="equal">
      <formula>"SIM"</formula>
    </cfRule>
  </conditionalFormatting>
  <conditionalFormatting sqref="Y122">
    <cfRule type="cellIs" dxfId="1829" priority="2338" operator="equal">
      <formula>"OPORTUNIDADE"</formula>
    </cfRule>
  </conditionalFormatting>
  <conditionalFormatting sqref="Y122">
    <cfRule type="cellIs" dxfId="1828" priority="2336" operator="equal">
      <formula>"NÃO"</formula>
    </cfRule>
    <cfRule type="cellIs" dxfId="1827" priority="2337" operator="equal">
      <formula>"SIM"</formula>
    </cfRule>
  </conditionalFormatting>
  <conditionalFormatting sqref="Y122">
    <cfRule type="cellIs" dxfId="1826" priority="2335" operator="equal">
      <formula>"OPORTUNIDADE"</formula>
    </cfRule>
  </conditionalFormatting>
  <conditionalFormatting sqref="Y122">
    <cfRule type="cellIs" dxfId="1825" priority="2333" operator="equal">
      <formula>"NÃO"</formula>
    </cfRule>
    <cfRule type="cellIs" dxfId="1824" priority="2334" operator="equal">
      <formula>"SIM"</formula>
    </cfRule>
  </conditionalFormatting>
  <conditionalFormatting sqref="Y122">
    <cfRule type="cellIs" dxfId="1823" priority="2332" operator="equal">
      <formula>"OPORTUNIDADE"</formula>
    </cfRule>
  </conditionalFormatting>
  <conditionalFormatting sqref="Y122">
    <cfRule type="cellIs" dxfId="1822" priority="2330" operator="equal">
      <formula>"NÃO"</formula>
    </cfRule>
    <cfRule type="cellIs" dxfId="1821" priority="2331" operator="equal">
      <formula>"SIM"</formula>
    </cfRule>
  </conditionalFormatting>
  <conditionalFormatting sqref="Y122">
    <cfRule type="cellIs" dxfId="1820" priority="2329" operator="equal">
      <formula>"OPORTUNIDADE"</formula>
    </cfRule>
  </conditionalFormatting>
  <conditionalFormatting sqref="Y122">
    <cfRule type="cellIs" dxfId="1819" priority="2327" operator="equal">
      <formula>"NÃO"</formula>
    </cfRule>
    <cfRule type="cellIs" dxfId="1818" priority="2328" operator="equal">
      <formula>"SIM"</formula>
    </cfRule>
  </conditionalFormatting>
  <conditionalFormatting sqref="Y122">
    <cfRule type="cellIs" dxfId="1817" priority="2326" operator="equal">
      <formula>"OPORTUNIDADE"</formula>
    </cfRule>
  </conditionalFormatting>
  <conditionalFormatting sqref="Y122">
    <cfRule type="cellIs" dxfId="1816" priority="2324" operator="equal">
      <formula>"NÃO"</formula>
    </cfRule>
    <cfRule type="cellIs" dxfId="1815" priority="2325" operator="equal">
      <formula>"SIM"</formula>
    </cfRule>
  </conditionalFormatting>
  <conditionalFormatting sqref="Y122">
    <cfRule type="cellIs" dxfId="1814" priority="2323" operator="equal">
      <formula>"OPORTUNIDADE"</formula>
    </cfRule>
  </conditionalFormatting>
  <conditionalFormatting sqref="Y122">
    <cfRule type="cellIs" dxfId="1813" priority="2321" operator="equal">
      <formula>"NÃO"</formula>
    </cfRule>
    <cfRule type="cellIs" dxfId="1812" priority="2322" operator="equal">
      <formula>"SIM"</formula>
    </cfRule>
  </conditionalFormatting>
  <conditionalFormatting sqref="Y122">
    <cfRule type="cellIs" dxfId="1811" priority="2320" operator="equal">
      <formula>"OPORTUNIDADE"</formula>
    </cfRule>
  </conditionalFormatting>
  <conditionalFormatting sqref="Y122">
    <cfRule type="cellIs" dxfId="1810" priority="2318" operator="equal">
      <formula>"NÃO"</formula>
    </cfRule>
    <cfRule type="cellIs" dxfId="1809" priority="2319" operator="equal">
      <formula>"SIM"</formula>
    </cfRule>
  </conditionalFormatting>
  <conditionalFormatting sqref="Z122">
    <cfRule type="cellIs" dxfId="1808" priority="2317" operator="equal">
      <formula>"OPORTUNIDADE"</formula>
    </cfRule>
  </conditionalFormatting>
  <conditionalFormatting sqref="Z122">
    <cfRule type="cellIs" dxfId="1807" priority="2315" operator="equal">
      <formula>"NÃO"</formula>
    </cfRule>
    <cfRule type="cellIs" dxfId="1806" priority="2316" operator="equal">
      <formula>"SIM"</formula>
    </cfRule>
  </conditionalFormatting>
  <conditionalFormatting sqref="Y120">
    <cfRule type="cellIs" dxfId="1805" priority="2314" operator="equal">
      <formula>"OPORTUNIDADE"</formula>
    </cfRule>
  </conditionalFormatting>
  <conditionalFormatting sqref="Y120">
    <cfRule type="cellIs" dxfId="1804" priority="2312" operator="equal">
      <formula>"NÃO"</formula>
    </cfRule>
    <cfRule type="cellIs" dxfId="1803" priority="2313" operator="equal">
      <formula>"SIM"</formula>
    </cfRule>
  </conditionalFormatting>
  <conditionalFormatting sqref="Y120">
    <cfRule type="cellIs" dxfId="1802" priority="2311" operator="equal">
      <formula>"OPORTUNIDADE"</formula>
    </cfRule>
  </conditionalFormatting>
  <conditionalFormatting sqref="Y120">
    <cfRule type="cellIs" dxfId="1801" priority="2309" operator="equal">
      <formula>"NÃO"</formula>
    </cfRule>
    <cfRule type="cellIs" dxfId="1800" priority="2310" operator="equal">
      <formula>"SIM"</formula>
    </cfRule>
  </conditionalFormatting>
  <conditionalFormatting sqref="Y120">
    <cfRule type="cellIs" dxfId="1799" priority="2308" operator="equal">
      <formula>"OPORTUNIDADE"</formula>
    </cfRule>
  </conditionalFormatting>
  <conditionalFormatting sqref="Y120">
    <cfRule type="cellIs" dxfId="1798" priority="2306" operator="equal">
      <formula>"NÃO"</formula>
    </cfRule>
    <cfRule type="cellIs" dxfId="1797" priority="2307" operator="equal">
      <formula>"SIM"</formula>
    </cfRule>
  </conditionalFormatting>
  <conditionalFormatting sqref="Y120:Z120">
    <cfRule type="cellIs" dxfId="1796" priority="2305" operator="equal">
      <formula>"OPORTUNIDADE"</formula>
    </cfRule>
  </conditionalFormatting>
  <conditionalFormatting sqref="Y120:Z120">
    <cfRule type="cellIs" dxfId="1795" priority="2303" operator="equal">
      <formula>"NÃO"</formula>
    </cfRule>
    <cfRule type="cellIs" dxfId="1794" priority="2304" operator="equal">
      <formula>"SIM"</formula>
    </cfRule>
  </conditionalFormatting>
  <conditionalFormatting sqref="Y120:Z120">
    <cfRule type="cellIs" dxfId="1793" priority="2302" operator="equal">
      <formula>"OPORTUNIDADE"</formula>
    </cfRule>
  </conditionalFormatting>
  <conditionalFormatting sqref="Y120:Z120">
    <cfRule type="cellIs" dxfId="1792" priority="2300" operator="equal">
      <formula>"NÃO"</formula>
    </cfRule>
    <cfRule type="cellIs" dxfId="1791" priority="2301" operator="equal">
      <formula>"SIM"</formula>
    </cfRule>
  </conditionalFormatting>
  <conditionalFormatting sqref="Y120:Z120">
    <cfRule type="cellIs" dxfId="1790" priority="2299" operator="equal">
      <formula>"OPORTUNIDADE"</formula>
    </cfRule>
  </conditionalFormatting>
  <conditionalFormatting sqref="Y120:Z120">
    <cfRule type="cellIs" dxfId="1789" priority="2297" operator="equal">
      <formula>"NÃO"</formula>
    </cfRule>
    <cfRule type="cellIs" dxfId="1788" priority="2298" operator="equal">
      <formula>"SIM"</formula>
    </cfRule>
  </conditionalFormatting>
  <conditionalFormatting sqref="Y120:Z120">
    <cfRule type="cellIs" dxfId="1787" priority="2296" operator="equal">
      <formula>"OPORTUNIDADE"</formula>
    </cfRule>
  </conditionalFormatting>
  <conditionalFormatting sqref="Y120:Z120">
    <cfRule type="cellIs" dxfId="1786" priority="2294" operator="equal">
      <formula>"NÃO"</formula>
    </cfRule>
    <cfRule type="cellIs" dxfId="1785" priority="2295" operator="equal">
      <formula>"SIM"</formula>
    </cfRule>
  </conditionalFormatting>
  <conditionalFormatting sqref="Y120:Z120">
    <cfRule type="cellIs" dxfId="1784" priority="2293" operator="equal">
      <formula>"OPORTUNIDADE"</formula>
    </cfRule>
  </conditionalFormatting>
  <conditionalFormatting sqref="Y120:Z120">
    <cfRule type="cellIs" dxfId="1783" priority="2291" operator="equal">
      <formula>"NÃO"</formula>
    </cfRule>
    <cfRule type="cellIs" dxfId="1782" priority="2292" operator="equal">
      <formula>"SIM"</formula>
    </cfRule>
  </conditionalFormatting>
  <conditionalFormatting sqref="Y120:Z120">
    <cfRule type="cellIs" dxfId="1781" priority="2290" operator="equal">
      <formula>"OPORTUNIDADE"</formula>
    </cfRule>
  </conditionalFormatting>
  <conditionalFormatting sqref="Y120:Z120">
    <cfRule type="cellIs" dxfId="1780" priority="2288" operator="equal">
      <formula>"NÃO"</formula>
    </cfRule>
    <cfRule type="cellIs" dxfId="1779" priority="2289" operator="equal">
      <formula>"SIM"</formula>
    </cfRule>
  </conditionalFormatting>
  <conditionalFormatting sqref="Y120:Z120">
    <cfRule type="cellIs" dxfId="1778" priority="2287" operator="equal">
      <formula>"OPORTUNIDADE"</formula>
    </cfRule>
  </conditionalFormatting>
  <conditionalFormatting sqref="Y120:Z120">
    <cfRule type="cellIs" dxfId="1777" priority="2285" operator="equal">
      <formula>"NÃO"</formula>
    </cfRule>
    <cfRule type="cellIs" dxfId="1776" priority="2286" operator="equal">
      <formula>"SIM"</formula>
    </cfRule>
  </conditionalFormatting>
  <conditionalFormatting sqref="Y120:Z120">
    <cfRule type="cellIs" dxfId="1775" priority="2284" operator="equal">
      <formula>"OPORTUNIDADE"</formula>
    </cfRule>
  </conditionalFormatting>
  <conditionalFormatting sqref="Y120:Z120">
    <cfRule type="cellIs" dxfId="1774" priority="2282" operator="equal">
      <formula>"NÃO"</formula>
    </cfRule>
    <cfRule type="cellIs" dxfId="1773" priority="2283" operator="equal">
      <formula>"SIM"</formula>
    </cfRule>
  </conditionalFormatting>
  <conditionalFormatting sqref="Y120:Z120">
    <cfRule type="cellIs" dxfId="1772" priority="2281" operator="equal">
      <formula>"OPORTUNIDADE"</formula>
    </cfRule>
  </conditionalFormatting>
  <conditionalFormatting sqref="Y120:Z120">
    <cfRule type="cellIs" dxfId="1771" priority="2279" operator="equal">
      <formula>"NÃO"</formula>
    </cfRule>
    <cfRule type="cellIs" dxfId="1770" priority="2280" operator="equal">
      <formula>"SIM"</formula>
    </cfRule>
  </conditionalFormatting>
  <conditionalFormatting sqref="Y120">
    <cfRule type="cellIs" dxfId="1769" priority="2278" operator="equal">
      <formula>"OPORTUNIDADE"</formula>
    </cfRule>
  </conditionalFormatting>
  <conditionalFormatting sqref="Y120">
    <cfRule type="cellIs" dxfId="1768" priority="2276" operator="equal">
      <formula>"NÃO"</formula>
    </cfRule>
    <cfRule type="cellIs" dxfId="1767" priority="2277" operator="equal">
      <formula>"SIM"</formula>
    </cfRule>
  </conditionalFormatting>
  <conditionalFormatting sqref="Y120">
    <cfRule type="cellIs" dxfId="1766" priority="2275" operator="equal">
      <formula>"OPORTUNIDADE"</formula>
    </cfRule>
  </conditionalFormatting>
  <conditionalFormatting sqref="Y120">
    <cfRule type="cellIs" dxfId="1765" priority="2273" operator="equal">
      <formula>"NÃO"</formula>
    </cfRule>
    <cfRule type="cellIs" dxfId="1764" priority="2274" operator="equal">
      <formula>"SIM"</formula>
    </cfRule>
  </conditionalFormatting>
  <conditionalFormatting sqref="Y120">
    <cfRule type="cellIs" dxfId="1763" priority="2272" operator="equal">
      <formula>"OPORTUNIDADE"</formula>
    </cfRule>
  </conditionalFormatting>
  <conditionalFormatting sqref="Y120">
    <cfRule type="cellIs" dxfId="1762" priority="2270" operator="equal">
      <formula>"NÃO"</formula>
    </cfRule>
    <cfRule type="cellIs" dxfId="1761" priority="2271" operator="equal">
      <formula>"SIM"</formula>
    </cfRule>
  </conditionalFormatting>
  <conditionalFormatting sqref="Y120">
    <cfRule type="cellIs" dxfId="1760" priority="2269" operator="equal">
      <formula>"OPORTUNIDADE"</formula>
    </cfRule>
  </conditionalFormatting>
  <conditionalFormatting sqref="Y120">
    <cfRule type="cellIs" dxfId="1759" priority="2267" operator="equal">
      <formula>"NÃO"</formula>
    </cfRule>
    <cfRule type="cellIs" dxfId="1758" priority="2268" operator="equal">
      <formula>"SIM"</formula>
    </cfRule>
  </conditionalFormatting>
  <conditionalFormatting sqref="Y120">
    <cfRule type="cellIs" dxfId="1757" priority="2266" operator="equal">
      <formula>"OPORTUNIDADE"</formula>
    </cfRule>
  </conditionalFormatting>
  <conditionalFormatting sqref="Y120">
    <cfRule type="cellIs" dxfId="1756" priority="2264" operator="equal">
      <formula>"NÃO"</formula>
    </cfRule>
    <cfRule type="cellIs" dxfId="1755" priority="2265" operator="equal">
      <formula>"SIM"</formula>
    </cfRule>
  </conditionalFormatting>
  <conditionalFormatting sqref="Y120">
    <cfRule type="cellIs" dxfId="1754" priority="2263" operator="equal">
      <formula>"OPORTUNIDADE"</formula>
    </cfRule>
  </conditionalFormatting>
  <conditionalFormatting sqref="Y120">
    <cfRule type="cellIs" dxfId="1753" priority="2261" operator="equal">
      <formula>"NÃO"</formula>
    </cfRule>
    <cfRule type="cellIs" dxfId="1752" priority="2262" operator="equal">
      <formula>"SIM"</formula>
    </cfRule>
  </conditionalFormatting>
  <conditionalFormatting sqref="Y120">
    <cfRule type="cellIs" dxfId="1751" priority="2260" operator="equal">
      <formula>"OPORTUNIDADE"</formula>
    </cfRule>
  </conditionalFormatting>
  <conditionalFormatting sqref="Y120">
    <cfRule type="cellIs" dxfId="1750" priority="2258" operator="equal">
      <formula>"NÃO"</formula>
    </cfRule>
    <cfRule type="cellIs" dxfId="1749" priority="2259" operator="equal">
      <formula>"SIM"</formula>
    </cfRule>
  </conditionalFormatting>
  <conditionalFormatting sqref="Y120">
    <cfRule type="cellIs" dxfId="1748" priority="2257" operator="equal">
      <formula>"OPORTUNIDADE"</formula>
    </cfRule>
  </conditionalFormatting>
  <conditionalFormatting sqref="Y120">
    <cfRule type="cellIs" dxfId="1747" priority="2255" operator="equal">
      <formula>"NÃO"</formula>
    </cfRule>
    <cfRule type="cellIs" dxfId="1746" priority="2256" operator="equal">
      <formula>"SIM"</formula>
    </cfRule>
  </conditionalFormatting>
  <conditionalFormatting sqref="Y120">
    <cfRule type="cellIs" dxfId="1745" priority="2254" operator="equal">
      <formula>"OPORTUNIDADE"</formula>
    </cfRule>
  </conditionalFormatting>
  <conditionalFormatting sqref="Y120">
    <cfRule type="cellIs" dxfId="1744" priority="2252" operator="equal">
      <formula>"NÃO"</formula>
    </cfRule>
    <cfRule type="cellIs" dxfId="1743" priority="2253" operator="equal">
      <formula>"SIM"</formula>
    </cfRule>
  </conditionalFormatting>
  <conditionalFormatting sqref="Z118">
    <cfRule type="cellIs" dxfId="1742" priority="2251" operator="equal">
      <formula>"OPORTUNIDADE"</formula>
    </cfRule>
  </conditionalFormatting>
  <conditionalFormatting sqref="Z118">
    <cfRule type="cellIs" dxfId="1741" priority="2249" operator="equal">
      <formula>"NÃO"</formula>
    </cfRule>
    <cfRule type="cellIs" dxfId="1740" priority="2250" operator="equal">
      <formula>"SIM"</formula>
    </cfRule>
  </conditionalFormatting>
  <conditionalFormatting sqref="Z118">
    <cfRule type="cellIs" dxfId="1739" priority="2248" operator="equal">
      <formula>"OPORTUNIDADE"</formula>
    </cfRule>
  </conditionalFormatting>
  <conditionalFormatting sqref="Z118">
    <cfRule type="cellIs" dxfId="1738" priority="2246" operator="equal">
      <formula>"NÃO"</formula>
    </cfRule>
    <cfRule type="cellIs" dxfId="1737" priority="2247" operator="equal">
      <formula>"SIM"</formula>
    </cfRule>
  </conditionalFormatting>
  <conditionalFormatting sqref="Y132:Y133">
    <cfRule type="cellIs" dxfId="1736" priority="2242" operator="equal">
      <formula>"OPORTUNIDADE"</formula>
    </cfRule>
  </conditionalFormatting>
  <conditionalFormatting sqref="Y132:Y133">
    <cfRule type="cellIs" dxfId="1735" priority="2240" operator="equal">
      <formula>"NÃO"</formula>
    </cfRule>
    <cfRule type="cellIs" dxfId="1734" priority="2241" operator="equal">
      <formula>"SIM"</formula>
    </cfRule>
  </conditionalFormatting>
  <conditionalFormatting sqref="Y132:Y134">
    <cfRule type="cellIs" dxfId="1733" priority="2239" operator="equal">
      <formula>"OPORTUNIDADE"</formula>
    </cfRule>
  </conditionalFormatting>
  <conditionalFormatting sqref="Y132:Y134">
    <cfRule type="cellIs" dxfId="1732" priority="2237" operator="equal">
      <formula>"NÃO"</formula>
    </cfRule>
    <cfRule type="cellIs" dxfId="1731" priority="2238" operator="equal">
      <formula>"SIM"</formula>
    </cfRule>
  </conditionalFormatting>
  <conditionalFormatting sqref="Y132:Y134">
    <cfRule type="cellIs" dxfId="1730" priority="2236" operator="equal">
      <formula>"OPORTUNIDADE"</formula>
    </cfRule>
  </conditionalFormatting>
  <conditionalFormatting sqref="Y132:Y134">
    <cfRule type="cellIs" dxfId="1729" priority="2234" operator="equal">
      <formula>"NÃO"</formula>
    </cfRule>
    <cfRule type="cellIs" dxfId="1728" priority="2235" operator="equal">
      <formula>"SIM"</formula>
    </cfRule>
  </conditionalFormatting>
  <conditionalFormatting sqref="Y132:Z132">
    <cfRule type="cellIs" dxfId="1727" priority="2233" operator="equal">
      <formula>"OPORTUNIDADE"</formula>
    </cfRule>
  </conditionalFormatting>
  <conditionalFormatting sqref="Y132:Z132">
    <cfRule type="cellIs" dxfId="1726" priority="2231" operator="equal">
      <formula>"NÃO"</formula>
    </cfRule>
    <cfRule type="cellIs" dxfId="1725" priority="2232" operator="equal">
      <formula>"SIM"</formula>
    </cfRule>
  </conditionalFormatting>
  <conditionalFormatting sqref="Y132:Z132">
    <cfRule type="cellIs" dxfId="1724" priority="2230" operator="equal">
      <formula>"OPORTUNIDADE"</formula>
    </cfRule>
  </conditionalFormatting>
  <conditionalFormatting sqref="Y132:Z132">
    <cfRule type="cellIs" dxfId="1723" priority="2228" operator="equal">
      <formula>"NÃO"</formula>
    </cfRule>
    <cfRule type="cellIs" dxfId="1722" priority="2229" operator="equal">
      <formula>"SIM"</formula>
    </cfRule>
  </conditionalFormatting>
  <conditionalFormatting sqref="Y132:Z132">
    <cfRule type="cellIs" dxfId="1721" priority="2227" operator="equal">
      <formula>"OPORTUNIDADE"</formula>
    </cfRule>
  </conditionalFormatting>
  <conditionalFormatting sqref="Y132:Z132">
    <cfRule type="cellIs" dxfId="1720" priority="2225" operator="equal">
      <formula>"NÃO"</formula>
    </cfRule>
    <cfRule type="cellIs" dxfId="1719" priority="2226" operator="equal">
      <formula>"SIM"</formula>
    </cfRule>
  </conditionalFormatting>
  <conditionalFormatting sqref="Y132:Z132">
    <cfRule type="cellIs" dxfId="1718" priority="2224" operator="equal">
      <formula>"OPORTUNIDADE"</formula>
    </cfRule>
  </conditionalFormatting>
  <conditionalFormatting sqref="Y132:Z132">
    <cfRule type="cellIs" dxfId="1717" priority="2222" operator="equal">
      <formula>"NÃO"</formula>
    </cfRule>
    <cfRule type="cellIs" dxfId="1716" priority="2223" operator="equal">
      <formula>"SIM"</formula>
    </cfRule>
  </conditionalFormatting>
  <conditionalFormatting sqref="Y132:Z132">
    <cfRule type="cellIs" dxfId="1715" priority="2221" operator="equal">
      <formula>"OPORTUNIDADE"</formula>
    </cfRule>
  </conditionalFormatting>
  <conditionalFormatting sqref="Y132:Z132">
    <cfRule type="cellIs" dxfId="1714" priority="2219" operator="equal">
      <formula>"NÃO"</formula>
    </cfRule>
    <cfRule type="cellIs" dxfId="1713" priority="2220" operator="equal">
      <formula>"SIM"</formula>
    </cfRule>
  </conditionalFormatting>
  <conditionalFormatting sqref="Y132:Z132">
    <cfRule type="cellIs" dxfId="1712" priority="2218" operator="equal">
      <formula>"OPORTUNIDADE"</formula>
    </cfRule>
  </conditionalFormatting>
  <conditionalFormatting sqref="Y132:Z132">
    <cfRule type="cellIs" dxfId="1711" priority="2216" operator="equal">
      <formula>"NÃO"</formula>
    </cfRule>
    <cfRule type="cellIs" dxfId="1710" priority="2217" operator="equal">
      <formula>"SIM"</formula>
    </cfRule>
  </conditionalFormatting>
  <conditionalFormatting sqref="Y132:Z132">
    <cfRule type="cellIs" dxfId="1709" priority="2215" operator="equal">
      <formula>"OPORTUNIDADE"</formula>
    </cfRule>
  </conditionalFormatting>
  <conditionalFormatting sqref="Y132:Z132">
    <cfRule type="cellIs" dxfId="1708" priority="2213" operator="equal">
      <formula>"NÃO"</formula>
    </cfRule>
    <cfRule type="cellIs" dxfId="1707" priority="2214" operator="equal">
      <formula>"SIM"</formula>
    </cfRule>
  </conditionalFormatting>
  <conditionalFormatting sqref="Y132:Z132">
    <cfRule type="cellIs" dxfId="1706" priority="2212" operator="equal">
      <formula>"OPORTUNIDADE"</formula>
    </cfRule>
  </conditionalFormatting>
  <conditionalFormatting sqref="Y132:Z132">
    <cfRule type="cellIs" dxfId="1705" priority="2210" operator="equal">
      <formula>"NÃO"</formula>
    </cfRule>
    <cfRule type="cellIs" dxfId="1704" priority="2211" operator="equal">
      <formula>"SIM"</formula>
    </cfRule>
  </conditionalFormatting>
  <conditionalFormatting sqref="Y132:Z132">
    <cfRule type="cellIs" dxfId="1703" priority="2209" operator="equal">
      <formula>"OPORTUNIDADE"</formula>
    </cfRule>
  </conditionalFormatting>
  <conditionalFormatting sqref="Y132:Z132">
    <cfRule type="cellIs" dxfId="1702" priority="2207" operator="equal">
      <formula>"NÃO"</formula>
    </cfRule>
    <cfRule type="cellIs" dxfId="1701" priority="2208" operator="equal">
      <formula>"SIM"</formula>
    </cfRule>
  </conditionalFormatting>
  <conditionalFormatting sqref="Y132:Y135">
    <cfRule type="cellIs" dxfId="1700" priority="2206" operator="equal">
      <formula>"OPORTUNIDADE"</formula>
    </cfRule>
  </conditionalFormatting>
  <conditionalFormatting sqref="Y132:Y135">
    <cfRule type="cellIs" dxfId="1699" priority="2204" operator="equal">
      <formula>"NÃO"</formula>
    </cfRule>
    <cfRule type="cellIs" dxfId="1698" priority="2205" operator="equal">
      <formula>"SIM"</formula>
    </cfRule>
  </conditionalFormatting>
  <conditionalFormatting sqref="Y135:Z135">
    <cfRule type="cellIs" dxfId="1697" priority="2200" operator="equal">
      <formula>"OPORTUNIDADE"</formula>
    </cfRule>
  </conditionalFormatting>
  <conditionalFormatting sqref="Y135:Z135">
    <cfRule type="cellIs" dxfId="1696" priority="2198" operator="equal">
      <formula>"NÃO"</formula>
    </cfRule>
    <cfRule type="cellIs" dxfId="1695" priority="2199" operator="equal">
      <formula>"SIM"</formula>
    </cfRule>
  </conditionalFormatting>
  <conditionalFormatting sqref="Y135:Z135">
    <cfRule type="cellIs" dxfId="1694" priority="2197" operator="equal">
      <formula>"OPORTUNIDADE"</formula>
    </cfRule>
  </conditionalFormatting>
  <conditionalFormatting sqref="Y135:Z135">
    <cfRule type="cellIs" dxfId="1693" priority="2195" operator="equal">
      <formula>"NÃO"</formula>
    </cfRule>
    <cfRule type="cellIs" dxfId="1692" priority="2196" operator="equal">
      <formula>"SIM"</formula>
    </cfRule>
  </conditionalFormatting>
  <conditionalFormatting sqref="Y134:Y135">
    <cfRule type="cellIs" dxfId="1691" priority="2194" operator="equal">
      <formula>"OPORTUNIDADE"</formula>
    </cfRule>
  </conditionalFormatting>
  <conditionalFormatting sqref="Y134:Y135">
    <cfRule type="cellIs" dxfId="1690" priority="2192" operator="equal">
      <formula>"NÃO"</formula>
    </cfRule>
    <cfRule type="cellIs" dxfId="1689" priority="2193" operator="equal">
      <formula>"SIM"</formula>
    </cfRule>
  </conditionalFormatting>
  <conditionalFormatting sqref="Y135:Z135">
    <cfRule type="cellIs" dxfId="1688" priority="2191" operator="equal">
      <formula>"OPORTUNIDADE"</formula>
    </cfRule>
  </conditionalFormatting>
  <conditionalFormatting sqref="Y135:Z135">
    <cfRule type="cellIs" dxfId="1687" priority="2189" operator="equal">
      <formula>"NÃO"</formula>
    </cfRule>
    <cfRule type="cellIs" dxfId="1686" priority="2190" operator="equal">
      <formula>"SIM"</formula>
    </cfRule>
  </conditionalFormatting>
  <conditionalFormatting sqref="Z132 Z134">
    <cfRule type="cellIs" dxfId="1685" priority="2182" operator="equal">
      <formula>"OPORTUNIDADE"</formula>
    </cfRule>
  </conditionalFormatting>
  <conditionalFormatting sqref="Z132 Z134">
    <cfRule type="cellIs" dxfId="1684" priority="2180" operator="equal">
      <formula>"NÃO"</formula>
    </cfRule>
    <cfRule type="cellIs" dxfId="1683" priority="2181" operator="equal">
      <formula>"SIM"</formula>
    </cfRule>
  </conditionalFormatting>
  <conditionalFormatting sqref="Z132 Z134">
    <cfRule type="cellIs" dxfId="1682" priority="2179" operator="equal">
      <formula>"OPORTUNIDADE"</formula>
    </cfRule>
  </conditionalFormatting>
  <conditionalFormatting sqref="Z132 Z134">
    <cfRule type="cellIs" dxfId="1681" priority="2177" operator="equal">
      <formula>"NÃO"</formula>
    </cfRule>
    <cfRule type="cellIs" dxfId="1680" priority="2178" operator="equal">
      <formula>"SIM"</formula>
    </cfRule>
  </conditionalFormatting>
  <conditionalFormatting sqref="Y132:Y134">
    <cfRule type="cellIs" dxfId="1679" priority="2176" operator="equal">
      <formula>"OPORTUNIDADE"</formula>
    </cfRule>
  </conditionalFormatting>
  <conditionalFormatting sqref="Y132:Y134">
    <cfRule type="cellIs" dxfId="1678" priority="2174" operator="equal">
      <formula>"NÃO"</formula>
    </cfRule>
    <cfRule type="cellIs" dxfId="1677" priority="2175" operator="equal">
      <formula>"SIM"</formula>
    </cfRule>
  </conditionalFormatting>
  <conditionalFormatting sqref="Y124:Y127">
    <cfRule type="cellIs" dxfId="1676" priority="2083" operator="equal">
      <formula>"OPORTUNIDADE"</formula>
    </cfRule>
  </conditionalFormatting>
  <conditionalFormatting sqref="Y124:Y127">
    <cfRule type="cellIs" dxfId="1675" priority="2081" operator="equal">
      <formula>"NÃO"</formula>
    </cfRule>
    <cfRule type="cellIs" dxfId="1674" priority="2082" operator="equal">
      <formula>"SIM"</formula>
    </cfRule>
  </conditionalFormatting>
  <conditionalFormatting sqref="Y124:Y127">
    <cfRule type="cellIs" dxfId="1673" priority="2080" operator="equal">
      <formula>"OPORTUNIDADE"</formula>
    </cfRule>
  </conditionalFormatting>
  <conditionalFormatting sqref="Y124:Y127">
    <cfRule type="cellIs" dxfId="1672" priority="2078" operator="equal">
      <formula>"NÃO"</formula>
    </cfRule>
    <cfRule type="cellIs" dxfId="1671" priority="2079" operator="equal">
      <formula>"SIM"</formula>
    </cfRule>
  </conditionalFormatting>
  <conditionalFormatting sqref="Z127">
    <cfRule type="cellIs" dxfId="1670" priority="2077" operator="equal">
      <formula>"OPORTUNIDADE"</formula>
    </cfRule>
  </conditionalFormatting>
  <conditionalFormatting sqref="Z127">
    <cfRule type="cellIs" dxfId="1669" priority="2075" operator="equal">
      <formula>"NÃO"</formula>
    </cfRule>
    <cfRule type="cellIs" dxfId="1668" priority="2076" operator="equal">
      <formula>"SIM"</formula>
    </cfRule>
  </conditionalFormatting>
  <conditionalFormatting sqref="Z127">
    <cfRule type="cellIs" dxfId="1667" priority="2074" operator="equal">
      <formula>"OPORTUNIDADE"</formula>
    </cfRule>
  </conditionalFormatting>
  <conditionalFormatting sqref="Z127">
    <cfRule type="cellIs" dxfId="1666" priority="2072" operator="equal">
      <formula>"NÃO"</formula>
    </cfRule>
    <cfRule type="cellIs" dxfId="1665" priority="2073" operator="equal">
      <formula>"SIM"</formula>
    </cfRule>
  </conditionalFormatting>
  <conditionalFormatting sqref="Y127">
    <cfRule type="cellIs" dxfId="1664" priority="2071" operator="equal">
      <formula>"OPORTUNIDADE"</formula>
    </cfRule>
  </conditionalFormatting>
  <conditionalFormatting sqref="Y127">
    <cfRule type="cellIs" dxfId="1663" priority="2069" operator="equal">
      <formula>"NÃO"</formula>
    </cfRule>
    <cfRule type="cellIs" dxfId="1662" priority="2070" operator="equal">
      <formula>"SIM"</formula>
    </cfRule>
  </conditionalFormatting>
  <conditionalFormatting sqref="Y139:Y141">
    <cfRule type="cellIs" dxfId="1661" priority="2068" operator="equal">
      <formula>"OPORTUNIDADE"</formula>
    </cfRule>
  </conditionalFormatting>
  <conditionalFormatting sqref="Y139:Y141">
    <cfRule type="cellIs" dxfId="1660" priority="2066" operator="equal">
      <formula>"NÃO"</formula>
    </cfRule>
    <cfRule type="cellIs" dxfId="1659" priority="2067" operator="equal">
      <formula>"SIM"</formula>
    </cfRule>
  </conditionalFormatting>
  <conditionalFormatting sqref="Y139:Y141">
    <cfRule type="cellIs" dxfId="1658" priority="2065" operator="equal">
      <formula>"OPORTUNIDADE"</formula>
    </cfRule>
  </conditionalFormatting>
  <conditionalFormatting sqref="Y139:Y141">
    <cfRule type="cellIs" dxfId="1657" priority="2063" operator="equal">
      <formula>"NÃO"</formula>
    </cfRule>
    <cfRule type="cellIs" dxfId="1656" priority="2064" operator="equal">
      <formula>"SIM"</formula>
    </cfRule>
  </conditionalFormatting>
  <conditionalFormatting sqref="Z141">
    <cfRule type="cellIs" dxfId="1655" priority="2062" operator="equal">
      <formula>"OPORTUNIDADE"</formula>
    </cfRule>
  </conditionalFormatting>
  <conditionalFormatting sqref="Z141">
    <cfRule type="cellIs" dxfId="1654" priority="2060" operator="equal">
      <formula>"NÃO"</formula>
    </cfRule>
    <cfRule type="cellIs" dxfId="1653" priority="2061" operator="equal">
      <formula>"SIM"</formula>
    </cfRule>
  </conditionalFormatting>
  <conditionalFormatting sqref="Z141">
    <cfRule type="cellIs" dxfId="1652" priority="2059" operator="equal">
      <formula>"OPORTUNIDADE"</formula>
    </cfRule>
  </conditionalFormatting>
  <conditionalFormatting sqref="Z141">
    <cfRule type="cellIs" dxfId="1651" priority="2057" operator="equal">
      <formula>"NÃO"</formula>
    </cfRule>
    <cfRule type="cellIs" dxfId="1650" priority="2058" operator="equal">
      <formula>"SIM"</formula>
    </cfRule>
  </conditionalFormatting>
  <conditionalFormatting sqref="Y141">
    <cfRule type="cellIs" dxfId="1649" priority="2056" operator="equal">
      <formula>"OPORTUNIDADE"</formula>
    </cfRule>
  </conditionalFormatting>
  <conditionalFormatting sqref="Y141">
    <cfRule type="cellIs" dxfId="1648" priority="2054" operator="equal">
      <formula>"NÃO"</formula>
    </cfRule>
    <cfRule type="cellIs" dxfId="1647" priority="2055" operator="equal">
      <formula>"SIM"</formula>
    </cfRule>
  </conditionalFormatting>
  <conditionalFormatting sqref="Y134:Z134">
    <cfRule type="cellIs" dxfId="1646" priority="2026" operator="equal">
      <formula>"OPORTUNIDADE"</formula>
    </cfRule>
  </conditionalFormatting>
  <conditionalFormatting sqref="Y134:Z134">
    <cfRule type="cellIs" dxfId="1645" priority="2024" operator="equal">
      <formula>"NÃO"</formula>
    </cfRule>
    <cfRule type="cellIs" dxfId="1644" priority="2025" operator="equal">
      <formula>"SIM"</formula>
    </cfRule>
  </conditionalFormatting>
  <conditionalFormatting sqref="Y134:Z134">
    <cfRule type="cellIs" dxfId="1643" priority="2023" operator="equal">
      <formula>"OPORTUNIDADE"</formula>
    </cfRule>
  </conditionalFormatting>
  <conditionalFormatting sqref="Y134:Z134">
    <cfRule type="cellIs" dxfId="1642" priority="2021" operator="equal">
      <formula>"NÃO"</formula>
    </cfRule>
    <cfRule type="cellIs" dxfId="1641" priority="2022" operator="equal">
      <formula>"SIM"</formula>
    </cfRule>
  </conditionalFormatting>
  <conditionalFormatting sqref="Y134:Z134">
    <cfRule type="cellIs" dxfId="1640" priority="2020" operator="equal">
      <formula>"OPORTUNIDADE"</formula>
    </cfRule>
  </conditionalFormatting>
  <conditionalFormatting sqref="Y134:Z134">
    <cfRule type="cellIs" dxfId="1639" priority="2018" operator="equal">
      <formula>"NÃO"</formula>
    </cfRule>
    <cfRule type="cellIs" dxfId="1638" priority="2019" operator="equal">
      <formula>"SIM"</formula>
    </cfRule>
  </conditionalFormatting>
  <conditionalFormatting sqref="Y135:Z135">
    <cfRule type="cellIs" dxfId="1637" priority="1990" operator="equal">
      <formula>"OPORTUNIDADE"</formula>
    </cfRule>
  </conditionalFormatting>
  <conditionalFormatting sqref="Y135:Z135">
    <cfRule type="cellIs" dxfId="1636" priority="1988" operator="equal">
      <formula>"NÃO"</formula>
    </cfRule>
    <cfRule type="cellIs" dxfId="1635" priority="1989" operator="equal">
      <formula>"SIM"</formula>
    </cfRule>
  </conditionalFormatting>
  <conditionalFormatting sqref="Y135:Z135">
    <cfRule type="cellIs" dxfId="1634" priority="1987" operator="equal">
      <formula>"OPORTUNIDADE"</formula>
    </cfRule>
  </conditionalFormatting>
  <conditionalFormatting sqref="Y135:Z135">
    <cfRule type="cellIs" dxfId="1633" priority="1985" operator="equal">
      <formula>"NÃO"</formula>
    </cfRule>
    <cfRule type="cellIs" dxfId="1632" priority="1986" operator="equal">
      <formula>"SIM"</formula>
    </cfRule>
  </conditionalFormatting>
  <conditionalFormatting sqref="Y135:Z135">
    <cfRule type="cellIs" dxfId="1631" priority="1984" operator="equal">
      <formula>"OPORTUNIDADE"</formula>
    </cfRule>
  </conditionalFormatting>
  <conditionalFormatting sqref="Y135:Z135">
    <cfRule type="cellIs" dxfId="1630" priority="1982" operator="equal">
      <formula>"NÃO"</formula>
    </cfRule>
    <cfRule type="cellIs" dxfId="1629" priority="1983" operator="equal">
      <formula>"SIM"</formula>
    </cfRule>
  </conditionalFormatting>
  <conditionalFormatting sqref="Y135:Z135">
    <cfRule type="cellIs" dxfId="1628" priority="1981" operator="equal">
      <formula>"OPORTUNIDADE"</formula>
    </cfRule>
  </conditionalFormatting>
  <conditionalFormatting sqref="Y135:Z135">
    <cfRule type="cellIs" dxfId="1627" priority="1979" operator="equal">
      <formula>"NÃO"</formula>
    </cfRule>
    <cfRule type="cellIs" dxfId="1626" priority="1980" operator="equal">
      <formula>"SIM"</formula>
    </cfRule>
  </conditionalFormatting>
  <conditionalFormatting sqref="Y135:Z135">
    <cfRule type="cellIs" dxfId="1625" priority="1978" operator="equal">
      <formula>"OPORTUNIDADE"</formula>
    </cfRule>
  </conditionalFormatting>
  <conditionalFormatting sqref="Y135:Z135">
    <cfRule type="cellIs" dxfId="1624" priority="1976" operator="equal">
      <formula>"NÃO"</formula>
    </cfRule>
    <cfRule type="cellIs" dxfId="1623" priority="1977" operator="equal">
      <formula>"SIM"</formula>
    </cfRule>
  </conditionalFormatting>
  <conditionalFormatting sqref="Y135:Z135">
    <cfRule type="cellIs" dxfId="1622" priority="1975" operator="equal">
      <formula>"OPORTUNIDADE"</formula>
    </cfRule>
  </conditionalFormatting>
  <conditionalFormatting sqref="Y135:Z135">
    <cfRule type="cellIs" dxfId="1621" priority="1973" operator="equal">
      <formula>"NÃO"</formula>
    </cfRule>
    <cfRule type="cellIs" dxfId="1620" priority="1974" operator="equal">
      <formula>"SIM"</formula>
    </cfRule>
  </conditionalFormatting>
  <conditionalFormatting sqref="Y135:Z135">
    <cfRule type="cellIs" dxfId="1619" priority="1972" operator="equal">
      <formula>"OPORTUNIDADE"</formula>
    </cfRule>
  </conditionalFormatting>
  <conditionalFormatting sqref="Y135:Z135">
    <cfRule type="cellIs" dxfId="1618" priority="1970" operator="equal">
      <formula>"NÃO"</formula>
    </cfRule>
    <cfRule type="cellIs" dxfId="1617" priority="1971" operator="equal">
      <formula>"SIM"</formula>
    </cfRule>
  </conditionalFormatting>
  <conditionalFormatting sqref="Y135:Z135">
    <cfRule type="cellIs" dxfId="1616" priority="1969" operator="equal">
      <formula>"OPORTUNIDADE"</formula>
    </cfRule>
  </conditionalFormatting>
  <conditionalFormatting sqref="Y135:Z135">
    <cfRule type="cellIs" dxfId="1615" priority="1967" operator="equal">
      <formula>"NÃO"</formula>
    </cfRule>
    <cfRule type="cellIs" dxfId="1614" priority="1968" operator="equal">
      <formula>"SIM"</formula>
    </cfRule>
  </conditionalFormatting>
  <conditionalFormatting sqref="Y135:Z135">
    <cfRule type="cellIs" dxfId="1613" priority="1966" operator="equal">
      <formula>"OPORTUNIDADE"</formula>
    </cfRule>
  </conditionalFormatting>
  <conditionalFormatting sqref="Y135:Z135">
    <cfRule type="cellIs" dxfId="1612" priority="1964" operator="equal">
      <formula>"NÃO"</formula>
    </cfRule>
    <cfRule type="cellIs" dxfId="1611" priority="1965" operator="equal">
      <formula>"SIM"</formula>
    </cfRule>
  </conditionalFormatting>
  <conditionalFormatting sqref="Y136">
    <cfRule type="cellIs" dxfId="1610" priority="1963" operator="equal">
      <formula>"OPORTUNIDADE"</formula>
    </cfRule>
  </conditionalFormatting>
  <conditionalFormatting sqref="Y136">
    <cfRule type="cellIs" dxfId="1609" priority="1961" operator="equal">
      <formula>"NÃO"</formula>
    </cfRule>
    <cfRule type="cellIs" dxfId="1608" priority="1962" operator="equal">
      <formula>"SIM"</formula>
    </cfRule>
  </conditionalFormatting>
  <conditionalFormatting sqref="Y136">
    <cfRule type="cellIs" dxfId="1607" priority="1960" operator="equal">
      <formula>"OPORTUNIDADE"</formula>
    </cfRule>
  </conditionalFormatting>
  <conditionalFormatting sqref="Y136">
    <cfRule type="cellIs" dxfId="1606" priority="1958" operator="equal">
      <formula>"NÃO"</formula>
    </cfRule>
    <cfRule type="cellIs" dxfId="1605" priority="1959" operator="equal">
      <formula>"SIM"</formula>
    </cfRule>
  </conditionalFormatting>
  <conditionalFormatting sqref="Y136:Z136">
    <cfRule type="cellIs" dxfId="1604" priority="1957" operator="equal">
      <formula>"OPORTUNIDADE"</formula>
    </cfRule>
  </conditionalFormatting>
  <conditionalFormatting sqref="Y136:Z136">
    <cfRule type="cellIs" dxfId="1603" priority="1955" operator="equal">
      <formula>"NÃO"</formula>
    </cfRule>
    <cfRule type="cellIs" dxfId="1602" priority="1956" operator="equal">
      <formula>"SIM"</formula>
    </cfRule>
  </conditionalFormatting>
  <conditionalFormatting sqref="Y136:Z136">
    <cfRule type="cellIs" dxfId="1601" priority="1954" operator="equal">
      <formula>"OPORTUNIDADE"</formula>
    </cfRule>
  </conditionalFormatting>
  <conditionalFormatting sqref="Y136:Z136">
    <cfRule type="cellIs" dxfId="1600" priority="1952" operator="equal">
      <formula>"NÃO"</formula>
    </cfRule>
    <cfRule type="cellIs" dxfId="1599" priority="1953" operator="equal">
      <formula>"SIM"</formula>
    </cfRule>
  </conditionalFormatting>
  <conditionalFormatting sqref="Y136:Z136">
    <cfRule type="cellIs" dxfId="1598" priority="1951" operator="equal">
      <formula>"OPORTUNIDADE"</formula>
    </cfRule>
  </conditionalFormatting>
  <conditionalFormatting sqref="Y136:Z136">
    <cfRule type="cellIs" dxfId="1597" priority="1949" operator="equal">
      <formula>"NÃO"</formula>
    </cfRule>
    <cfRule type="cellIs" dxfId="1596" priority="1950" operator="equal">
      <formula>"SIM"</formula>
    </cfRule>
  </conditionalFormatting>
  <conditionalFormatting sqref="Y136">
    <cfRule type="cellIs" dxfId="1595" priority="1948" operator="equal">
      <formula>"OPORTUNIDADE"</formula>
    </cfRule>
  </conditionalFormatting>
  <conditionalFormatting sqref="Y136">
    <cfRule type="cellIs" dxfId="1594" priority="1946" operator="equal">
      <formula>"NÃO"</formula>
    </cfRule>
    <cfRule type="cellIs" dxfId="1593" priority="1947" operator="equal">
      <formula>"SIM"</formula>
    </cfRule>
  </conditionalFormatting>
  <conditionalFormatting sqref="Y136">
    <cfRule type="cellIs" dxfId="1592" priority="1945" operator="equal">
      <formula>"OPORTUNIDADE"</formula>
    </cfRule>
  </conditionalFormatting>
  <conditionalFormatting sqref="Y136">
    <cfRule type="cellIs" dxfId="1591" priority="1943" operator="equal">
      <formula>"NÃO"</formula>
    </cfRule>
    <cfRule type="cellIs" dxfId="1590" priority="1944" operator="equal">
      <formula>"SIM"</formula>
    </cfRule>
  </conditionalFormatting>
  <conditionalFormatting sqref="Y136">
    <cfRule type="cellIs" dxfId="1589" priority="1942" operator="equal">
      <formula>"OPORTUNIDADE"</formula>
    </cfRule>
  </conditionalFormatting>
  <conditionalFormatting sqref="Y136">
    <cfRule type="cellIs" dxfId="1588" priority="1940" operator="equal">
      <formula>"NÃO"</formula>
    </cfRule>
    <cfRule type="cellIs" dxfId="1587" priority="1941" operator="equal">
      <formula>"SIM"</formula>
    </cfRule>
  </conditionalFormatting>
  <conditionalFormatting sqref="Y136">
    <cfRule type="cellIs" dxfId="1586" priority="1939" operator="equal">
      <formula>"OPORTUNIDADE"</formula>
    </cfRule>
  </conditionalFormatting>
  <conditionalFormatting sqref="Y136">
    <cfRule type="cellIs" dxfId="1585" priority="1937" operator="equal">
      <formula>"NÃO"</formula>
    </cfRule>
    <cfRule type="cellIs" dxfId="1584" priority="1938" operator="equal">
      <formula>"SIM"</formula>
    </cfRule>
  </conditionalFormatting>
  <conditionalFormatting sqref="Y136">
    <cfRule type="cellIs" dxfId="1583" priority="1936" operator="equal">
      <formula>"OPORTUNIDADE"</formula>
    </cfRule>
  </conditionalFormatting>
  <conditionalFormatting sqref="Y136">
    <cfRule type="cellIs" dxfId="1582" priority="1934" operator="equal">
      <formula>"NÃO"</formula>
    </cfRule>
    <cfRule type="cellIs" dxfId="1581" priority="1935" operator="equal">
      <formula>"SIM"</formula>
    </cfRule>
  </conditionalFormatting>
  <conditionalFormatting sqref="Y136">
    <cfRule type="cellIs" dxfId="1580" priority="1933" operator="equal">
      <formula>"OPORTUNIDADE"</formula>
    </cfRule>
  </conditionalFormatting>
  <conditionalFormatting sqref="Y136">
    <cfRule type="cellIs" dxfId="1579" priority="1931" operator="equal">
      <formula>"NÃO"</formula>
    </cfRule>
    <cfRule type="cellIs" dxfId="1578" priority="1932" operator="equal">
      <formula>"SIM"</formula>
    </cfRule>
  </conditionalFormatting>
  <conditionalFormatting sqref="Y136">
    <cfRule type="cellIs" dxfId="1577" priority="1930" operator="equal">
      <formula>"OPORTUNIDADE"</formula>
    </cfRule>
  </conditionalFormatting>
  <conditionalFormatting sqref="Y136">
    <cfRule type="cellIs" dxfId="1576" priority="1928" operator="equal">
      <formula>"NÃO"</formula>
    </cfRule>
    <cfRule type="cellIs" dxfId="1575" priority="1929" operator="equal">
      <formula>"SIM"</formula>
    </cfRule>
  </conditionalFormatting>
  <conditionalFormatting sqref="Y136">
    <cfRule type="cellIs" dxfId="1574" priority="1927" operator="equal">
      <formula>"OPORTUNIDADE"</formula>
    </cfRule>
  </conditionalFormatting>
  <conditionalFormatting sqref="Y136">
    <cfRule type="cellIs" dxfId="1573" priority="1925" operator="equal">
      <formula>"NÃO"</formula>
    </cfRule>
    <cfRule type="cellIs" dxfId="1572" priority="1926" operator="equal">
      <formula>"SIM"</formula>
    </cfRule>
  </conditionalFormatting>
  <conditionalFormatting sqref="Y136">
    <cfRule type="cellIs" dxfId="1571" priority="1924" operator="equal">
      <formula>"OPORTUNIDADE"</formula>
    </cfRule>
  </conditionalFormatting>
  <conditionalFormatting sqref="Y136">
    <cfRule type="cellIs" dxfId="1570" priority="1922" operator="equal">
      <formula>"NÃO"</formula>
    </cfRule>
    <cfRule type="cellIs" dxfId="1569" priority="1923" operator="equal">
      <formula>"SIM"</formula>
    </cfRule>
  </conditionalFormatting>
  <conditionalFormatting sqref="Y136">
    <cfRule type="cellIs" dxfId="1568" priority="1921" operator="equal">
      <formula>"OPORTUNIDADE"</formula>
    </cfRule>
  </conditionalFormatting>
  <conditionalFormatting sqref="Y136">
    <cfRule type="cellIs" dxfId="1567" priority="1919" operator="equal">
      <formula>"NÃO"</formula>
    </cfRule>
    <cfRule type="cellIs" dxfId="1566" priority="1920" operator="equal">
      <formula>"SIM"</formula>
    </cfRule>
  </conditionalFormatting>
  <conditionalFormatting sqref="Y136">
    <cfRule type="cellIs" dxfId="1565" priority="1918" operator="equal">
      <formula>"OPORTUNIDADE"</formula>
    </cfRule>
  </conditionalFormatting>
  <conditionalFormatting sqref="Y136">
    <cfRule type="cellIs" dxfId="1564" priority="1916" operator="equal">
      <formula>"NÃO"</formula>
    </cfRule>
    <cfRule type="cellIs" dxfId="1563" priority="1917" operator="equal">
      <formula>"SIM"</formula>
    </cfRule>
  </conditionalFormatting>
  <conditionalFormatting sqref="Y136">
    <cfRule type="cellIs" dxfId="1562" priority="1915" operator="equal">
      <formula>"OPORTUNIDADE"</formula>
    </cfRule>
  </conditionalFormatting>
  <conditionalFormatting sqref="Y136">
    <cfRule type="cellIs" dxfId="1561" priority="1913" operator="equal">
      <formula>"NÃO"</formula>
    </cfRule>
    <cfRule type="cellIs" dxfId="1560" priority="1914" operator="equal">
      <formula>"SIM"</formula>
    </cfRule>
  </conditionalFormatting>
  <conditionalFormatting sqref="Y136">
    <cfRule type="cellIs" dxfId="1559" priority="1912" operator="equal">
      <formula>"OPORTUNIDADE"</formula>
    </cfRule>
  </conditionalFormatting>
  <conditionalFormatting sqref="Y136">
    <cfRule type="cellIs" dxfId="1558" priority="1910" operator="equal">
      <formula>"NÃO"</formula>
    </cfRule>
    <cfRule type="cellIs" dxfId="1557" priority="1911" operator="equal">
      <formula>"SIM"</formula>
    </cfRule>
  </conditionalFormatting>
  <conditionalFormatting sqref="Y136">
    <cfRule type="cellIs" dxfId="1556" priority="1909" operator="equal">
      <formula>"OPORTUNIDADE"</formula>
    </cfRule>
  </conditionalFormatting>
  <conditionalFormatting sqref="Y136">
    <cfRule type="cellIs" dxfId="1555" priority="1907" operator="equal">
      <formula>"NÃO"</formula>
    </cfRule>
    <cfRule type="cellIs" dxfId="1554" priority="1908" operator="equal">
      <formula>"SIM"</formula>
    </cfRule>
  </conditionalFormatting>
  <conditionalFormatting sqref="Y136">
    <cfRule type="cellIs" dxfId="1553" priority="1906" operator="equal">
      <formula>"OPORTUNIDADE"</formula>
    </cfRule>
  </conditionalFormatting>
  <conditionalFormatting sqref="Y136">
    <cfRule type="cellIs" dxfId="1552" priority="1904" operator="equal">
      <formula>"NÃO"</formula>
    </cfRule>
    <cfRule type="cellIs" dxfId="1551" priority="1905" operator="equal">
      <formula>"SIM"</formula>
    </cfRule>
  </conditionalFormatting>
  <conditionalFormatting sqref="Y136">
    <cfRule type="cellIs" dxfId="1550" priority="1903" operator="equal">
      <formula>"OPORTUNIDADE"</formula>
    </cfRule>
  </conditionalFormatting>
  <conditionalFormatting sqref="Y136">
    <cfRule type="cellIs" dxfId="1549" priority="1901" operator="equal">
      <formula>"NÃO"</formula>
    </cfRule>
    <cfRule type="cellIs" dxfId="1548" priority="1902" operator="equal">
      <formula>"SIM"</formula>
    </cfRule>
  </conditionalFormatting>
  <conditionalFormatting sqref="Y136">
    <cfRule type="cellIs" dxfId="1547" priority="1900" operator="equal">
      <formula>"OPORTUNIDADE"</formula>
    </cfRule>
  </conditionalFormatting>
  <conditionalFormatting sqref="Y136">
    <cfRule type="cellIs" dxfId="1546" priority="1898" operator="equal">
      <formula>"NÃO"</formula>
    </cfRule>
    <cfRule type="cellIs" dxfId="1545" priority="1899" operator="equal">
      <formula>"SIM"</formula>
    </cfRule>
  </conditionalFormatting>
  <conditionalFormatting sqref="Y136">
    <cfRule type="cellIs" dxfId="1544" priority="1897" operator="equal">
      <formula>"OPORTUNIDADE"</formula>
    </cfRule>
  </conditionalFormatting>
  <conditionalFormatting sqref="Y136">
    <cfRule type="cellIs" dxfId="1543" priority="1895" operator="equal">
      <formula>"NÃO"</formula>
    </cfRule>
    <cfRule type="cellIs" dxfId="1542" priority="1896" operator="equal">
      <formula>"SIM"</formula>
    </cfRule>
  </conditionalFormatting>
  <conditionalFormatting sqref="BP95">
    <cfRule type="iconSet" priority="1894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893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541" priority="1892" operator="equal">
      <formula>"OPORTUNIDADE"</formula>
    </cfRule>
  </conditionalFormatting>
  <conditionalFormatting sqref="Y107:Y108">
    <cfRule type="cellIs" dxfId="1540" priority="1890" operator="equal">
      <formula>"NÃO"</formula>
    </cfRule>
    <cfRule type="cellIs" dxfId="1539" priority="1891" operator="equal">
      <formula>"SIM"</formula>
    </cfRule>
  </conditionalFormatting>
  <conditionalFormatting sqref="BK112">
    <cfRule type="iconSet" priority="1889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888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887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88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88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884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883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88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881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880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879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87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877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876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875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538" priority="1871" operator="equal">
      <formula>"OPORTUNIDADE"</formula>
    </cfRule>
  </conditionalFormatting>
  <conditionalFormatting sqref="Y128">
    <cfRule type="cellIs" dxfId="1537" priority="1869" operator="equal">
      <formula>"NÃO"</formula>
    </cfRule>
    <cfRule type="cellIs" dxfId="1536" priority="1870" operator="equal">
      <formula>"SIM"</formula>
    </cfRule>
  </conditionalFormatting>
  <conditionalFormatting sqref="Y128">
    <cfRule type="cellIs" dxfId="1535" priority="1868" operator="equal">
      <formula>"OPORTUNIDADE"</formula>
    </cfRule>
  </conditionalFormatting>
  <conditionalFormatting sqref="Y128">
    <cfRule type="cellIs" dxfId="1534" priority="1866" operator="equal">
      <formula>"NÃO"</formula>
    </cfRule>
    <cfRule type="cellIs" dxfId="1533" priority="1867" operator="equal">
      <formula>"SIM"</formula>
    </cfRule>
  </conditionalFormatting>
  <conditionalFormatting sqref="Y128">
    <cfRule type="cellIs" dxfId="1532" priority="1865" operator="equal">
      <formula>"OPORTUNIDADE"</formula>
    </cfRule>
  </conditionalFormatting>
  <conditionalFormatting sqref="Y128">
    <cfRule type="cellIs" dxfId="1531" priority="1863" operator="equal">
      <formula>"NÃO"</formula>
    </cfRule>
    <cfRule type="cellIs" dxfId="1530" priority="1864" operator="equal">
      <formula>"SIM"</formula>
    </cfRule>
  </conditionalFormatting>
  <conditionalFormatting sqref="Y128:Z128">
    <cfRule type="cellIs" dxfId="1529" priority="1862" operator="equal">
      <formula>"OPORTUNIDADE"</formula>
    </cfRule>
  </conditionalFormatting>
  <conditionalFormatting sqref="Y128:Z128">
    <cfRule type="cellIs" dxfId="1528" priority="1860" operator="equal">
      <formula>"NÃO"</formula>
    </cfRule>
    <cfRule type="cellIs" dxfId="1527" priority="1861" operator="equal">
      <formula>"SIM"</formula>
    </cfRule>
  </conditionalFormatting>
  <conditionalFormatting sqref="Y128:Z128">
    <cfRule type="cellIs" dxfId="1526" priority="1859" operator="equal">
      <formula>"OPORTUNIDADE"</formula>
    </cfRule>
  </conditionalFormatting>
  <conditionalFormatting sqref="Y128:Z128">
    <cfRule type="cellIs" dxfId="1525" priority="1857" operator="equal">
      <formula>"NÃO"</formula>
    </cfRule>
    <cfRule type="cellIs" dxfId="1524" priority="1858" operator="equal">
      <formula>"SIM"</formula>
    </cfRule>
  </conditionalFormatting>
  <conditionalFormatting sqref="Y128:Z128">
    <cfRule type="cellIs" dxfId="1523" priority="1856" operator="equal">
      <formula>"OPORTUNIDADE"</formula>
    </cfRule>
  </conditionalFormatting>
  <conditionalFormatting sqref="Y128:Z128">
    <cfRule type="cellIs" dxfId="1522" priority="1854" operator="equal">
      <formula>"NÃO"</formula>
    </cfRule>
    <cfRule type="cellIs" dxfId="1521" priority="1855" operator="equal">
      <formula>"SIM"</formula>
    </cfRule>
  </conditionalFormatting>
  <conditionalFormatting sqref="Y128:Z128">
    <cfRule type="cellIs" dxfId="1520" priority="1853" operator="equal">
      <formula>"OPORTUNIDADE"</formula>
    </cfRule>
  </conditionalFormatting>
  <conditionalFormatting sqref="Y128:Z128">
    <cfRule type="cellIs" dxfId="1519" priority="1851" operator="equal">
      <formula>"NÃO"</formula>
    </cfRule>
    <cfRule type="cellIs" dxfId="1518" priority="1852" operator="equal">
      <formula>"SIM"</formula>
    </cfRule>
  </conditionalFormatting>
  <conditionalFormatting sqref="Y128:Z128">
    <cfRule type="cellIs" dxfId="1517" priority="1850" operator="equal">
      <formula>"OPORTUNIDADE"</formula>
    </cfRule>
  </conditionalFormatting>
  <conditionalFormatting sqref="Y128:Z128">
    <cfRule type="cellIs" dxfId="1516" priority="1848" operator="equal">
      <formula>"NÃO"</formula>
    </cfRule>
    <cfRule type="cellIs" dxfId="1515" priority="1849" operator="equal">
      <formula>"SIM"</formula>
    </cfRule>
  </conditionalFormatting>
  <conditionalFormatting sqref="Y128:Z128">
    <cfRule type="cellIs" dxfId="1514" priority="1847" operator="equal">
      <formula>"OPORTUNIDADE"</formula>
    </cfRule>
  </conditionalFormatting>
  <conditionalFormatting sqref="Y128:Z128">
    <cfRule type="cellIs" dxfId="1513" priority="1845" operator="equal">
      <formula>"NÃO"</formula>
    </cfRule>
    <cfRule type="cellIs" dxfId="1512" priority="1846" operator="equal">
      <formula>"SIM"</formula>
    </cfRule>
  </conditionalFormatting>
  <conditionalFormatting sqref="Y128:Z128">
    <cfRule type="cellIs" dxfId="1511" priority="1844" operator="equal">
      <formula>"OPORTUNIDADE"</formula>
    </cfRule>
  </conditionalFormatting>
  <conditionalFormatting sqref="Y128:Z128">
    <cfRule type="cellIs" dxfId="1510" priority="1842" operator="equal">
      <formula>"NÃO"</formula>
    </cfRule>
    <cfRule type="cellIs" dxfId="1509" priority="1843" operator="equal">
      <formula>"SIM"</formula>
    </cfRule>
  </conditionalFormatting>
  <conditionalFormatting sqref="Y128:Z128">
    <cfRule type="cellIs" dxfId="1508" priority="1841" operator="equal">
      <formula>"OPORTUNIDADE"</formula>
    </cfRule>
  </conditionalFormatting>
  <conditionalFormatting sqref="Y128:Z128">
    <cfRule type="cellIs" dxfId="1507" priority="1839" operator="equal">
      <formula>"NÃO"</formula>
    </cfRule>
    <cfRule type="cellIs" dxfId="1506" priority="1840" operator="equal">
      <formula>"SIM"</formula>
    </cfRule>
  </conditionalFormatting>
  <conditionalFormatting sqref="Y128:Z128">
    <cfRule type="cellIs" dxfId="1505" priority="1838" operator="equal">
      <formula>"OPORTUNIDADE"</formula>
    </cfRule>
  </conditionalFormatting>
  <conditionalFormatting sqref="Y128:Z128">
    <cfRule type="cellIs" dxfId="1504" priority="1836" operator="equal">
      <formula>"NÃO"</formula>
    </cfRule>
    <cfRule type="cellIs" dxfId="1503" priority="1837" operator="equal">
      <formula>"SIM"</formula>
    </cfRule>
  </conditionalFormatting>
  <conditionalFormatting sqref="Y128">
    <cfRule type="cellIs" dxfId="1502" priority="1835" operator="equal">
      <formula>"OPORTUNIDADE"</formula>
    </cfRule>
  </conditionalFormatting>
  <conditionalFormatting sqref="Y128">
    <cfRule type="cellIs" dxfId="1501" priority="1833" operator="equal">
      <formula>"NÃO"</formula>
    </cfRule>
    <cfRule type="cellIs" dxfId="1500" priority="1834" operator="equal">
      <formula>"SIM"</formula>
    </cfRule>
  </conditionalFormatting>
  <conditionalFormatting sqref="Y128">
    <cfRule type="cellIs" dxfId="1499" priority="1832" operator="equal">
      <formula>"OPORTUNIDADE"</formula>
    </cfRule>
  </conditionalFormatting>
  <conditionalFormatting sqref="Y128">
    <cfRule type="cellIs" dxfId="1498" priority="1830" operator="equal">
      <formula>"NÃO"</formula>
    </cfRule>
    <cfRule type="cellIs" dxfId="1497" priority="1831" operator="equal">
      <formula>"SIM"</formula>
    </cfRule>
  </conditionalFormatting>
  <conditionalFormatting sqref="Y128">
    <cfRule type="cellIs" dxfId="1496" priority="1829" operator="equal">
      <formula>"OPORTUNIDADE"</formula>
    </cfRule>
  </conditionalFormatting>
  <conditionalFormatting sqref="Y128">
    <cfRule type="cellIs" dxfId="1495" priority="1827" operator="equal">
      <formula>"NÃO"</formula>
    </cfRule>
    <cfRule type="cellIs" dxfId="1494" priority="1828" operator="equal">
      <formula>"SIM"</formula>
    </cfRule>
  </conditionalFormatting>
  <conditionalFormatting sqref="Y128">
    <cfRule type="cellIs" dxfId="1493" priority="1826" operator="equal">
      <formula>"OPORTUNIDADE"</formula>
    </cfRule>
  </conditionalFormatting>
  <conditionalFormatting sqref="Y128">
    <cfRule type="cellIs" dxfId="1492" priority="1824" operator="equal">
      <formula>"NÃO"</formula>
    </cfRule>
    <cfRule type="cellIs" dxfId="1491" priority="1825" operator="equal">
      <formula>"SIM"</formula>
    </cfRule>
  </conditionalFormatting>
  <conditionalFormatting sqref="Y128:Z128">
    <cfRule type="cellIs" dxfId="1490" priority="1823" operator="equal">
      <formula>"OPORTUNIDADE"</formula>
    </cfRule>
  </conditionalFormatting>
  <conditionalFormatting sqref="Y128:Z128">
    <cfRule type="cellIs" dxfId="1489" priority="1821" operator="equal">
      <formula>"NÃO"</formula>
    </cfRule>
    <cfRule type="cellIs" dxfId="1488" priority="1822" operator="equal">
      <formula>"SIM"</formula>
    </cfRule>
  </conditionalFormatting>
  <conditionalFormatting sqref="Y128:Z128">
    <cfRule type="cellIs" dxfId="1487" priority="1820" operator="equal">
      <formula>"OPORTUNIDADE"</formula>
    </cfRule>
  </conditionalFormatting>
  <conditionalFormatting sqref="Y128:Z128">
    <cfRule type="cellIs" dxfId="1486" priority="1818" operator="equal">
      <formula>"NÃO"</formula>
    </cfRule>
    <cfRule type="cellIs" dxfId="1485" priority="1819" operator="equal">
      <formula>"SIM"</formula>
    </cfRule>
  </conditionalFormatting>
  <conditionalFormatting sqref="Y128:Z128">
    <cfRule type="cellIs" dxfId="1484" priority="1817" operator="equal">
      <formula>"OPORTUNIDADE"</formula>
    </cfRule>
  </conditionalFormatting>
  <conditionalFormatting sqref="Y128:Z128">
    <cfRule type="cellIs" dxfId="1483" priority="1815" operator="equal">
      <formula>"NÃO"</formula>
    </cfRule>
    <cfRule type="cellIs" dxfId="1482" priority="1816" operator="equal">
      <formula>"SIM"</formula>
    </cfRule>
  </conditionalFormatting>
  <conditionalFormatting sqref="Y128:Z128">
    <cfRule type="cellIs" dxfId="1481" priority="1814" operator="equal">
      <formula>"OPORTUNIDADE"</formula>
    </cfRule>
  </conditionalFormatting>
  <conditionalFormatting sqref="Y128:Z128">
    <cfRule type="cellIs" dxfId="1480" priority="1812" operator="equal">
      <formula>"NÃO"</formula>
    </cfRule>
    <cfRule type="cellIs" dxfId="1479" priority="1813" operator="equal">
      <formula>"SIM"</formula>
    </cfRule>
  </conditionalFormatting>
  <conditionalFormatting sqref="Y128:Z128">
    <cfRule type="cellIs" dxfId="1478" priority="1811" operator="equal">
      <formula>"OPORTUNIDADE"</formula>
    </cfRule>
  </conditionalFormatting>
  <conditionalFormatting sqref="Y128:Z128">
    <cfRule type="cellIs" dxfId="1477" priority="1809" operator="equal">
      <formula>"NÃO"</formula>
    </cfRule>
    <cfRule type="cellIs" dxfId="1476" priority="1810" operator="equal">
      <formula>"SIM"</formula>
    </cfRule>
  </conditionalFormatting>
  <conditionalFormatting sqref="Y128:Z128">
    <cfRule type="cellIs" dxfId="1475" priority="1808" operator="equal">
      <formula>"OPORTUNIDADE"</formula>
    </cfRule>
  </conditionalFormatting>
  <conditionalFormatting sqref="Y128:Z128">
    <cfRule type="cellIs" dxfId="1474" priority="1806" operator="equal">
      <formula>"NÃO"</formula>
    </cfRule>
    <cfRule type="cellIs" dxfId="1473" priority="1807" operator="equal">
      <formula>"SIM"</formula>
    </cfRule>
  </conditionalFormatting>
  <conditionalFormatting sqref="Y128:Z128">
    <cfRule type="cellIs" dxfId="1472" priority="1805" operator="equal">
      <formula>"OPORTUNIDADE"</formula>
    </cfRule>
  </conditionalFormatting>
  <conditionalFormatting sqref="Y128:Z128">
    <cfRule type="cellIs" dxfId="1471" priority="1803" operator="equal">
      <formula>"NÃO"</formula>
    </cfRule>
    <cfRule type="cellIs" dxfId="1470" priority="1804" operator="equal">
      <formula>"SIM"</formula>
    </cfRule>
  </conditionalFormatting>
  <conditionalFormatting sqref="Y128:Z128">
    <cfRule type="cellIs" dxfId="1469" priority="1802" operator="equal">
      <formula>"OPORTUNIDADE"</formula>
    </cfRule>
  </conditionalFormatting>
  <conditionalFormatting sqref="Y128:Z128">
    <cfRule type="cellIs" dxfId="1468" priority="1800" operator="equal">
      <formula>"NÃO"</formula>
    </cfRule>
    <cfRule type="cellIs" dxfId="1467" priority="1801" operator="equal">
      <formula>"SIM"</formula>
    </cfRule>
  </conditionalFormatting>
  <conditionalFormatting sqref="Y128:Z128">
    <cfRule type="cellIs" dxfId="1466" priority="1799" operator="equal">
      <formula>"OPORTUNIDADE"</formula>
    </cfRule>
  </conditionalFormatting>
  <conditionalFormatting sqref="Y128:Z128">
    <cfRule type="cellIs" dxfId="1465" priority="1797" operator="equal">
      <formula>"NÃO"</formula>
    </cfRule>
    <cfRule type="cellIs" dxfId="1464" priority="1798" operator="equal">
      <formula>"SIM"</formula>
    </cfRule>
  </conditionalFormatting>
  <conditionalFormatting sqref="Y131:Z131">
    <cfRule type="cellIs" dxfId="1463" priority="1796" operator="equal">
      <formula>"OPORTUNIDADE"</formula>
    </cfRule>
  </conditionalFormatting>
  <conditionalFormatting sqref="Y131:Z131">
    <cfRule type="cellIs" dxfId="1462" priority="1794" operator="equal">
      <formula>"NÃO"</formula>
    </cfRule>
    <cfRule type="cellIs" dxfId="1461" priority="1795" operator="equal">
      <formula>"SIM"</formula>
    </cfRule>
  </conditionalFormatting>
  <conditionalFormatting sqref="Y130:Z130">
    <cfRule type="cellIs" dxfId="1460" priority="1793" operator="equal">
      <formula>"OPORTUNIDADE"</formula>
    </cfRule>
  </conditionalFormatting>
  <conditionalFormatting sqref="Y130:Z130">
    <cfRule type="cellIs" dxfId="1459" priority="1791" operator="equal">
      <formula>"NÃO"</formula>
    </cfRule>
    <cfRule type="cellIs" dxfId="1458" priority="1792" operator="equal">
      <formula>"SIM"</formula>
    </cfRule>
  </conditionalFormatting>
  <conditionalFormatting sqref="Y130">
    <cfRule type="cellIs" dxfId="1457" priority="1790" operator="equal">
      <formula>"OPORTUNIDADE"</formula>
    </cfRule>
  </conditionalFormatting>
  <conditionalFormatting sqref="Y130">
    <cfRule type="cellIs" dxfId="1456" priority="1788" operator="equal">
      <formula>"NÃO"</formula>
    </cfRule>
    <cfRule type="cellIs" dxfId="1455" priority="1789" operator="equal">
      <formula>"SIM"</formula>
    </cfRule>
  </conditionalFormatting>
  <conditionalFormatting sqref="Y130">
    <cfRule type="cellIs" dxfId="1454" priority="1787" operator="equal">
      <formula>"OPORTUNIDADE"</formula>
    </cfRule>
  </conditionalFormatting>
  <conditionalFormatting sqref="Y130">
    <cfRule type="cellIs" dxfId="1453" priority="1785" operator="equal">
      <formula>"NÃO"</formula>
    </cfRule>
    <cfRule type="cellIs" dxfId="1452" priority="1786" operator="equal">
      <formula>"SIM"</formula>
    </cfRule>
  </conditionalFormatting>
  <conditionalFormatting sqref="Y130">
    <cfRule type="cellIs" dxfId="1451" priority="1784" operator="equal">
      <formula>"OPORTUNIDADE"</formula>
    </cfRule>
  </conditionalFormatting>
  <conditionalFormatting sqref="Y130">
    <cfRule type="cellIs" dxfId="1450" priority="1782" operator="equal">
      <formula>"NÃO"</formula>
    </cfRule>
    <cfRule type="cellIs" dxfId="1449" priority="1783" operator="equal">
      <formula>"SIM"</formula>
    </cfRule>
  </conditionalFormatting>
  <conditionalFormatting sqref="Y130:Z130">
    <cfRule type="cellIs" dxfId="1448" priority="1781" operator="equal">
      <formula>"OPORTUNIDADE"</formula>
    </cfRule>
  </conditionalFormatting>
  <conditionalFormatting sqref="Y130:Z130">
    <cfRule type="cellIs" dxfId="1447" priority="1779" operator="equal">
      <formula>"NÃO"</formula>
    </cfRule>
    <cfRule type="cellIs" dxfId="1446" priority="1780" operator="equal">
      <formula>"SIM"</formula>
    </cfRule>
  </conditionalFormatting>
  <conditionalFormatting sqref="Y130:Z130">
    <cfRule type="cellIs" dxfId="1445" priority="1778" operator="equal">
      <formula>"OPORTUNIDADE"</formula>
    </cfRule>
  </conditionalFormatting>
  <conditionalFormatting sqref="Y130:Z130">
    <cfRule type="cellIs" dxfId="1444" priority="1776" operator="equal">
      <formula>"NÃO"</formula>
    </cfRule>
    <cfRule type="cellIs" dxfId="1443" priority="1777" operator="equal">
      <formula>"SIM"</formula>
    </cfRule>
  </conditionalFormatting>
  <conditionalFormatting sqref="Y130:Z130">
    <cfRule type="cellIs" dxfId="1442" priority="1775" operator="equal">
      <formula>"OPORTUNIDADE"</formula>
    </cfRule>
  </conditionalFormatting>
  <conditionalFormatting sqref="Y130:Z130">
    <cfRule type="cellIs" dxfId="1441" priority="1773" operator="equal">
      <formula>"NÃO"</formula>
    </cfRule>
    <cfRule type="cellIs" dxfId="1440" priority="1774" operator="equal">
      <formula>"SIM"</formula>
    </cfRule>
  </conditionalFormatting>
  <conditionalFormatting sqref="Y130:Z130">
    <cfRule type="cellIs" dxfId="1439" priority="1772" operator="equal">
      <formula>"OPORTUNIDADE"</formula>
    </cfRule>
  </conditionalFormatting>
  <conditionalFormatting sqref="Y130:Z130">
    <cfRule type="cellIs" dxfId="1438" priority="1770" operator="equal">
      <formula>"NÃO"</formula>
    </cfRule>
    <cfRule type="cellIs" dxfId="1437" priority="1771" operator="equal">
      <formula>"SIM"</formula>
    </cfRule>
  </conditionalFormatting>
  <conditionalFormatting sqref="Y130:Z130">
    <cfRule type="cellIs" dxfId="1436" priority="1769" operator="equal">
      <formula>"OPORTUNIDADE"</formula>
    </cfRule>
  </conditionalFormatting>
  <conditionalFormatting sqref="Y130:Z130">
    <cfRule type="cellIs" dxfId="1435" priority="1767" operator="equal">
      <formula>"NÃO"</formula>
    </cfRule>
    <cfRule type="cellIs" dxfId="1434" priority="1768" operator="equal">
      <formula>"SIM"</formula>
    </cfRule>
  </conditionalFormatting>
  <conditionalFormatting sqref="Y130:Z130">
    <cfRule type="cellIs" dxfId="1433" priority="1766" operator="equal">
      <formula>"OPORTUNIDADE"</formula>
    </cfRule>
  </conditionalFormatting>
  <conditionalFormatting sqref="Y130:Z130">
    <cfRule type="cellIs" dxfId="1432" priority="1764" operator="equal">
      <formula>"NÃO"</formula>
    </cfRule>
    <cfRule type="cellIs" dxfId="1431" priority="1765" operator="equal">
      <formula>"SIM"</formula>
    </cfRule>
  </conditionalFormatting>
  <conditionalFormatting sqref="Y130:Z130">
    <cfRule type="cellIs" dxfId="1430" priority="1763" operator="equal">
      <formula>"OPORTUNIDADE"</formula>
    </cfRule>
  </conditionalFormatting>
  <conditionalFormatting sqref="Y130:Z130">
    <cfRule type="cellIs" dxfId="1429" priority="1761" operator="equal">
      <formula>"NÃO"</formula>
    </cfRule>
    <cfRule type="cellIs" dxfId="1428" priority="1762" operator="equal">
      <formula>"SIM"</formula>
    </cfRule>
  </conditionalFormatting>
  <conditionalFormatting sqref="Y130:Z130">
    <cfRule type="cellIs" dxfId="1427" priority="1760" operator="equal">
      <formula>"OPORTUNIDADE"</formula>
    </cfRule>
  </conditionalFormatting>
  <conditionalFormatting sqref="Y130:Z130">
    <cfRule type="cellIs" dxfId="1426" priority="1758" operator="equal">
      <formula>"NÃO"</formula>
    </cfRule>
    <cfRule type="cellIs" dxfId="1425" priority="1759" operator="equal">
      <formula>"SIM"</formula>
    </cfRule>
  </conditionalFormatting>
  <conditionalFormatting sqref="Y130:Z130">
    <cfRule type="cellIs" dxfId="1424" priority="1757" operator="equal">
      <formula>"OPORTUNIDADE"</formula>
    </cfRule>
  </conditionalFormatting>
  <conditionalFormatting sqref="Y130:Z130">
    <cfRule type="cellIs" dxfId="1423" priority="1755" operator="equal">
      <formula>"NÃO"</formula>
    </cfRule>
    <cfRule type="cellIs" dxfId="1422" priority="1756" operator="equal">
      <formula>"SIM"</formula>
    </cfRule>
  </conditionalFormatting>
  <conditionalFormatting sqref="Y130">
    <cfRule type="cellIs" dxfId="1421" priority="1754" operator="equal">
      <formula>"OPORTUNIDADE"</formula>
    </cfRule>
  </conditionalFormatting>
  <conditionalFormatting sqref="Y130">
    <cfRule type="cellIs" dxfId="1420" priority="1752" operator="equal">
      <formula>"NÃO"</formula>
    </cfRule>
    <cfRule type="cellIs" dxfId="1419" priority="1753" operator="equal">
      <formula>"SIM"</formula>
    </cfRule>
  </conditionalFormatting>
  <conditionalFormatting sqref="Y130">
    <cfRule type="cellIs" dxfId="1418" priority="1751" operator="equal">
      <formula>"OPORTUNIDADE"</formula>
    </cfRule>
  </conditionalFormatting>
  <conditionalFormatting sqref="Y130">
    <cfRule type="cellIs" dxfId="1417" priority="1749" operator="equal">
      <formula>"NÃO"</formula>
    </cfRule>
    <cfRule type="cellIs" dxfId="1416" priority="1750" operator="equal">
      <formula>"SIM"</formula>
    </cfRule>
  </conditionalFormatting>
  <conditionalFormatting sqref="Y130">
    <cfRule type="cellIs" dxfId="1415" priority="1748" operator="equal">
      <formula>"OPORTUNIDADE"</formula>
    </cfRule>
  </conditionalFormatting>
  <conditionalFormatting sqref="Y130">
    <cfRule type="cellIs" dxfId="1414" priority="1746" operator="equal">
      <formula>"NÃO"</formula>
    </cfRule>
    <cfRule type="cellIs" dxfId="1413" priority="1747" operator="equal">
      <formula>"SIM"</formula>
    </cfRule>
  </conditionalFormatting>
  <conditionalFormatting sqref="Y130">
    <cfRule type="cellIs" dxfId="1412" priority="1745" operator="equal">
      <formula>"OPORTUNIDADE"</formula>
    </cfRule>
  </conditionalFormatting>
  <conditionalFormatting sqref="Y130">
    <cfRule type="cellIs" dxfId="1411" priority="1743" operator="equal">
      <formula>"NÃO"</formula>
    </cfRule>
    <cfRule type="cellIs" dxfId="1410" priority="1744" operator="equal">
      <formula>"SIM"</formula>
    </cfRule>
  </conditionalFormatting>
  <conditionalFormatting sqref="Y130:Z130">
    <cfRule type="cellIs" dxfId="1409" priority="1742" operator="equal">
      <formula>"OPORTUNIDADE"</formula>
    </cfRule>
  </conditionalFormatting>
  <conditionalFormatting sqref="Y130:Z130">
    <cfRule type="cellIs" dxfId="1408" priority="1740" operator="equal">
      <formula>"NÃO"</formula>
    </cfRule>
    <cfRule type="cellIs" dxfId="1407" priority="1741" operator="equal">
      <formula>"SIM"</formula>
    </cfRule>
  </conditionalFormatting>
  <conditionalFormatting sqref="Y130:Z130">
    <cfRule type="cellIs" dxfId="1406" priority="1739" operator="equal">
      <formula>"OPORTUNIDADE"</formula>
    </cfRule>
  </conditionalFormatting>
  <conditionalFormatting sqref="Y130:Z130">
    <cfRule type="cellIs" dxfId="1405" priority="1737" operator="equal">
      <formula>"NÃO"</formula>
    </cfRule>
    <cfRule type="cellIs" dxfId="1404" priority="1738" operator="equal">
      <formula>"SIM"</formula>
    </cfRule>
  </conditionalFormatting>
  <conditionalFormatting sqref="Y130:Z130">
    <cfRule type="cellIs" dxfId="1403" priority="1736" operator="equal">
      <formula>"OPORTUNIDADE"</formula>
    </cfRule>
  </conditionalFormatting>
  <conditionalFormatting sqref="Y130:Z130">
    <cfRule type="cellIs" dxfId="1402" priority="1734" operator="equal">
      <formula>"NÃO"</formula>
    </cfRule>
    <cfRule type="cellIs" dxfId="1401" priority="1735" operator="equal">
      <formula>"SIM"</formula>
    </cfRule>
  </conditionalFormatting>
  <conditionalFormatting sqref="Y130:Z130">
    <cfRule type="cellIs" dxfId="1400" priority="1733" operator="equal">
      <formula>"OPORTUNIDADE"</formula>
    </cfRule>
  </conditionalFormatting>
  <conditionalFormatting sqref="Y130:Z130">
    <cfRule type="cellIs" dxfId="1399" priority="1731" operator="equal">
      <formula>"NÃO"</formula>
    </cfRule>
    <cfRule type="cellIs" dxfId="1398" priority="1732" operator="equal">
      <formula>"SIM"</formula>
    </cfRule>
  </conditionalFormatting>
  <conditionalFormatting sqref="Y130:Z130">
    <cfRule type="cellIs" dxfId="1397" priority="1730" operator="equal">
      <formula>"OPORTUNIDADE"</formula>
    </cfRule>
  </conditionalFormatting>
  <conditionalFormatting sqref="Y130:Z130">
    <cfRule type="cellIs" dxfId="1396" priority="1728" operator="equal">
      <formula>"NÃO"</formula>
    </cfRule>
    <cfRule type="cellIs" dxfId="1395" priority="1729" operator="equal">
      <formula>"SIM"</formula>
    </cfRule>
  </conditionalFormatting>
  <conditionalFormatting sqref="Y130:Z130">
    <cfRule type="cellIs" dxfId="1394" priority="1727" operator="equal">
      <formula>"OPORTUNIDADE"</formula>
    </cfRule>
  </conditionalFormatting>
  <conditionalFormatting sqref="Y130:Z130">
    <cfRule type="cellIs" dxfId="1393" priority="1725" operator="equal">
      <formula>"NÃO"</formula>
    </cfRule>
    <cfRule type="cellIs" dxfId="1392" priority="1726" operator="equal">
      <formula>"SIM"</formula>
    </cfRule>
  </conditionalFormatting>
  <conditionalFormatting sqref="Y130:Z130">
    <cfRule type="cellIs" dxfId="1391" priority="1724" operator="equal">
      <formula>"OPORTUNIDADE"</formula>
    </cfRule>
  </conditionalFormatting>
  <conditionalFormatting sqref="Y130:Z130">
    <cfRule type="cellIs" dxfId="1390" priority="1722" operator="equal">
      <formula>"NÃO"</formula>
    </cfRule>
    <cfRule type="cellIs" dxfId="1389" priority="1723" operator="equal">
      <formula>"SIM"</formula>
    </cfRule>
  </conditionalFormatting>
  <conditionalFormatting sqref="Y130:Z130">
    <cfRule type="cellIs" dxfId="1388" priority="1721" operator="equal">
      <formula>"OPORTUNIDADE"</formula>
    </cfRule>
  </conditionalFormatting>
  <conditionalFormatting sqref="Y130:Z130">
    <cfRule type="cellIs" dxfId="1387" priority="1719" operator="equal">
      <formula>"NÃO"</formula>
    </cfRule>
    <cfRule type="cellIs" dxfId="1386" priority="1720" operator="equal">
      <formula>"SIM"</formula>
    </cfRule>
  </conditionalFormatting>
  <conditionalFormatting sqref="Y130:Z130">
    <cfRule type="cellIs" dxfId="1385" priority="1718" operator="equal">
      <formula>"OPORTUNIDADE"</formula>
    </cfRule>
  </conditionalFormatting>
  <conditionalFormatting sqref="Y130:Z130">
    <cfRule type="cellIs" dxfId="1384" priority="1716" operator="equal">
      <formula>"NÃO"</formula>
    </cfRule>
    <cfRule type="cellIs" dxfId="1383" priority="1717" operator="equal">
      <formula>"SIM"</formula>
    </cfRule>
  </conditionalFormatting>
  <conditionalFormatting sqref="BO201 BO204:BO205 BO6:BO199 BO207:BO604">
    <cfRule type="iconSet" priority="25633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5635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5637">
      <iconSet showValue="0">
        <cfvo type="percent" val="0"/>
        <cfvo type="num" val="1"/>
        <cfvo type="num" val="1" gte="0"/>
      </iconSet>
    </cfRule>
    <cfRule type="iconSet" priority="25638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334 BJ336:BJ604">
    <cfRule type="iconSet" priority="25641">
      <iconSet showValue="0">
        <cfvo type="percent" val="0"/>
        <cfvo type="num" val="1"/>
        <cfvo type="num" val="1" gte="0"/>
      </iconSet>
    </cfRule>
  </conditionalFormatting>
  <conditionalFormatting sqref="BK324:BK328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 BK346:BK604">
    <cfRule type="iconSet" priority="25644">
      <iconSet showValue="0">
        <cfvo type="percent" val="0"/>
        <cfvo type="num" val="1"/>
        <cfvo type="num" val="1" gte="0"/>
      </iconSet>
    </cfRule>
  </conditionalFormatting>
  <conditionalFormatting sqref="BP326:BP328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 BP342:BP604 BP332:BP340">
    <cfRule type="iconSet" priority="25669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382" priority="1715" operator="equal">
      <formula>"OPORTUNIDADE"</formula>
    </cfRule>
  </conditionalFormatting>
  <conditionalFormatting sqref="Z133">
    <cfRule type="cellIs" dxfId="1381" priority="1713" operator="equal">
      <formula>"NÃO"</formula>
    </cfRule>
    <cfRule type="cellIs" dxfId="1380" priority="1714" operator="equal">
      <formula>"SIM"</formula>
    </cfRule>
  </conditionalFormatting>
  <conditionalFormatting sqref="Z133">
    <cfRule type="cellIs" dxfId="1379" priority="1712" operator="equal">
      <formula>"OPORTUNIDADE"</formula>
    </cfRule>
  </conditionalFormatting>
  <conditionalFormatting sqref="Z133">
    <cfRule type="cellIs" dxfId="1378" priority="1710" operator="equal">
      <formula>"NÃO"</formula>
    </cfRule>
    <cfRule type="cellIs" dxfId="1377" priority="1711" operator="equal">
      <formula>"SIM"</formula>
    </cfRule>
  </conditionalFormatting>
  <conditionalFormatting sqref="Z133">
    <cfRule type="cellIs" dxfId="1376" priority="1709" operator="equal">
      <formula>"OPORTUNIDADE"</formula>
    </cfRule>
  </conditionalFormatting>
  <conditionalFormatting sqref="Z133">
    <cfRule type="cellIs" dxfId="1375" priority="1707" operator="equal">
      <formula>"NÃO"</formula>
    </cfRule>
    <cfRule type="cellIs" dxfId="1374" priority="1708" operator="equal">
      <formula>"SIM"</formula>
    </cfRule>
  </conditionalFormatting>
  <conditionalFormatting sqref="Z133">
    <cfRule type="cellIs" dxfId="1373" priority="1706" operator="equal">
      <formula>"OPORTUNIDADE"</formula>
    </cfRule>
  </conditionalFormatting>
  <conditionalFormatting sqref="Z133">
    <cfRule type="cellIs" dxfId="1372" priority="1704" operator="equal">
      <formula>"NÃO"</formula>
    </cfRule>
    <cfRule type="cellIs" dxfId="1371" priority="1705" operator="equal">
      <formula>"SIM"</formula>
    </cfRule>
  </conditionalFormatting>
  <conditionalFormatting sqref="Z133">
    <cfRule type="cellIs" dxfId="1370" priority="1703" operator="equal">
      <formula>"OPORTUNIDADE"</formula>
    </cfRule>
  </conditionalFormatting>
  <conditionalFormatting sqref="Z133">
    <cfRule type="cellIs" dxfId="1369" priority="1701" operator="equal">
      <formula>"NÃO"</formula>
    </cfRule>
    <cfRule type="cellIs" dxfId="1368" priority="1702" operator="equal">
      <formula>"SIM"</formula>
    </cfRule>
  </conditionalFormatting>
  <conditionalFormatting sqref="Z133">
    <cfRule type="cellIs" dxfId="1367" priority="1700" operator="equal">
      <formula>"OPORTUNIDADE"</formula>
    </cfRule>
  </conditionalFormatting>
  <conditionalFormatting sqref="Z133">
    <cfRule type="cellIs" dxfId="1366" priority="1698" operator="equal">
      <formula>"NÃO"</formula>
    </cfRule>
    <cfRule type="cellIs" dxfId="1365" priority="1699" operator="equal">
      <formula>"SIM"</formula>
    </cfRule>
  </conditionalFormatting>
  <conditionalFormatting sqref="Z133">
    <cfRule type="cellIs" dxfId="1364" priority="1697" operator="equal">
      <formula>"OPORTUNIDADE"</formula>
    </cfRule>
  </conditionalFormatting>
  <conditionalFormatting sqref="Z133">
    <cfRule type="cellIs" dxfId="1363" priority="1695" operator="equal">
      <formula>"NÃO"</formula>
    </cfRule>
    <cfRule type="cellIs" dxfId="1362" priority="1696" operator="equal">
      <formula>"SIM"</formula>
    </cfRule>
  </conditionalFormatting>
  <conditionalFormatting sqref="Z133">
    <cfRule type="cellIs" dxfId="1361" priority="1694" operator="equal">
      <formula>"OPORTUNIDADE"</formula>
    </cfRule>
  </conditionalFormatting>
  <conditionalFormatting sqref="Z133">
    <cfRule type="cellIs" dxfId="1360" priority="1692" operator="equal">
      <formula>"NÃO"</formula>
    </cfRule>
    <cfRule type="cellIs" dxfId="1359" priority="1693" operator="equal">
      <formula>"SIM"</formula>
    </cfRule>
  </conditionalFormatting>
  <conditionalFormatting sqref="Z133">
    <cfRule type="cellIs" dxfId="1358" priority="1691" operator="equal">
      <formula>"OPORTUNIDADE"</formula>
    </cfRule>
  </conditionalFormatting>
  <conditionalFormatting sqref="Z133">
    <cfRule type="cellIs" dxfId="1357" priority="1689" operator="equal">
      <formula>"NÃO"</formula>
    </cfRule>
    <cfRule type="cellIs" dxfId="1356" priority="1690" operator="equal">
      <formula>"SIM"</formula>
    </cfRule>
  </conditionalFormatting>
  <conditionalFormatting sqref="Y132:Y133">
    <cfRule type="cellIs" dxfId="1355" priority="1688" operator="equal">
      <formula>"OPORTUNIDADE"</formula>
    </cfRule>
  </conditionalFormatting>
  <conditionalFormatting sqref="Y132:Y133">
    <cfRule type="cellIs" dxfId="1354" priority="1686" operator="equal">
      <formula>"NÃO"</formula>
    </cfRule>
    <cfRule type="cellIs" dxfId="1353" priority="1687" operator="equal">
      <formula>"SIM"</formula>
    </cfRule>
  </conditionalFormatting>
  <conditionalFormatting sqref="Y132:Y133">
    <cfRule type="cellIs" dxfId="1352" priority="1685" operator="equal">
      <formula>"OPORTUNIDADE"</formula>
    </cfRule>
  </conditionalFormatting>
  <conditionalFormatting sqref="Y132:Y133">
    <cfRule type="cellIs" dxfId="1351" priority="1683" operator="equal">
      <formula>"NÃO"</formula>
    </cfRule>
    <cfRule type="cellIs" dxfId="1350" priority="1684" operator="equal">
      <formula>"SIM"</formula>
    </cfRule>
  </conditionalFormatting>
  <conditionalFormatting sqref="Y132:Y133">
    <cfRule type="cellIs" dxfId="1349" priority="1682" operator="equal">
      <formula>"OPORTUNIDADE"</formula>
    </cfRule>
  </conditionalFormatting>
  <conditionalFormatting sqref="Y132:Y133">
    <cfRule type="cellIs" dxfId="1348" priority="1680" operator="equal">
      <formula>"NÃO"</formula>
    </cfRule>
    <cfRule type="cellIs" dxfId="1347" priority="1681" operator="equal">
      <formula>"SIM"</formula>
    </cfRule>
  </conditionalFormatting>
  <conditionalFormatting sqref="Y132:Y133">
    <cfRule type="cellIs" dxfId="1346" priority="1679" operator="equal">
      <formula>"OPORTUNIDADE"</formula>
    </cfRule>
  </conditionalFormatting>
  <conditionalFormatting sqref="Y132:Y133">
    <cfRule type="cellIs" dxfId="1345" priority="1677" operator="equal">
      <formula>"NÃO"</formula>
    </cfRule>
    <cfRule type="cellIs" dxfId="1344" priority="1678" operator="equal">
      <formula>"SIM"</formula>
    </cfRule>
  </conditionalFormatting>
  <conditionalFormatting sqref="Y132:Y133">
    <cfRule type="cellIs" dxfId="1343" priority="1676" operator="equal">
      <formula>"OPORTUNIDADE"</formula>
    </cfRule>
  </conditionalFormatting>
  <conditionalFormatting sqref="Y132:Y133">
    <cfRule type="cellIs" dxfId="1342" priority="1674" operator="equal">
      <formula>"NÃO"</formula>
    </cfRule>
    <cfRule type="cellIs" dxfId="1341" priority="1675" operator="equal">
      <formula>"SIM"</formula>
    </cfRule>
  </conditionalFormatting>
  <conditionalFormatting sqref="Y132:Y133">
    <cfRule type="cellIs" dxfId="1340" priority="1673" operator="equal">
      <formula>"OPORTUNIDADE"</formula>
    </cfRule>
  </conditionalFormatting>
  <conditionalFormatting sqref="Y132:Y133">
    <cfRule type="cellIs" dxfId="1339" priority="1671" operator="equal">
      <formula>"NÃO"</formula>
    </cfRule>
    <cfRule type="cellIs" dxfId="1338" priority="1672" operator="equal">
      <formula>"SIM"</formula>
    </cfRule>
  </conditionalFormatting>
  <conditionalFormatting sqref="Y132:Y133">
    <cfRule type="cellIs" dxfId="1337" priority="1670" operator="equal">
      <formula>"OPORTUNIDADE"</formula>
    </cfRule>
  </conditionalFormatting>
  <conditionalFormatting sqref="Y132:Y133">
    <cfRule type="cellIs" dxfId="1336" priority="1668" operator="equal">
      <formula>"NÃO"</formula>
    </cfRule>
    <cfRule type="cellIs" dxfId="1335" priority="1669" operator="equal">
      <formula>"SIM"</formula>
    </cfRule>
  </conditionalFormatting>
  <conditionalFormatting sqref="Y132:Y133">
    <cfRule type="cellIs" dxfId="1334" priority="1667" operator="equal">
      <formula>"OPORTUNIDADE"</formula>
    </cfRule>
  </conditionalFormatting>
  <conditionalFormatting sqref="Y132:Y133">
    <cfRule type="cellIs" dxfId="1333" priority="1665" operator="equal">
      <formula>"NÃO"</formula>
    </cfRule>
    <cfRule type="cellIs" dxfId="1332" priority="1666" operator="equal">
      <formula>"SIM"</formula>
    </cfRule>
  </conditionalFormatting>
  <conditionalFormatting sqref="Y132:Y133">
    <cfRule type="cellIs" dxfId="1331" priority="1664" operator="equal">
      <formula>"OPORTUNIDADE"</formula>
    </cfRule>
  </conditionalFormatting>
  <conditionalFormatting sqref="Y132:Y133">
    <cfRule type="cellIs" dxfId="1330" priority="1662" operator="equal">
      <formula>"NÃO"</formula>
    </cfRule>
    <cfRule type="cellIs" dxfId="1329" priority="1663" operator="equal">
      <formula>"SIM"</formula>
    </cfRule>
  </conditionalFormatting>
  <conditionalFormatting sqref="BK121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66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659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65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65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65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654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653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65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65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50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328" priority="1649" operator="equal">
      <formula>"OPORTUNIDADE"</formula>
    </cfRule>
  </conditionalFormatting>
  <conditionalFormatting sqref="Z145">
    <cfRule type="cellIs" dxfId="1327" priority="1647" operator="equal">
      <formula>"NÃO"</formula>
    </cfRule>
    <cfRule type="cellIs" dxfId="1326" priority="1648" operator="equal">
      <formula>"SIM"</formula>
    </cfRule>
  </conditionalFormatting>
  <conditionalFormatting sqref="Y145:Y153">
    <cfRule type="cellIs" dxfId="1325" priority="1646" operator="equal">
      <formula>"OPORTUNIDADE"</formula>
    </cfRule>
  </conditionalFormatting>
  <conditionalFormatting sqref="Y145:Y153">
    <cfRule type="cellIs" dxfId="1324" priority="1644" operator="equal">
      <formula>"NÃO"</formula>
    </cfRule>
    <cfRule type="cellIs" dxfId="1323" priority="1645" operator="equal">
      <formula>"SIM"</formula>
    </cfRule>
  </conditionalFormatting>
  <conditionalFormatting sqref="Z147">
    <cfRule type="cellIs" dxfId="1322" priority="1622" operator="equal">
      <formula>"OPORTUNIDADE"</formula>
    </cfRule>
  </conditionalFormatting>
  <conditionalFormatting sqref="Z147">
    <cfRule type="cellIs" dxfId="1321" priority="1620" operator="equal">
      <formula>"NÃO"</formula>
    </cfRule>
    <cfRule type="cellIs" dxfId="1320" priority="1621" operator="equal">
      <formula>"SIM"</formula>
    </cfRule>
  </conditionalFormatting>
  <conditionalFormatting sqref="Z147">
    <cfRule type="cellIs" dxfId="1319" priority="1619" operator="equal">
      <formula>"OPORTUNIDADE"</formula>
    </cfRule>
  </conditionalFormatting>
  <conditionalFormatting sqref="Z147">
    <cfRule type="cellIs" dxfId="1318" priority="1617" operator="equal">
      <formula>"NÃO"</formula>
    </cfRule>
    <cfRule type="cellIs" dxfId="1317" priority="1618" operator="equal">
      <formula>"SIM"</formula>
    </cfRule>
  </conditionalFormatting>
  <conditionalFormatting sqref="Z147">
    <cfRule type="cellIs" dxfId="1316" priority="1616" operator="equal">
      <formula>"OPORTUNIDADE"</formula>
    </cfRule>
  </conditionalFormatting>
  <conditionalFormatting sqref="Z147">
    <cfRule type="cellIs" dxfId="1315" priority="1614" operator="equal">
      <formula>"NÃO"</formula>
    </cfRule>
    <cfRule type="cellIs" dxfId="1314" priority="1615" operator="equal">
      <formula>"SIM"</formula>
    </cfRule>
  </conditionalFormatting>
  <conditionalFormatting sqref="Z147">
    <cfRule type="cellIs" dxfId="1313" priority="1613" operator="equal">
      <formula>"OPORTUNIDADE"</formula>
    </cfRule>
  </conditionalFormatting>
  <conditionalFormatting sqref="Z147">
    <cfRule type="cellIs" dxfId="1312" priority="1611" operator="equal">
      <formula>"NÃO"</formula>
    </cfRule>
    <cfRule type="cellIs" dxfId="1311" priority="1612" operator="equal">
      <formula>"SIM"</formula>
    </cfRule>
  </conditionalFormatting>
  <conditionalFormatting sqref="Z147">
    <cfRule type="cellIs" dxfId="1310" priority="1610" operator="equal">
      <formula>"OPORTUNIDADE"</formula>
    </cfRule>
  </conditionalFormatting>
  <conditionalFormatting sqref="Z147">
    <cfRule type="cellIs" dxfId="1309" priority="1608" operator="equal">
      <formula>"NÃO"</formula>
    </cfRule>
    <cfRule type="cellIs" dxfId="1308" priority="1609" operator="equal">
      <formula>"SIM"</formula>
    </cfRule>
  </conditionalFormatting>
  <conditionalFormatting sqref="Z147">
    <cfRule type="cellIs" dxfId="1307" priority="1607" operator="equal">
      <formula>"OPORTUNIDADE"</formula>
    </cfRule>
  </conditionalFormatting>
  <conditionalFormatting sqref="Z147">
    <cfRule type="cellIs" dxfId="1306" priority="1605" operator="equal">
      <formula>"NÃO"</formula>
    </cfRule>
    <cfRule type="cellIs" dxfId="1305" priority="1606" operator="equal">
      <formula>"SIM"</formula>
    </cfRule>
  </conditionalFormatting>
  <conditionalFormatting sqref="Z147">
    <cfRule type="cellIs" dxfId="1304" priority="1604" operator="equal">
      <formula>"OPORTUNIDADE"</formula>
    </cfRule>
  </conditionalFormatting>
  <conditionalFormatting sqref="Z147">
    <cfRule type="cellIs" dxfId="1303" priority="1602" operator="equal">
      <formula>"NÃO"</formula>
    </cfRule>
    <cfRule type="cellIs" dxfId="1302" priority="1603" operator="equal">
      <formula>"SIM"</formula>
    </cfRule>
  </conditionalFormatting>
  <conditionalFormatting sqref="Z147">
    <cfRule type="cellIs" dxfId="1301" priority="1601" operator="equal">
      <formula>"OPORTUNIDADE"</formula>
    </cfRule>
  </conditionalFormatting>
  <conditionalFormatting sqref="Z147">
    <cfRule type="cellIs" dxfId="1300" priority="1599" operator="equal">
      <formula>"NÃO"</formula>
    </cfRule>
    <cfRule type="cellIs" dxfId="1299" priority="1600" operator="equal">
      <formula>"SIM"</formula>
    </cfRule>
  </conditionalFormatting>
  <conditionalFormatting sqref="Z147">
    <cfRule type="cellIs" dxfId="1298" priority="1598" operator="equal">
      <formula>"OPORTUNIDADE"</formula>
    </cfRule>
  </conditionalFormatting>
  <conditionalFormatting sqref="Z147">
    <cfRule type="cellIs" dxfId="1297" priority="1596" operator="equal">
      <formula>"NÃO"</formula>
    </cfRule>
    <cfRule type="cellIs" dxfId="1296" priority="1597" operator="equal">
      <formula>"SIM"</formula>
    </cfRule>
  </conditionalFormatting>
  <conditionalFormatting sqref="Y154">
    <cfRule type="cellIs" dxfId="1295" priority="1567" operator="equal">
      <formula>"OPORTUNIDADE"</formula>
    </cfRule>
  </conditionalFormatting>
  <conditionalFormatting sqref="Y154">
    <cfRule type="cellIs" dxfId="1294" priority="1565" operator="equal">
      <formula>"NÃO"</formula>
    </cfRule>
    <cfRule type="cellIs" dxfId="1293" priority="1566" operator="equal">
      <formula>"SIM"</formula>
    </cfRule>
  </conditionalFormatting>
  <conditionalFormatting sqref="Y154">
    <cfRule type="cellIs" dxfId="1292" priority="1564" operator="equal">
      <formula>"OPORTUNIDADE"</formula>
    </cfRule>
  </conditionalFormatting>
  <conditionalFormatting sqref="Y154">
    <cfRule type="cellIs" dxfId="1291" priority="1562" operator="equal">
      <formula>"NÃO"</formula>
    </cfRule>
    <cfRule type="cellIs" dxfId="1290" priority="1563" operator="equal">
      <formula>"SIM"</formula>
    </cfRule>
  </conditionalFormatting>
  <conditionalFormatting sqref="Z152:Z153">
    <cfRule type="cellIs" dxfId="1289" priority="1555" operator="equal">
      <formula>"OPORTUNIDADE"</formula>
    </cfRule>
  </conditionalFormatting>
  <conditionalFormatting sqref="Z152:Z153">
    <cfRule type="cellIs" dxfId="1288" priority="1553" operator="equal">
      <formula>"NÃO"</formula>
    </cfRule>
    <cfRule type="cellIs" dxfId="1287" priority="1554" operator="equal">
      <formula>"SIM"</formula>
    </cfRule>
  </conditionalFormatting>
  <conditionalFormatting sqref="Z152:Z153">
    <cfRule type="cellIs" dxfId="1286" priority="1552" operator="equal">
      <formula>"OPORTUNIDADE"</formula>
    </cfRule>
  </conditionalFormatting>
  <conditionalFormatting sqref="Z152:Z153">
    <cfRule type="cellIs" dxfId="1285" priority="1550" operator="equal">
      <formula>"NÃO"</formula>
    </cfRule>
    <cfRule type="cellIs" dxfId="1284" priority="1551" operator="equal">
      <formula>"SIM"</formula>
    </cfRule>
  </conditionalFormatting>
  <conditionalFormatting sqref="Y154">
    <cfRule type="cellIs" dxfId="1283" priority="1546" operator="equal">
      <formula>"OPORTUNIDADE"</formula>
    </cfRule>
  </conditionalFormatting>
  <conditionalFormatting sqref="Y154">
    <cfRule type="cellIs" dxfId="1282" priority="1544" operator="equal">
      <formula>"NÃO"</formula>
    </cfRule>
    <cfRule type="cellIs" dxfId="1281" priority="1545" operator="equal">
      <formula>"SIM"</formula>
    </cfRule>
  </conditionalFormatting>
  <conditionalFormatting sqref="BK136">
    <cfRule type="iconSet" priority="1543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542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54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5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39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538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280" priority="1534" operator="equal">
      <formula>"OPORTUNIDADE"</formula>
    </cfRule>
  </conditionalFormatting>
  <conditionalFormatting sqref="Z146">
    <cfRule type="cellIs" dxfId="1279" priority="1532" operator="equal">
      <formula>"NÃO"</formula>
    </cfRule>
    <cfRule type="cellIs" dxfId="1278" priority="1533" operator="equal">
      <formula>"SIM"</formula>
    </cfRule>
  </conditionalFormatting>
  <conditionalFormatting sqref="Z146">
    <cfRule type="cellIs" dxfId="1277" priority="1531" operator="equal">
      <formula>"OPORTUNIDADE"</formula>
    </cfRule>
  </conditionalFormatting>
  <conditionalFormatting sqref="Z146">
    <cfRule type="cellIs" dxfId="1276" priority="1529" operator="equal">
      <formula>"NÃO"</formula>
    </cfRule>
    <cfRule type="cellIs" dxfId="1275" priority="1530" operator="equal">
      <formula>"SIM"</formula>
    </cfRule>
  </conditionalFormatting>
  <conditionalFormatting sqref="Z146">
    <cfRule type="cellIs" dxfId="1274" priority="1525" operator="equal">
      <formula>"OPORTUNIDADE"</formula>
    </cfRule>
  </conditionalFormatting>
  <conditionalFormatting sqref="Z146">
    <cfRule type="cellIs" dxfId="1273" priority="1523" operator="equal">
      <formula>"NÃO"</formula>
    </cfRule>
    <cfRule type="cellIs" dxfId="1272" priority="1524" operator="equal">
      <formula>"SIM"</formula>
    </cfRule>
  </conditionalFormatting>
  <conditionalFormatting sqref="Z146">
    <cfRule type="cellIs" dxfId="1271" priority="1522" operator="equal">
      <formula>"OPORTUNIDADE"</formula>
    </cfRule>
  </conditionalFormatting>
  <conditionalFormatting sqref="Z146">
    <cfRule type="cellIs" dxfId="1270" priority="1520" operator="equal">
      <formula>"NÃO"</formula>
    </cfRule>
    <cfRule type="cellIs" dxfId="1269" priority="1521" operator="equal">
      <formula>"SIM"</formula>
    </cfRule>
  </conditionalFormatting>
  <conditionalFormatting sqref="Z146">
    <cfRule type="cellIs" dxfId="1268" priority="1519" operator="equal">
      <formula>"OPORTUNIDADE"</formula>
    </cfRule>
  </conditionalFormatting>
  <conditionalFormatting sqref="Z146">
    <cfRule type="cellIs" dxfId="1267" priority="1517" operator="equal">
      <formula>"NÃO"</formula>
    </cfRule>
    <cfRule type="cellIs" dxfId="1266" priority="1518" operator="equal">
      <formula>"SIM"</formula>
    </cfRule>
  </conditionalFormatting>
  <conditionalFormatting sqref="Z146">
    <cfRule type="cellIs" dxfId="1265" priority="1516" operator="equal">
      <formula>"OPORTUNIDADE"</formula>
    </cfRule>
  </conditionalFormatting>
  <conditionalFormatting sqref="Z146">
    <cfRule type="cellIs" dxfId="1264" priority="1514" operator="equal">
      <formula>"NÃO"</formula>
    </cfRule>
    <cfRule type="cellIs" dxfId="1263" priority="1515" operator="equal">
      <formula>"SIM"</formula>
    </cfRule>
  </conditionalFormatting>
  <conditionalFormatting sqref="Z146">
    <cfRule type="cellIs" dxfId="1262" priority="1513" operator="equal">
      <formula>"OPORTUNIDADE"</formula>
    </cfRule>
  </conditionalFormatting>
  <conditionalFormatting sqref="Z146">
    <cfRule type="cellIs" dxfId="1261" priority="1511" operator="equal">
      <formula>"NÃO"</formula>
    </cfRule>
    <cfRule type="cellIs" dxfId="1260" priority="1512" operator="equal">
      <formula>"SIM"</formula>
    </cfRule>
  </conditionalFormatting>
  <conditionalFormatting sqref="Z146">
    <cfRule type="cellIs" dxfId="1259" priority="1510" operator="equal">
      <formula>"OPORTUNIDADE"</formula>
    </cfRule>
  </conditionalFormatting>
  <conditionalFormatting sqref="Z146">
    <cfRule type="cellIs" dxfId="1258" priority="1508" operator="equal">
      <formula>"NÃO"</formula>
    </cfRule>
    <cfRule type="cellIs" dxfId="1257" priority="1509" operator="equal">
      <formula>"SIM"</formula>
    </cfRule>
  </conditionalFormatting>
  <conditionalFormatting sqref="Z146">
    <cfRule type="cellIs" dxfId="1256" priority="1507" operator="equal">
      <formula>"OPORTUNIDADE"</formula>
    </cfRule>
  </conditionalFormatting>
  <conditionalFormatting sqref="Z146">
    <cfRule type="cellIs" dxfId="1255" priority="1505" operator="equal">
      <formula>"NÃO"</formula>
    </cfRule>
    <cfRule type="cellIs" dxfId="1254" priority="1506" operator="equal">
      <formula>"SIM"</formula>
    </cfRule>
  </conditionalFormatting>
  <conditionalFormatting sqref="Z146">
    <cfRule type="cellIs" dxfId="1253" priority="1504" operator="equal">
      <formula>"OPORTUNIDADE"</formula>
    </cfRule>
  </conditionalFormatting>
  <conditionalFormatting sqref="Z146">
    <cfRule type="cellIs" dxfId="1252" priority="1502" operator="equal">
      <formula>"NÃO"</formula>
    </cfRule>
    <cfRule type="cellIs" dxfId="1251" priority="1503" operator="equal">
      <formula>"SIM"</formula>
    </cfRule>
  </conditionalFormatting>
  <conditionalFormatting sqref="Z146">
    <cfRule type="cellIs" dxfId="1250" priority="1501" operator="equal">
      <formula>"OPORTUNIDADE"</formula>
    </cfRule>
  </conditionalFormatting>
  <conditionalFormatting sqref="Z146">
    <cfRule type="cellIs" dxfId="1249" priority="1499" operator="equal">
      <formula>"NÃO"</formula>
    </cfRule>
    <cfRule type="cellIs" dxfId="1248" priority="1500" operator="equal">
      <formula>"SIM"</formula>
    </cfRule>
  </conditionalFormatting>
  <conditionalFormatting sqref="Z146">
    <cfRule type="cellIs" dxfId="1247" priority="1498" operator="equal">
      <formula>"OPORTUNIDADE"</formula>
    </cfRule>
  </conditionalFormatting>
  <conditionalFormatting sqref="Z146">
    <cfRule type="cellIs" dxfId="1246" priority="1496" operator="equal">
      <formula>"NÃO"</formula>
    </cfRule>
    <cfRule type="cellIs" dxfId="1245" priority="1497" operator="equal">
      <formula>"SIM"</formula>
    </cfRule>
  </conditionalFormatting>
  <conditionalFormatting sqref="Y144">
    <cfRule type="cellIs" dxfId="1244" priority="1495" operator="equal">
      <formula>"OPORTUNIDADE"</formula>
    </cfRule>
  </conditionalFormatting>
  <conditionalFormatting sqref="Y144">
    <cfRule type="cellIs" dxfId="1243" priority="1493" operator="equal">
      <formula>"NÃO"</formula>
    </cfRule>
    <cfRule type="cellIs" dxfId="1242" priority="1494" operator="equal">
      <formula>"SIM"</formula>
    </cfRule>
  </conditionalFormatting>
  <conditionalFormatting sqref="Y144">
    <cfRule type="cellIs" dxfId="1241" priority="1492" operator="equal">
      <formula>"OPORTUNIDADE"</formula>
    </cfRule>
  </conditionalFormatting>
  <conditionalFormatting sqref="Y144">
    <cfRule type="cellIs" dxfId="1240" priority="1490" operator="equal">
      <formula>"NÃO"</formula>
    </cfRule>
    <cfRule type="cellIs" dxfId="1239" priority="1491" operator="equal">
      <formula>"SIM"</formula>
    </cfRule>
  </conditionalFormatting>
  <conditionalFormatting sqref="Y144">
    <cfRule type="cellIs" dxfId="1238" priority="1489" operator="equal">
      <formula>"OPORTUNIDADE"</formula>
    </cfRule>
  </conditionalFormatting>
  <conditionalFormatting sqref="Y144">
    <cfRule type="cellIs" dxfId="1237" priority="1487" operator="equal">
      <formula>"NÃO"</formula>
    </cfRule>
    <cfRule type="cellIs" dxfId="1236" priority="1488" operator="equal">
      <formula>"SIM"</formula>
    </cfRule>
  </conditionalFormatting>
  <conditionalFormatting sqref="Y144">
    <cfRule type="cellIs" dxfId="1235" priority="1486" operator="equal">
      <formula>"OPORTUNIDADE"</formula>
    </cfRule>
  </conditionalFormatting>
  <conditionalFormatting sqref="Y144">
    <cfRule type="cellIs" dxfId="1234" priority="1484" operator="equal">
      <formula>"NÃO"</formula>
    </cfRule>
    <cfRule type="cellIs" dxfId="1233" priority="1485" operator="equal">
      <formula>"SIM"</formula>
    </cfRule>
  </conditionalFormatting>
  <conditionalFormatting sqref="Y144">
    <cfRule type="cellIs" dxfId="1232" priority="1483" operator="equal">
      <formula>"OPORTUNIDADE"</formula>
    </cfRule>
  </conditionalFormatting>
  <conditionalFormatting sqref="Y144">
    <cfRule type="cellIs" dxfId="1231" priority="1481" operator="equal">
      <formula>"NÃO"</formula>
    </cfRule>
    <cfRule type="cellIs" dxfId="1230" priority="1482" operator="equal">
      <formula>"SIM"</formula>
    </cfRule>
  </conditionalFormatting>
  <conditionalFormatting sqref="Y144:Z144">
    <cfRule type="cellIs" dxfId="1229" priority="1480" operator="equal">
      <formula>"OPORTUNIDADE"</formula>
    </cfRule>
  </conditionalFormatting>
  <conditionalFormatting sqref="Y144:Z144">
    <cfRule type="cellIs" dxfId="1228" priority="1478" operator="equal">
      <formula>"NÃO"</formula>
    </cfRule>
    <cfRule type="cellIs" dxfId="1227" priority="1479" operator="equal">
      <formula>"SIM"</formula>
    </cfRule>
  </conditionalFormatting>
  <conditionalFormatting sqref="Y144:Z144">
    <cfRule type="cellIs" dxfId="1226" priority="1477" operator="equal">
      <formula>"OPORTUNIDADE"</formula>
    </cfRule>
  </conditionalFormatting>
  <conditionalFormatting sqref="Y144:Z144">
    <cfRule type="cellIs" dxfId="1225" priority="1475" operator="equal">
      <formula>"NÃO"</formula>
    </cfRule>
    <cfRule type="cellIs" dxfId="1224" priority="1476" operator="equal">
      <formula>"SIM"</formula>
    </cfRule>
  </conditionalFormatting>
  <conditionalFormatting sqref="Y144:Z144">
    <cfRule type="cellIs" dxfId="1223" priority="1474" operator="equal">
      <formula>"OPORTUNIDADE"</formula>
    </cfRule>
  </conditionalFormatting>
  <conditionalFormatting sqref="Y144:Z144">
    <cfRule type="cellIs" dxfId="1222" priority="1472" operator="equal">
      <formula>"NÃO"</formula>
    </cfRule>
    <cfRule type="cellIs" dxfId="1221" priority="1473" operator="equal">
      <formula>"SIM"</formula>
    </cfRule>
  </conditionalFormatting>
  <conditionalFormatting sqref="Y144:Z144">
    <cfRule type="cellIs" dxfId="1220" priority="1471" operator="equal">
      <formula>"OPORTUNIDADE"</formula>
    </cfRule>
  </conditionalFormatting>
  <conditionalFormatting sqref="Y144:Z144">
    <cfRule type="cellIs" dxfId="1219" priority="1469" operator="equal">
      <formula>"NÃO"</formula>
    </cfRule>
    <cfRule type="cellIs" dxfId="1218" priority="1470" operator="equal">
      <formula>"SIM"</formula>
    </cfRule>
  </conditionalFormatting>
  <conditionalFormatting sqref="Y144:Z144">
    <cfRule type="cellIs" dxfId="1217" priority="1468" operator="equal">
      <formula>"OPORTUNIDADE"</formula>
    </cfRule>
  </conditionalFormatting>
  <conditionalFormatting sqref="Y144:Z144">
    <cfRule type="cellIs" dxfId="1216" priority="1466" operator="equal">
      <formula>"NÃO"</formula>
    </cfRule>
    <cfRule type="cellIs" dxfId="1215" priority="1467" operator="equal">
      <formula>"SIM"</formula>
    </cfRule>
  </conditionalFormatting>
  <conditionalFormatting sqref="Y144:Z144">
    <cfRule type="cellIs" dxfId="1214" priority="1465" operator="equal">
      <formula>"OPORTUNIDADE"</formula>
    </cfRule>
  </conditionalFormatting>
  <conditionalFormatting sqref="Y144:Z144">
    <cfRule type="cellIs" dxfId="1213" priority="1463" operator="equal">
      <formula>"NÃO"</formula>
    </cfRule>
    <cfRule type="cellIs" dxfId="1212" priority="1464" operator="equal">
      <formula>"SIM"</formula>
    </cfRule>
  </conditionalFormatting>
  <conditionalFormatting sqref="Y144:Z144">
    <cfRule type="cellIs" dxfId="1211" priority="1462" operator="equal">
      <formula>"OPORTUNIDADE"</formula>
    </cfRule>
  </conditionalFormatting>
  <conditionalFormatting sqref="Y144:Z144">
    <cfRule type="cellIs" dxfId="1210" priority="1460" operator="equal">
      <formula>"NÃO"</formula>
    </cfRule>
    <cfRule type="cellIs" dxfId="1209" priority="1461" operator="equal">
      <formula>"SIM"</formula>
    </cfRule>
  </conditionalFormatting>
  <conditionalFormatting sqref="Y144:Z144">
    <cfRule type="cellIs" dxfId="1208" priority="1459" operator="equal">
      <formula>"OPORTUNIDADE"</formula>
    </cfRule>
  </conditionalFormatting>
  <conditionalFormatting sqref="Y144:Z144">
    <cfRule type="cellIs" dxfId="1207" priority="1457" operator="equal">
      <formula>"NÃO"</formula>
    </cfRule>
    <cfRule type="cellIs" dxfId="1206" priority="1458" operator="equal">
      <formula>"SIM"</formula>
    </cfRule>
  </conditionalFormatting>
  <conditionalFormatting sqref="Y144:Z144">
    <cfRule type="cellIs" dxfId="1205" priority="1456" operator="equal">
      <formula>"OPORTUNIDADE"</formula>
    </cfRule>
  </conditionalFormatting>
  <conditionalFormatting sqref="Y144:Z144">
    <cfRule type="cellIs" dxfId="1204" priority="1454" operator="equal">
      <formula>"NÃO"</formula>
    </cfRule>
    <cfRule type="cellIs" dxfId="1203" priority="1455" operator="equal">
      <formula>"SIM"</formula>
    </cfRule>
  </conditionalFormatting>
  <conditionalFormatting sqref="Y144">
    <cfRule type="cellIs" dxfId="1202" priority="1453" operator="equal">
      <formula>"OPORTUNIDADE"</formula>
    </cfRule>
  </conditionalFormatting>
  <conditionalFormatting sqref="Y144">
    <cfRule type="cellIs" dxfId="1201" priority="1451" operator="equal">
      <formula>"NÃO"</formula>
    </cfRule>
    <cfRule type="cellIs" dxfId="1200" priority="1452" operator="equal">
      <formula>"SIM"</formula>
    </cfRule>
  </conditionalFormatting>
  <conditionalFormatting sqref="Z144">
    <cfRule type="cellIs" dxfId="1199" priority="1450" operator="equal">
      <formula>"OPORTUNIDADE"</formula>
    </cfRule>
  </conditionalFormatting>
  <conditionalFormatting sqref="Z144">
    <cfRule type="cellIs" dxfId="1198" priority="1448" operator="equal">
      <formula>"NÃO"</formula>
    </cfRule>
    <cfRule type="cellIs" dxfId="1197" priority="1449" operator="equal">
      <formula>"SIM"</formula>
    </cfRule>
  </conditionalFormatting>
  <conditionalFormatting sqref="Z144">
    <cfRule type="cellIs" dxfId="1196" priority="1447" operator="equal">
      <formula>"OPORTUNIDADE"</formula>
    </cfRule>
  </conditionalFormatting>
  <conditionalFormatting sqref="Z144">
    <cfRule type="cellIs" dxfId="1195" priority="1445" operator="equal">
      <formula>"NÃO"</formula>
    </cfRule>
    <cfRule type="cellIs" dxfId="1194" priority="1446" operator="equal">
      <formula>"SIM"</formula>
    </cfRule>
  </conditionalFormatting>
  <conditionalFormatting sqref="Y144">
    <cfRule type="cellIs" dxfId="1193" priority="1444" operator="equal">
      <formula>"OPORTUNIDADE"</formula>
    </cfRule>
  </conditionalFormatting>
  <conditionalFormatting sqref="Y144">
    <cfRule type="cellIs" dxfId="1192" priority="1442" operator="equal">
      <formula>"NÃO"</formula>
    </cfRule>
    <cfRule type="cellIs" dxfId="1191" priority="1443" operator="equal">
      <formula>"SIM"</formula>
    </cfRule>
  </conditionalFormatting>
  <conditionalFormatting sqref="BP137">
    <cfRule type="iconSet" priority="1441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190" priority="1434" operator="equal">
      <formula>"OPORTUNIDADE"</formula>
    </cfRule>
  </conditionalFormatting>
  <conditionalFormatting sqref="Z148">
    <cfRule type="cellIs" dxfId="1189" priority="1432" operator="equal">
      <formula>"NÃO"</formula>
    </cfRule>
    <cfRule type="cellIs" dxfId="1188" priority="1433" operator="equal">
      <formula>"SIM"</formula>
    </cfRule>
  </conditionalFormatting>
  <conditionalFormatting sqref="Z148">
    <cfRule type="cellIs" dxfId="1187" priority="1431" operator="equal">
      <formula>"OPORTUNIDADE"</formula>
    </cfRule>
  </conditionalFormatting>
  <conditionalFormatting sqref="Z148">
    <cfRule type="cellIs" dxfId="1186" priority="1429" operator="equal">
      <formula>"NÃO"</formula>
    </cfRule>
    <cfRule type="cellIs" dxfId="1185" priority="1430" operator="equal">
      <formula>"SIM"</formula>
    </cfRule>
  </conditionalFormatting>
  <conditionalFormatting sqref="Z148">
    <cfRule type="cellIs" dxfId="1184" priority="1428" operator="equal">
      <formula>"OPORTUNIDADE"</formula>
    </cfRule>
  </conditionalFormatting>
  <conditionalFormatting sqref="Z148">
    <cfRule type="cellIs" dxfId="1183" priority="1426" operator="equal">
      <formula>"NÃO"</formula>
    </cfRule>
    <cfRule type="cellIs" dxfId="1182" priority="1427" operator="equal">
      <formula>"SIM"</formula>
    </cfRule>
  </conditionalFormatting>
  <conditionalFormatting sqref="BP136">
    <cfRule type="iconSet" priority="1365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181" priority="1364" operator="equal">
      <formula>"OPORTUNIDADE"</formula>
    </cfRule>
  </conditionalFormatting>
  <conditionalFormatting sqref="Z151">
    <cfRule type="cellIs" dxfId="1180" priority="1362" operator="equal">
      <formula>"NÃO"</formula>
    </cfRule>
    <cfRule type="cellIs" dxfId="1179" priority="1363" operator="equal">
      <formula>"SIM"</formula>
    </cfRule>
  </conditionalFormatting>
  <conditionalFormatting sqref="BK143">
    <cfRule type="iconSet" priority="136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360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359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358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35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35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35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54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35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352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178" priority="1348" operator="equal">
      <formula>"OPORTUNIDADE"</formula>
    </cfRule>
  </conditionalFormatting>
  <conditionalFormatting sqref="Z161:Z162">
    <cfRule type="cellIs" dxfId="1177" priority="1346" operator="equal">
      <formula>"NÃO"</formula>
    </cfRule>
    <cfRule type="cellIs" dxfId="1176" priority="1347" operator="equal">
      <formula>"SIM"</formula>
    </cfRule>
  </conditionalFormatting>
  <conditionalFormatting sqref="Z161:Z162">
    <cfRule type="cellIs" dxfId="1175" priority="1345" operator="equal">
      <formula>"OPORTUNIDADE"</formula>
    </cfRule>
  </conditionalFormatting>
  <conditionalFormatting sqref="Z161:Z162">
    <cfRule type="cellIs" dxfId="1174" priority="1343" operator="equal">
      <formula>"NÃO"</formula>
    </cfRule>
    <cfRule type="cellIs" dxfId="1173" priority="1344" operator="equal">
      <formula>"SIM"</formula>
    </cfRule>
  </conditionalFormatting>
  <conditionalFormatting sqref="Z161:Z162">
    <cfRule type="cellIs" dxfId="1172" priority="1342" operator="equal">
      <formula>"OPORTUNIDADE"</formula>
    </cfRule>
  </conditionalFormatting>
  <conditionalFormatting sqref="Z161:Z162">
    <cfRule type="cellIs" dxfId="1171" priority="1340" operator="equal">
      <formula>"NÃO"</formula>
    </cfRule>
    <cfRule type="cellIs" dxfId="1170" priority="1341" operator="equal">
      <formula>"SIM"</formula>
    </cfRule>
  </conditionalFormatting>
  <conditionalFormatting sqref="Y160">
    <cfRule type="cellIs" dxfId="1169" priority="1339" operator="equal">
      <formula>"OPORTUNIDADE"</formula>
    </cfRule>
  </conditionalFormatting>
  <conditionalFormatting sqref="Y160">
    <cfRule type="cellIs" dxfId="1168" priority="1337" operator="equal">
      <formula>"NÃO"</formula>
    </cfRule>
    <cfRule type="cellIs" dxfId="1167" priority="1338" operator="equal">
      <formula>"SIM"</formula>
    </cfRule>
  </conditionalFormatting>
  <conditionalFormatting sqref="Z160">
    <cfRule type="cellIs" dxfId="1166" priority="1336" operator="equal">
      <formula>"OPORTUNIDADE"</formula>
    </cfRule>
  </conditionalFormatting>
  <conditionalFormatting sqref="Z160">
    <cfRule type="cellIs" dxfId="1165" priority="1334" operator="equal">
      <formula>"NÃO"</formula>
    </cfRule>
    <cfRule type="cellIs" dxfId="1164" priority="1335" operator="equal">
      <formula>"SIM"</formula>
    </cfRule>
  </conditionalFormatting>
  <conditionalFormatting sqref="Z160">
    <cfRule type="cellIs" dxfId="1163" priority="1333" operator="equal">
      <formula>"OPORTUNIDADE"</formula>
    </cfRule>
  </conditionalFormatting>
  <conditionalFormatting sqref="Z160">
    <cfRule type="cellIs" dxfId="1162" priority="1331" operator="equal">
      <formula>"NÃO"</formula>
    </cfRule>
    <cfRule type="cellIs" dxfId="1161" priority="1332" operator="equal">
      <formula>"SIM"</formula>
    </cfRule>
  </conditionalFormatting>
  <conditionalFormatting sqref="Z160">
    <cfRule type="cellIs" dxfId="1160" priority="1330" operator="equal">
      <formula>"OPORTUNIDADE"</formula>
    </cfRule>
  </conditionalFormatting>
  <conditionalFormatting sqref="Z160">
    <cfRule type="cellIs" dxfId="1159" priority="1328" operator="equal">
      <formula>"NÃO"</formula>
    </cfRule>
    <cfRule type="cellIs" dxfId="1158" priority="1329" operator="equal">
      <formula>"SIM"</formula>
    </cfRule>
  </conditionalFormatting>
  <conditionalFormatting sqref="Z160">
    <cfRule type="cellIs" dxfId="1157" priority="1327" operator="equal">
      <formula>"OPORTUNIDADE"</formula>
    </cfRule>
  </conditionalFormatting>
  <conditionalFormatting sqref="Z160">
    <cfRule type="cellIs" dxfId="1156" priority="1325" operator="equal">
      <formula>"NÃO"</formula>
    </cfRule>
    <cfRule type="cellIs" dxfId="1155" priority="1326" operator="equal">
      <formula>"SIM"</formula>
    </cfRule>
  </conditionalFormatting>
  <conditionalFormatting sqref="Z160">
    <cfRule type="cellIs" dxfId="1154" priority="1324" operator="equal">
      <formula>"OPORTUNIDADE"</formula>
    </cfRule>
  </conditionalFormatting>
  <conditionalFormatting sqref="Z160">
    <cfRule type="cellIs" dxfId="1153" priority="1322" operator="equal">
      <formula>"NÃO"</formula>
    </cfRule>
    <cfRule type="cellIs" dxfId="1152" priority="1323" operator="equal">
      <formula>"SIM"</formula>
    </cfRule>
  </conditionalFormatting>
  <conditionalFormatting sqref="Z160">
    <cfRule type="cellIs" dxfId="1151" priority="1321" operator="equal">
      <formula>"OPORTUNIDADE"</formula>
    </cfRule>
  </conditionalFormatting>
  <conditionalFormatting sqref="Z160">
    <cfRule type="cellIs" dxfId="1150" priority="1319" operator="equal">
      <formula>"NÃO"</formula>
    </cfRule>
    <cfRule type="cellIs" dxfId="1149" priority="1320" operator="equal">
      <formula>"SIM"</formula>
    </cfRule>
  </conditionalFormatting>
  <conditionalFormatting sqref="Z160">
    <cfRule type="cellIs" dxfId="1148" priority="1318" operator="equal">
      <formula>"OPORTUNIDADE"</formula>
    </cfRule>
  </conditionalFormatting>
  <conditionalFormatting sqref="Z160">
    <cfRule type="cellIs" dxfId="1147" priority="1316" operator="equal">
      <formula>"NÃO"</formula>
    </cfRule>
    <cfRule type="cellIs" dxfId="1146" priority="1317" operator="equal">
      <formula>"SIM"</formula>
    </cfRule>
  </conditionalFormatting>
  <conditionalFormatting sqref="Z160">
    <cfRule type="cellIs" dxfId="1145" priority="1315" operator="equal">
      <formula>"OPORTUNIDADE"</formula>
    </cfRule>
  </conditionalFormatting>
  <conditionalFormatting sqref="Z160">
    <cfRule type="cellIs" dxfId="1144" priority="1313" operator="equal">
      <formula>"NÃO"</formula>
    </cfRule>
    <cfRule type="cellIs" dxfId="1143" priority="1314" operator="equal">
      <formula>"SIM"</formula>
    </cfRule>
  </conditionalFormatting>
  <conditionalFormatting sqref="Z160">
    <cfRule type="cellIs" dxfId="1142" priority="1312" operator="equal">
      <formula>"OPORTUNIDADE"</formula>
    </cfRule>
  </conditionalFormatting>
  <conditionalFormatting sqref="Z160">
    <cfRule type="cellIs" dxfId="1141" priority="1310" operator="equal">
      <formula>"NÃO"</formula>
    </cfRule>
    <cfRule type="cellIs" dxfId="1140" priority="1311" operator="equal">
      <formula>"SIM"</formula>
    </cfRule>
  </conditionalFormatting>
  <conditionalFormatting sqref="Z165">
    <cfRule type="cellIs" dxfId="1139" priority="1306" operator="equal">
      <formula>"OPORTUNIDADE"</formula>
    </cfRule>
  </conditionalFormatting>
  <conditionalFormatting sqref="Z165">
    <cfRule type="cellIs" dxfId="1138" priority="1304" operator="equal">
      <formula>"NÃO"</formula>
    </cfRule>
    <cfRule type="cellIs" dxfId="1137" priority="1305" operator="equal">
      <formula>"SIM"</formula>
    </cfRule>
  </conditionalFormatting>
  <conditionalFormatting sqref="Z165">
    <cfRule type="cellIs" dxfId="1136" priority="1303" operator="equal">
      <formula>"OPORTUNIDADE"</formula>
    </cfRule>
  </conditionalFormatting>
  <conditionalFormatting sqref="Z165">
    <cfRule type="cellIs" dxfId="1135" priority="1301" operator="equal">
      <formula>"NÃO"</formula>
    </cfRule>
    <cfRule type="cellIs" dxfId="1134" priority="1302" operator="equal">
      <formula>"SIM"</formula>
    </cfRule>
  </conditionalFormatting>
  <conditionalFormatting sqref="Z165">
    <cfRule type="cellIs" dxfId="1133" priority="1300" operator="equal">
      <formula>"OPORTUNIDADE"</formula>
    </cfRule>
  </conditionalFormatting>
  <conditionalFormatting sqref="Z165">
    <cfRule type="cellIs" dxfId="1132" priority="1298" operator="equal">
      <formula>"NÃO"</formula>
    </cfRule>
    <cfRule type="cellIs" dxfId="1131" priority="1299" operator="equal">
      <formula>"SIM"</formula>
    </cfRule>
  </conditionalFormatting>
  <conditionalFormatting sqref="Z165">
    <cfRule type="cellIs" dxfId="1130" priority="1297" operator="equal">
      <formula>"OPORTUNIDADE"</formula>
    </cfRule>
  </conditionalFormatting>
  <conditionalFormatting sqref="Z165">
    <cfRule type="cellIs" dxfId="1129" priority="1295" operator="equal">
      <formula>"NÃO"</formula>
    </cfRule>
    <cfRule type="cellIs" dxfId="1128" priority="1296" operator="equal">
      <formula>"SIM"</formula>
    </cfRule>
  </conditionalFormatting>
  <conditionalFormatting sqref="Z165">
    <cfRule type="cellIs" dxfId="1127" priority="1294" operator="equal">
      <formula>"OPORTUNIDADE"</formula>
    </cfRule>
  </conditionalFormatting>
  <conditionalFormatting sqref="Z165">
    <cfRule type="cellIs" dxfId="1126" priority="1292" operator="equal">
      <formula>"NÃO"</formula>
    </cfRule>
    <cfRule type="cellIs" dxfId="1125" priority="1293" operator="equal">
      <formula>"SIM"</formula>
    </cfRule>
  </conditionalFormatting>
  <conditionalFormatting sqref="Z165">
    <cfRule type="cellIs" dxfId="1124" priority="1291" operator="equal">
      <formula>"OPORTUNIDADE"</formula>
    </cfRule>
  </conditionalFormatting>
  <conditionalFormatting sqref="Z165">
    <cfRule type="cellIs" dxfId="1123" priority="1289" operator="equal">
      <formula>"NÃO"</formula>
    </cfRule>
    <cfRule type="cellIs" dxfId="1122" priority="1290" operator="equal">
      <formula>"SIM"</formula>
    </cfRule>
  </conditionalFormatting>
  <conditionalFormatting sqref="Z165">
    <cfRule type="cellIs" dxfId="1121" priority="1288" operator="equal">
      <formula>"OPORTUNIDADE"</formula>
    </cfRule>
  </conditionalFormatting>
  <conditionalFormatting sqref="Z165">
    <cfRule type="cellIs" dxfId="1120" priority="1286" operator="equal">
      <formula>"NÃO"</formula>
    </cfRule>
    <cfRule type="cellIs" dxfId="1119" priority="1287" operator="equal">
      <formula>"SIM"</formula>
    </cfRule>
  </conditionalFormatting>
  <conditionalFormatting sqref="Z165">
    <cfRule type="cellIs" dxfId="1118" priority="1285" operator="equal">
      <formula>"OPORTUNIDADE"</formula>
    </cfRule>
  </conditionalFormatting>
  <conditionalFormatting sqref="Z165">
    <cfRule type="cellIs" dxfId="1117" priority="1283" operator="equal">
      <formula>"NÃO"</formula>
    </cfRule>
    <cfRule type="cellIs" dxfId="1116" priority="1284" operator="equal">
      <formula>"SIM"</formula>
    </cfRule>
  </conditionalFormatting>
  <conditionalFormatting sqref="Z165">
    <cfRule type="cellIs" dxfId="1115" priority="1282" operator="equal">
      <formula>"OPORTUNIDADE"</formula>
    </cfRule>
  </conditionalFormatting>
  <conditionalFormatting sqref="Z165">
    <cfRule type="cellIs" dxfId="1114" priority="1280" operator="equal">
      <formula>"NÃO"</formula>
    </cfRule>
    <cfRule type="cellIs" dxfId="1113" priority="1281" operator="equal">
      <formula>"SIM"</formula>
    </cfRule>
  </conditionalFormatting>
  <conditionalFormatting sqref="Z166:Z168">
    <cfRule type="cellIs" dxfId="1112" priority="1276" operator="equal">
      <formula>"OPORTUNIDADE"</formula>
    </cfRule>
  </conditionalFormatting>
  <conditionalFormatting sqref="Z166:Z168">
    <cfRule type="cellIs" dxfId="1111" priority="1274" operator="equal">
      <formula>"NÃO"</formula>
    </cfRule>
    <cfRule type="cellIs" dxfId="1110" priority="1275" operator="equal">
      <formula>"SIM"</formula>
    </cfRule>
  </conditionalFormatting>
  <conditionalFormatting sqref="Z166:Z168">
    <cfRule type="cellIs" dxfId="1109" priority="1273" operator="equal">
      <formula>"OPORTUNIDADE"</formula>
    </cfRule>
  </conditionalFormatting>
  <conditionalFormatting sqref="Z166:Z168">
    <cfRule type="cellIs" dxfId="1108" priority="1271" operator="equal">
      <formula>"NÃO"</formula>
    </cfRule>
    <cfRule type="cellIs" dxfId="1107" priority="1272" operator="equal">
      <formula>"SIM"</formula>
    </cfRule>
  </conditionalFormatting>
  <conditionalFormatting sqref="BP152">
    <cfRule type="iconSet" priority="126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260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259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258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257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256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255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254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1106" priority="1253" operator="equal">
      <formula>"OPORTUNIDADE"</formula>
    </cfRule>
  </conditionalFormatting>
  <conditionalFormatting sqref="Z177:Z178">
    <cfRule type="cellIs" dxfId="1105" priority="1251" operator="equal">
      <formula>"NÃO"</formula>
    </cfRule>
    <cfRule type="cellIs" dxfId="1104" priority="1252" operator="equal">
      <formula>"SIM"</formula>
    </cfRule>
  </conditionalFormatting>
  <conditionalFormatting sqref="Z177:Z178">
    <cfRule type="cellIs" dxfId="1103" priority="1250" operator="equal">
      <formula>"OPORTUNIDADE"</formula>
    </cfRule>
  </conditionalFormatting>
  <conditionalFormatting sqref="Z177:Z178">
    <cfRule type="cellIs" dxfId="1102" priority="1248" operator="equal">
      <formula>"NÃO"</formula>
    </cfRule>
    <cfRule type="cellIs" dxfId="1101" priority="1249" operator="equal">
      <formula>"SIM"</formula>
    </cfRule>
  </conditionalFormatting>
  <conditionalFormatting sqref="Z177:Z178">
    <cfRule type="cellIs" dxfId="1100" priority="1247" operator="equal">
      <formula>"OPORTUNIDADE"</formula>
    </cfRule>
  </conditionalFormatting>
  <conditionalFormatting sqref="Z177:Z178">
    <cfRule type="cellIs" dxfId="1099" priority="1245" operator="equal">
      <formula>"NÃO"</formula>
    </cfRule>
    <cfRule type="cellIs" dxfId="1098" priority="1246" operator="equal">
      <formula>"SIM"</formula>
    </cfRule>
  </conditionalFormatting>
  <conditionalFormatting sqref="Z179">
    <cfRule type="cellIs" dxfId="1097" priority="1244" operator="equal">
      <formula>"OPORTUNIDADE"</formula>
    </cfRule>
  </conditionalFormatting>
  <conditionalFormatting sqref="Z179">
    <cfRule type="cellIs" dxfId="1096" priority="1242" operator="equal">
      <formula>"NÃO"</formula>
    </cfRule>
    <cfRule type="cellIs" dxfId="1095" priority="1243" operator="equal">
      <formula>"SIM"</formula>
    </cfRule>
  </conditionalFormatting>
  <conditionalFormatting sqref="Z179">
    <cfRule type="cellIs" dxfId="1094" priority="1241" operator="equal">
      <formula>"OPORTUNIDADE"</formula>
    </cfRule>
  </conditionalFormatting>
  <conditionalFormatting sqref="Z179">
    <cfRule type="cellIs" dxfId="1093" priority="1239" operator="equal">
      <formula>"NÃO"</formula>
    </cfRule>
    <cfRule type="cellIs" dxfId="1092" priority="1240" operator="equal">
      <formula>"SIM"</formula>
    </cfRule>
  </conditionalFormatting>
  <conditionalFormatting sqref="Z179">
    <cfRule type="cellIs" dxfId="1091" priority="1238" operator="equal">
      <formula>"OPORTUNIDADE"</formula>
    </cfRule>
  </conditionalFormatting>
  <conditionalFormatting sqref="Z179">
    <cfRule type="cellIs" dxfId="1090" priority="1236" operator="equal">
      <formula>"NÃO"</formula>
    </cfRule>
    <cfRule type="cellIs" dxfId="1089" priority="1237" operator="equal">
      <formula>"SIM"</formula>
    </cfRule>
  </conditionalFormatting>
  <conditionalFormatting sqref="Z179">
    <cfRule type="cellIs" dxfId="1088" priority="1235" operator="equal">
      <formula>"OPORTUNIDADE"</formula>
    </cfRule>
  </conditionalFormatting>
  <conditionalFormatting sqref="Z179">
    <cfRule type="cellIs" dxfId="1087" priority="1233" operator="equal">
      <formula>"NÃO"</formula>
    </cfRule>
    <cfRule type="cellIs" dxfId="1086" priority="1234" operator="equal">
      <formula>"SIM"</formula>
    </cfRule>
  </conditionalFormatting>
  <conditionalFormatting sqref="Z179">
    <cfRule type="cellIs" dxfId="1085" priority="1232" operator="equal">
      <formula>"OPORTUNIDADE"</formula>
    </cfRule>
  </conditionalFormatting>
  <conditionalFormatting sqref="Z179">
    <cfRule type="cellIs" dxfId="1084" priority="1230" operator="equal">
      <formula>"NÃO"</formula>
    </cfRule>
    <cfRule type="cellIs" dxfId="1083" priority="1231" operator="equal">
      <formula>"SIM"</formula>
    </cfRule>
  </conditionalFormatting>
  <conditionalFormatting sqref="Z179">
    <cfRule type="cellIs" dxfId="1082" priority="1229" operator="equal">
      <formula>"OPORTUNIDADE"</formula>
    </cfRule>
  </conditionalFormatting>
  <conditionalFormatting sqref="Z179">
    <cfRule type="cellIs" dxfId="1081" priority="1227" operator="equal">
      <formula>"NÃO"</formula>
    </cfRule>
    <cfRule type="cellIs" dxfId="1080" priority="1228" operator="equal">
      <formula>"SIM"</formula>
    </cfRule>
  </conditionalFormatting>
  <conditionalFormatting sqref="Z179">
    <cfRule type="cellIs" dxfId="1079" priority="1226" operator="equal">
      <formula>"OPORTUNIDADE"</formula>
    </cfRule>
  </conditionalFormatting>
  <conditionalFormatting sqref="Z179">
    <cfRule type="cellIs" dxfId="1078" priority="1224" operator="equal">
      <formula>"NÃO"</formula>
    </cfRule>
    <cfRule type="cellIs" dxfId="1077" priority="1225" operator="equal">
      <formula>"SIM"</formula>
    </cfRule>
  </conditionalFormatting>
  <conditionalFormatting sqref="Z179">
    <cfRule type="cellIs" dxfId="1076" priority="1223" operator="equal">
      <formula>"OPORTUNIDADE"</formula>
    </cfRule>
  </conditionalFormatting>
  <conditionalFormatting sqref="Z179">
    <cfRule type="cellIs" dxfId="1075" priority="1221" operator="equal">
      <formula>"NÃO"</formula>
    </cfRule>
    <cfRule type="cellIs" dxfId="1074" priority="1222" operator="equal">
      <formula>"SIM"</formula>
    </cfRule>
  </conditionalFormatting>
  <conditionalFormatting sqref="Z179">
    <cfRule type="cellIs" dxfId="1073" priority="1220" operator="equal">
      <formula>"OPORTUNIDADE"</formula>
    </cfRule>
  </conditionalFormatting>
  <conditionalFormatting sqref="Z179">
    <cfRule type="cellIs" dxfId="1072" priority="1218" operator="equal">
      <formula>"NÃO"</formula>
    </cfRule>
    <cfRule type="cellIs" dxfId="1071" priority="1219" operator="equal">
      <formula>"SIM"</formula>
    </cfRule>
  </conditionalFormatting>
  <conditionalFormatting sqref="Z180">
    <cfRule type="cellIs" dxfId="1070" priority="1217" operator="equal">
      <formula>"OPORTUNIDADE"</formula>
    </cfRule>
  </conditionalFormatting>
  <conditionalFormatting sqref="Z180">
    <cfRule type="cellIs" dxfId="1069" priority="1215" operator="equal">
      <formula>"NÃO"</formula>
    </cfRule>
    <cfRule type="cellIs" dxfId="1068" priority="1216" operator="equal">
      <formula>"SIM"</formula>
    </cfRule>
  </conditionalFormatting>
  <conditionalFormatting sqref="Z180">
    <cfRule type="cellIs" dxfId="1067" priority="1214" operator="equal">
      <formula>"OPORTUNIDADE"</formula>
    </cfRule>
  </conditionalFormatting>
  <conditionalFormatting sqref="Z180">
    <cfRule type="cellIs" dxfId="1066" priority="1212" operator="equal">
      <formula>"NÃO"</formula>
    </cfRule>
    <cfRule type="cellIs" dxfId="1065" priority="1213" operator="equal">
      <formula>"SIM"</formula>
    </cfRule>
  </conditionalFormatting>
  <conditionalFormatting sqref="Z181">
    <cfRule type="cellIs" dxfId="1064" priority="1211" operator="equal">
      <formula>"OPORTUNIDADE"</formula>
    </cfRule>
  </conditionalFormatting>
  <conditionalFormatting sqref="Z181">
    <cfRule type="cellIs" dxfId="1063" priority="1209" operator="equal">
      <formula>"NÃO"</formula>
    </cfRule>
    <cfRule type="cellIs" dxfId="1062" priority="1210" operator="equal">
      <formula>"SIM"</formula>
    </cfRule>
  </conditionalFormatting>
  <conditionalFormatting sqref="Z181">
    <cfRule type="cellIs" dxfId="1061" priority="1208" operator="equal">
      <formula>"OPORTUNIDADE"</formula>
    </cfRule>
  </conditionalFormatting>
  <conditionalFormatting sqref="Z181">
    <cfRule type="cellIs" dxfId="1060" priority="1206" operator="equal">
      <formula>"NÃO"</formula>
    </cfRule>
    <cfRule type="cellIs" dxfId="1059" priority="1207" operator="equal">
      <formula>"SIM"</formula>
    </cfRule>
  </conditionalFormatting>
  <conditionalFormatting sqref="Y177">
    <cfRule type="cellIs" dxfId="1058" priority="1205" operator="equal">
      <formula>"OPORTUNIDADE"</formula>
    </cfRule>
  </conditionalFormatting>
  <conditionalFormatting sqref="Y177">
    <cfRule type="cellIs" dxfId="1057" priority="1203" operator="equal">
      <formula>"NÃO"</formula>
    </cfRule>
    <cfRule type="cellIs" dxfId="1056" priority="1204" operator="equal">
      <formula>"SIM"</formula>
    </cfRule>
  </conditionalFormatting>
  <conditionalFormatting sqref="Y177">
    <cfRule type="cellIs" dxfId="1055" priority="1202" operator="equal">
      <formula>"OPORTUNIDADE"</formula>
    </cfRule>
  </conditionalFormatting>
  <conditionalFormatting sqref="Y177">
    <cfRule type="cellIs" dxfId="1054" priority="1200" operator="equal">
      <formula>"NÃO"</formula>
    </cfRule>
    <cfRule type="cellIs" dxfId="1053" priority="1201" operator="equal">
      <formula>"SIM"</formula>
    </cfRule>
  </conditionalFormatting>
  <conditionalFormatting sqref="Y177">
    <cfRule type="cellIs" dxfId="1052" priority="1199" operator="equal">
      <formula>"OPORTUNIDADE"</formula>
    </cfRule>
  </conditionalFormatting>
  <conditionalFormatting sqref="Y177">
    <cfRule type="cellIs" dxfId="1051" priority="1197" operator="equal">
      <formula>"NÃO"</formula>
    </cfRule>
    <cfRule type="cellIs" dxfId="1050" priority="1198" operator="equal">
      <formula>"SIM"</formula>
    </cfRule>
  </conditionalFormatting>
  <conditionalFormatting sqref="Y177">
    <cfRule type="cellIs" dxfId="1049" priority="1196" operator="equal">
      <formula>"OPORTUNIDADE"</formula>
    </cfRule>
  </conditionalFormatting>
  <conditionalFormatting sqref="Y177">
    <cfRule type="cellIs" dxfId="1048" priority="1194" operator="equal">
      <formula>"NÃO"</formula>
    </cfRule>
    <cfRule type="cellIs" dxfId="1047" priority="1195" operator="equal">
      <formula>"SIM"</formula>
    </cfRule>
  </conditionalFormatting>
  <conditionalFormatting sqref="Y177">
    <cfRule type="cellIs" dxfId="1046" priority="1193" operator="equal">
      <formula>"OPORTUNIDADE"</formula>
    </cfRule>
  </conditionalFormatting>
  <conditionalFormatting sqref="Y177">
    <cfRule type="cellIs" dxfId="1045" priority="1191" operator="equal">
      <formula>"NÃO"</formula>
    </cfRule>
    <cfRule type="cellIs" dxfId="1044" priority="1192" operator="equal">
      <formula>"SIM"</formula>
    </cfRule>
  </conditionalFormatting>
  <conditionalFormatting sqref="Y177">
    <cfRule type="cellIs" dxfId="1043" priority="1163" operator="equal">
      <formula>"OPORTUNIDADE"</formula>
    </cfRule>
  </conditionalFormatting>
  <conditionalFormatting sqref="Y177">
    <cfRule type="cellIs" dxfId="1042" priority="1161" operator="equal">
      <formula>"NÃO"</formula>
    </cfRule>
    <cfRule type="cellIs" dxfId="1041" priority="1162" operator="equal">
      <formula>"SIM"</formula>
    </cfRule>
  </conditionalFormatting>
  <conditionalFormatting sqref="Z177">
    <cfRule type="cellIs" dxfId="1040" priority="1160" operator="equal">
      <formula>"OPORTUNIDADE"</formula>
    </cfRule>
  </conditionalFormatting>
  <conditionalFormatting sqref="Z177">
    <cfRule type="cellIs" dxfId="1039" priority="1158" operator="equal">
      <formula>"NÃO"</formula>
    </cfRule>
    <cfRule type="cellIs" dxfId="1038" priority="1159" operator="equal">
      <formula>"SIM"</formula>
    </cfRule>
  </conditionalFormatting>
  <conditionalFormatting sqref="Z177">
    <cfRule type="cellIs" dxfId="1037" priority="1157" operator="equal">
      <formula>"OPORTUNIDADE"</formula>
    </cfRule>
  </conditionalFormatting>
  <conditionalFormatting sqref="Z177">
    <cfRule type="cellIs" dxfId="1036" priority="1155" operator="equal">
      <formula>"NÃO"</formula>
    </cfRule>
    <cfRule type="cellIs" dxfId="1035" priority="1156" operator="equal">
      <formula>"SIM"</formula>
    </cfRule>
  </conditionalFormatting>
  <conditionalFormatting sqref="Y177">
    <cfRule type="cellIs" dxfId="1034" priority="1154" operator="equal">
      <formula>"OPORTUNIDADE"</formula>
    </cfRule>
  </conditionalFormatting>
  <conditionalFormatting sqref="Y177">
    <cfRule type="cellIs" dxfId="1033" priority="1152" operator="equal">
      <formula>"NÃO"</formula>
    </cfRule>
    <cfRule type="cellIs" dxfId="1032" priority="1153" operator="equal">
      <formula>"SIM"</formula>
    </cfRule>
  </conditionalFormatting>
  <conditionalFormatting sqref="Y177:Z177">
    <cfRule type="cellIs" dxfId="1031" priority="1151" operator="equal">
      <formula>"OPORTUNIDADE"</formula>
    </cfRule>
  </conditionalFormatting>
  <conditionalFormatting sqref="Y177:Z177">
    <cfRule type="cellIs" dxfId="1030" priority="1149" operator="equal">
      <formula>"NÃO"</formula>
    </cfRule>
    <cfRule type="cellIs" dxfId="1029" priority="1150" operator="equal">
      <formula>"SIM"</formula>
    </cfRule>
  </conditionalFormatting>
  <conditionalFormatting sqref="Y177:Z177">
    <cfRule type="cellIs" dxfId="1028" priority="1148" operator="equal">
      <formula>"OPORTUNIDADE"</formula>
    </cfRule>
  </conditionalFormatting>
  <conditionalFormatting sqref="Y177:Z177">
    <cfRule type="cellIs" dxfId="1027" priority="1146" operator="equal">
      <formula>"NÃO"</formula>
    </cfRule>
    <cfRule type="cellIs" dxfId="1026" priority="1147" operator="equal">
      <formula>"SIM"</formula>
    </cfRule>
  </conditionalFormatting>
  <conditionalFormatting sqref="Y177:Z177">
    <cfRule type="cellIs" dxfId="1025" priority="1145" operator="equal">
      <formula>"OPORTUNIDADE"</formula>
    </cfRule>
  </conditionalFormatting>
  <conditionalFormatting sqref="Y177:Z177">
    <cfRule type="cellIs" dxfId="1024" priority="1143" operator="equal">
      <formula>"NÃO"</formula>
    </cfRule>
    <cfRule type="cellIs" dxfId="1023" priority="1144" operator="equal">
      <formula>"SIM"</formula>
    </cfRule>
  </conditionalFormatting>
  <conditionalFormatting sqref="Y177:Z177">
    <cfRule type="cellIs" dxfId="1022" priority="1142" operator="equal">
      <formula>"OPORTUNIDADE"</formula>
    </cfRule>
  </conditionalFormatting>
  <conditionalFormatting sqref="Y177:Z177">
    <cfRule type="cellIs" dxfId="1021" priority="1140" operator="equal">
      <formula>"NÃO"</formula>
    </cfRule>
    <cfRule type="cellIs" dxfId="1020" priority="1141" operator="equal">
      <formula>"SIM"</formula>
    </cfRule>
  </conditionalFormatting>
  <conditionalFormatting sqref="Y177:Z177">
    <cfRule type="cellIs" dxfId="1019" priority="1139" operator="equal">
      <formula>"OPORTUNIDADE"</formula>
    </cfRule>
  </conditionalFormatting>
  <conditionalFormatting sqref="Y177:Z177">
    <cfRule type="cellIs" dxfId="1018" priority="1137" operator="equal">
      <formula>"NÃO"</formula>
    </cfRule>
    <cfRule type="cellIs" dxfId="1017" priority="1138" operator="equal">
      <formula>"SIM"</formula>
    </cfRule>
  </conditionalFormatting>
  <conditionalFormatting sqref="Y177:Z177">
    <cfRule type="cellIs" dxfId="1016" priority="1136" operator="equal">
      <formula>"OPORTUNIDADE"</formula>
    </cfRule>
  </conditionalFormatting>
  <conditionalFormatting sqref="Y177:Z177">
    <cfRule type="cellIs" dxfId="1015" priority="1134" operator="equal">
      <formula>"NÃO"</formula>
    </cfRule>
    <cfRule type="cellIs" dxfId="1014" priority="1135" operator="equal">
      <formula>"SIM"</formula>
    </cfRule>
  </conditionalFormatting>
  <conditionalFormatting sqref="Y177:Z177">
    <cfRule type="cellIs" dxfId="1013" priority="1133" operator="equal">
      <formula>"OPORTUNIDADE"</formula>
    </cfRule>
  </conditionalFormatting>
  <conditionalFormatting sqref="Y177:Z177">
    <cfRule type="cellIs" dxfId="1012" priority="1131" operator="equal">
      <formula>"NÃO"</formula>
    </cfRule>
    <cfRule type="cellIs" dxfId="1011" priority="1132" operator="equal">
      <formula>"SIM"</formula>
    </cfRule>
  </conditionalFormatting>
  <conditionalFormatting sqref="Y177:Z177">
    <cfRule type="cellIs" dxfId="1010" priority="1130" operator="equal">
      <formula>"OPORTUNIDADE"</formula>
    </cfRule>
  </conditionalFormatting>
  <conditionalFormatting sqref="Y177:Z177">
    <cfRule type="cellIs" dxfId="1009" priority="1128" operator="equal">
      <formula>"NÃO"</formula>
    </cfRule>
    <cfRule type="cellIs" dxfId="1008" priority="1129" operator="equal">
      <formula>"SIM"</formula>
    </cfRule>
  </conditionalFormatting>
  <conditionalFormatting sqref="Y177:Z177">
    <cfRule type="cellIs" dxfId="1007" priority="1127" operator="equal">
      <formula>"OPORTUNIDADE"</formula>
    </cfRule>
  </conditionalFormatting>
  <conditionalFormatting sqref="Y177:Z177">
    <cfRule type="cellIs" dxfId="1006" priority="1125" operator="equal">
      <formula>"NÃO"</formula>
    </cfRule>
    <cfRule type="cellIs" dxfId="1005" priority="1126" operator="equal">
      <formula>"SIM"</formula>
    </cfRule>
  </conditionalFormatting>
  <conditionalFormatting sqref="BP158">
    <cfRule type="iconSet" priority="1124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123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004" priority="1122" operator="equal">
      <formula>"OPORTUNIDADE"</formula>
    </cfRule>
  </conditionalFormatting>
  <conditionalFormatting sqref="Z176">
    <cfRule type="cellIs" dxfId="1003" priority="1120" operator="equal">
      <formula>"NÃO"</formula>
    </cfRule>
    <cfRule type="cellIs" dxfId="1002" priority="1121" operator="equal">
      <formula>"SIM"</formula>
    </cfRule>
  </conditionalFormatting>
  <conditionalFormatting sqref="Z176">
    <cfRule type="cellIs" dxfId="1001" priority="1119" operator="equal">
      <formula>"OPORTUNIDADE"</formula>
    </cfRule>
  </conditionalFormatting>
  <conditionalFormatting sqref="Z176">
    <cfRule type="cellIs" dxfId="1000" priority="1117" operator="equal">
      <formula>"NÃO"</formula>
    </cfRule>
    <cfRule type="cellIs" dxfId="999" priority="1118" operator="equal">
      <formula>"SIM"</formula>
    </cfRule>
  </conditionalFormatting>
  <conditionalFormatting sqref="Z176">
    <cfRule type="cellIs" dxfId="998" priority="1116" operator="equal">
      <formula>"OPORTUNIDADE"</formula>
    </cfRule>
  </conditionalFormatting>
  <conditionalFormatting sqref="Z176">
    <cfRule type="cellIs" dxfId="997" priority="1114" operator="equal">
      <formula>"NÃO"</formula>
    </cfRule>
    <cfRule type="cellIs" dxfId="996" priority="1115" operator="equal">
      <formula>"SIM"</formula>
    </cfRule>
  </conditionalFormatting>
  <conditionalFormatting sqref="Z175">
    <cfRule type="cellIs" dxfId="995" priority="1110" operator="equal">
      <formula>"OPORTUNIDADE"</formula>
    </cfRule>
  </conditionalFormatting>
  <conditionalFormatting sqref="Z175">
    <cfRule type="cellIs" dxfId="994" priority="1108" operator="equal">
      <formula>"NÃO"</formula>
    </cfRule>
    <cfRule type="cellIs" dxfId="993" priority="1109" operator="equal">
      <formula>"SIM"</formula>
    </cfRule>
  </conditionalFormatting>
  <conditionalFormatting sqref="Z175">
    <cfRule type="cellIs" dxfId="992" priority="1107" operator="equal">
      <formula>"OPORTUNIDADE"</formula>
    </cfRule>
  </conditionalFormatting>
  <conditionalFormatting sqref="Z175">
    <cfRule type="cellIs" dxfId="991" priority="1105" operator="equal">
      <formula>"NÃO"</formula>
    </cfRule>
    <cfRule type="cellIs" dxfId="990" priority="1106" operator="equal">
      <formula>"SIM"</formula>
    </cfRule>
  </conditionalFormatting>
  <conditionalFormatting sqref="Z175">
    <cfRule type="cellIs" dxfId="989" priority="1104" operator="equal">
      <formula>"OPORTUNIDADE"</formula>
    </cfRule>
  </conditionalFormatting>
  <conditionalFormatting sqref="Z175">
    <cfRule type="cellIs" dxfId="988" priority="1102" operator="equal">
      <formula>"NÃO"</formula>
    </cfRule>
    <cfRule type="cellIs" dxfId="987" priority="1103" operator="equal">
      <formula>"SIM"</formula>
    </cfRule>
  </conditionalFormatting>
  <conditionalFormatting sqref="Z175">
    <cfRule type="cellIs" dxfId="986" priority="1101" operator="equal">
      <formula>"OPORTUNIDADE"</formula>
    </cfRule>
  </conditionalFormatting>
  <conditionalFormatting sqref="Z175">
    <cfRule type="cellIs" dxfId="985" priority="1099" operator="equal">
      <formula>"NÃO"</formula>
    </cfRule>
    <cfRule type="cellIs" dxfId="984" priority="1100" operator="equal">
      <formula>"SIM"</formula>
    </cfRule>
  </conditionalFormatting>
  <conditionalFormatting sqref="Z175">
    <cfRule type="cellIs" dxfId="983" priority="1098" operator="equal">
      <formula>"OPORTUNIDADE"</formula>
    </cfRule>
  </conditionalFormatting>
  <conditionalFormatting sqref="Z175">
    <cfRule type="cellIs" dxfId="982" priority="1096" operator="equal">
      <formula>"NÃO"</formula>
    </cfRule>
    <cfRule type="cellIs" dxfId="981" priority="1097" operator="equal">
      <formula>"SIM"</formula>
    </cfRule>
  </conditionalFormatting>
  <conditionalFormatting sqref="Z175">
    <cfRule type="cellIs" dxfId="980" priority="1095" operator="equal">
      <formula>"OPORTUNIDADE"</formula>
    </cfRule>
  </conditionalFormatting>
  <conditionalFormatting sqref="Z175">
    <cfRule type="cellIs" dxfId="979" priority="1093" operator="equal">
      <formula>"NÃO"</formula>
    </cfRule>
    <cfRule type="cellIs" dxfId="978" priority="1094" operator="equal">
      <formula>"SIM"</formula>
    </cfRule>
  </conditionalFormatting>
  <conditionalFormatting sqref="Z175">
    <cfRule type="cellIs" dxfId="977" priority="1092" operator="equal">
      <formula>"OPORTUNIDADE"</formula>
    </cfRule>
  </conditionalFormatting>
  <conditionalFormatting sqref="Z175">
    <cfRule type="cellIs" dxfId="976" priority="1090" operator="equal">
      <formula>"NÃO"</formula>
    </cfRule>
    <cfRule type="cellIs" dxfId="975" priority="1091" operator="equal">
      <formula>"SIM"</formula>
    </cfRule>
  </conditionalFormatting>
  <conditionalFormatting sqref="Z175">
    <cfRule type="cellIs" dxfId="974" priority="1089" operator="equal">
      <formula>"OPORTUNIDADE"</formula>
    </cfRule>
  </conditionalFormatting>
  <conditionalFormatting sqref="Z175">
    <cfRule type="cellIs" dxfId="973" priority="1087" operator="equal">
      <formula>"NÃO"</formula>
    </cfRule>
    <cfRule type="cellIs" dxfId="972" priority="1088" operator="equal">
      <formula>"SIM"</formula>
    </cfRule>
  </conditionalFormatting>
  <conditionalFormatting sqref="Z175">
    <cfRule type="cellIs" dxfId="971" priority="1086" operator="equal">
      <formula>"OPORTUNIDADE"</formula>
    </cfRule>
  </conditionalFormatting>
  <conditionalFormatting sqref="Z175">
    <cfRule type="cellIs" dxfId="970" priority="1084" operator="equal">
      <formula>"NÃO"</formula>
    </cfRule>
    <cfRule type="cellIs" dxfId="969" priority="1085" operator="equal">
      <formula>"SIM"</formula>
    </cfRule>
  </conditionalFormatting>
  <conditionalFormatting sqref="Z182">
    <cfRule type="cellIs" dxfId="968" priority="1083" operator="equal">
      <formula>"OPORTUNIDADE"</formula>
    </cfRule>
  </conditionalFormatting>
  <conditionalFormatting sqref="Z182">
    <cfRule type="cellIs" dxfId="967" priority="1081" operator="equal">
      <formula>"NÃO"</formula>
    </cfRule>
    <cfRule type="cellIs" dxfId="966" priority="1082" operator="equal">
      <formula>"SIM"</formula>
    </cfRule>
  </conditionalFormatting>
  <conditionalFormatting sqref="Z182">
    <cfRule type="cellIs" dxfId="965" priority="1080" operator="equal">
      <formula>"OPORTUNIDADE"</formula>
    </cfRule>
  </conditionalFormatting>
  <conditionalFormatting sqref="Z182">
    <cfRule type="cellIs" dxfId="964" priority="1078" operator="equal">
      <formula>"NÃO"</formula>
    </cfRule>
    <cfRule type="cellIs" dxfId="963" priority="1079" operator="equal">
      <formula>"SIM"</formula>
    </cfRule>
  </conditionalFormatting>
  <conditionalFormatting sqref="BP161">
    <cfRule type="iconSet" priority="1077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962" priority="1076" operator="equal">
      <formula>"OPORTUNIDADE"</formula>
    </cfRule>
  </conditionalFormatting>
  <conditionalFormatting sqref="Y174">
    <cfRule type="cellIs" dxfId="961" priority="1074" operator="equal">
      <formula>"NÃO"</formula>
    </cfRule>
    <cfRule type="cellIs" dxfId="960" priority="1075" operator="equal">
      <formula>"SIM"</formula>
    </cfRule>
  </conditionalFormatting>
  <conditionalFormatting sqref="Y174">
    <cfRule type="cellIs" dxfId="959" priority="1073" operator="equal">
      <formula>"OPORTUNIDADE"</formula>
    </cfRule>
  </conditionalFormatting>
  <conditionalFormatting sqref="Y174">
    <cfRule type="cellIs" dxfId="958" priority="1071" operator="equal">
      <formula>"NÃO"</formula>
    </cfRule>
    <cfRule type="cellIs" dxfId="957" priority="1072" operator="equal">
      <formula>"SIM"</formula>
    </cfRule>
  </conditionalFormatting>
  <conditionalFormatting sqref="Y174">
    <cfRule type="cellIs" dxfId="956" priority="1070" operator="equal">
      <formula>"OPORTUNIDADE"</formula>
    </cfRule>
  </conditionalFormatting>
  <conditionalFormatting sqref="Y174">
    <cfRule type="cellIs" dxfId="955" priority="1068" operator="equal">
      <formula>"NÃO"</formula>
    </cfRule>
    <cfRule type="cellIs" dxfId="954" priority="1069" operator="equal">
      <formula>"SIM"</formula>
    </cfRule>
  </conditionalFormatting>
  <conditionalFormatting sqref="Y174">
    <cfRule type="cellIs" dxfId="953" priority="1067" operator="equal">
      <formula>"OPORTUNIDADE"</formula>
    </cfRule>
  </conditionalFormatting>
  <conditionalFormatting sqref="Y174">
    <cfRule type="cellIs" dxfId="952" priority="1065" operator="equal">
      <formula>"NÃO"</formula>
    </cfRule>
    <cfRule type="cellIs" dxfId="951" priority="1066" operator="equal">
      <formula>"SIM"</formula>
    </cfRule>
  </conditionalFormatting>
  <conditionalFormatting sqref="Z174">
    <cfRule type="cellIs" dxfId="950" priority="1064" operator="equal">
      <formula>"OPORTUNIDADE"</formula>
    </cfRule>
  </conditionalFormatting>
  <conditionalFormatting sqref="Z174">
    <cfRule type="cellIs" dxfId="949" priority="1062" operator="equal">
      <formula>"NÃO"</formula>
    </cfRule>
    <cfRule type="cellIs" dxfId="948" priority="1063" operator="equal">
      <formula>"SIM"</formula>
    </cfRule>
  </conditionalFormatting>
  <conditionalFormatting sqref="Z174">
    <cfRule type="cellIs" dxfId="947" priority="1061" operator="equal">
      <formula>"OPORTUNIDADE"</formula>
    </cfRule>
  </conditionalFormatting>
  <conditionalFormatting sqref="Z174">
    <cfRule type="cellIs" dxfId="946" priority="1059" operator="equal">
      <formula>"NÃO"</formula>
    </cfRule>
    <cfRule type="cellIs" dxfId="945" priority="1060" operator="equal">
      <formula>"SIM"</formula>
    </cfRule>
  </conditionalFormatting>
  <conditionalFormatting sqref="Y174">
    <cfRule type="cellIs" dxfId="944" priority="1058" operator="equal">
      <formula>"OPORTUNIDADE"</formula>
    </cfRule>
  </conditionalFormatting>
  <conditionalFormatting sqref="Y174">
    <cfRule type="cellIs" dxfId="943" priority="1056" operator="equal">
      <formula>"NÃO"</formula>
    </cfRule>
    <cfRule type="cellIs" dxfId="942" priority="1057" operator="equal">
      <formula>"SIM"</formula>
    </cfRule>
  </conditionalFormatting>
  <conditionalFormatting sqref="Y174:Z174">
    <cfRule type="cellIs" dxfId="941" priority="1055" operator="equal">
      <formula>"OPORTUNIDADE"</formula>
    </cfRule>
  </conditionalFormatting>
  <conditionalFormatting sqref="Y174:Z174">
    <cfRule type="cellIs" dxfId="940" priority="1053" operator="equal">
      <formula>"NÃO"</formula>
    </cfRule>
    <cfRule type="cellIs" dxfId="939" priority="1054" operator="equal">
      <formula>"SIM"</formula>
    </cfRule>
  </conditionalFormatting>
  <conditionalFormatting sqref="Y174:Z174">
    <cfRule type="cellIs" dxfId="938" priority="1052" operator="equal">
      <formula>"OPORTUNIDADE"</formula>
    </cfRule>
  </conditionalFormatting>
  <conditionalFormatting sqref="Y174:Z174">
    <cfRule type="cellIs" dxfId="937" priority="1050" operator="equal">
      <formula>"NÃO"</formula>
    </cfRule>
    <cfRule type="cellIs" dxfId="936" priority="1051" operator="equal">
      <formula>"SIM"</formula>
    </cfRule>
  </conditionalFormatting>
  <conditionalFormatting sqref="Y174:Z174">
    <cfRule type="cellIs" dxfId="935" priority="1049" operator="equal">
      <formula>"OPORTUNIDADE"</formula>
    </cfRule>
  </conditionalFormatting>
  <conditionalFormatting sqref="Y174:Z174">
    <cfRule type="cellIs" dxfId="934" priority="1047" operator="equal">
      <formula>"NÃO"</formula>
    </cfRule>
    <cfRule type="cellIs" dxfId="933" priority="1048" operator="equal">
      <formula>"SIM"</formula>
    </cfRule>
  </conditionalFormatting>
  <conditionalFormatting sqref="Z173">
    <cfRule type="cellIs" dxfId="932" priority="1046" operator="equal">
      <formula>"OPORTUNIDADE"</formula>
    </cfRule>
  </conditionalFormatting>
  <conditionalFormatting sqref="Z173">
    <cfRule type="cellIs" dxfId="931" priority="1044" operator="equal">
      <formula>"NÃO"</formula>
    </cfRule>
    <cfRule type="cellIs" dxfId="930" priority="1045" operator="equal">
      <formula>"SIM"</formula>
    </cfRule>
  </conditionalFormatting>
  <conditionalFormatting sqref="Y175:Y176 Y172:Y173">
    <cfRule type="cellIs" dxfId="929" priority="1043" operator="equal">
      <formula>"OPORTUNIDADE"</formula>
    </cfRule>
  </conditionalFormatting>
  <conditionalFormatting sqref="Y175:Y176 Y172:Y173">
    <cfRule type="cellIs" dxfId="928" priority="1041" operator="equal">
      <formula>"NÃO"</formula>
    </cfRule>
    <cfRule type="cellIs" dxfId="927" priority="1042" operator="equal">
      <formula>"SIM"</formula>
    </cfRule>
  </conditionalFormatting>
  <conditionalFormatting sqref="BJ176:BK176">
    <cfRule type="iconSet" priority="1040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03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03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037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036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034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033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032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031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030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029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028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027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926" priority="1026" operator="equal">
      <formula>"OPORTUNIDADE"</formula>
    </cfRule>
  </conditionalFormatting>
  <conditionalFormatting sqref="Z191">
    <cfRule type="cellIs" dxfId="925" priority="1024" operator="equal">
      <formula>"NÃO"</formula>
    </cfRule>
    <cfRule type="cellIs" dxfId="924" priority="1025" operator="equal">
      <formula>"SIM"</formula>
    </cfRule>
  </conditionalFormatting>
  <conditionalFormatting sqref="Z191">
    <cfRule type="cellIs" dxfId="923" priority="1023" operator="equal">
      <formula>"OPORTUNIDADE"</formula>
    </cfRule>
  </conditionalFormatting>
  <conditionalFormatting sqref="Z191">
    <cfRule type="cellIs" dxfId="922" priority="1021" operator="equal">
      <formula>"NÃO"</formula>
    </cfRule>
    <cfRule type="cellIs" dxfId="921" priority="1022" operator="equal">
      <formula>"SIM"</formula>
    </cfRule>
  </conditionalFormatting>
  <conditionalFormatting sqref="Z191">
    <cfRule type="cellIs" dxfId="920" priority="1020" operator="equal">
      <formula>"OPORTUNIDADE"</formula>
    </cfRule>
  </conditionalFormatting>
  <conditionalFormatting sqref="Z191">
    <cfRule type="cellIs" dxfId="919" priority="1018" operator="equal">
      <formula>"NÃO"</formula>
    </cfRule>
    <cfRule type="cellIs" dxfId="918" priority="1019" operator="equal">
      <formula>"SIM"</formula>
    </cfRule>
  </conditionalFormatting>
  <conditionalFormatting sqref="Z190">
    <cfRule type="cellIs" dxfId="917" priority="1017" operator="equal">
      <formula>"OPORTUNIDADE"</formula>
    </cfRule>
  </conditionalFormatting>
  <conditionalFormatting sqref="Z190">
    <cfRule type="cellIs" dxfId="916" priority="1015" operator="equal">
      <formula>"NÃO"</formula>
    </cfRule>
    <cfRule type="cellIs" dxfId="915" priority="1016" operator="equal">
      <formula>"SIM"</formula>
    </cfRule>
  </conditionalFormatting>
  <conditionalFormatting sqref="Z190">
    <cfRule type="cellIs" dxfId="914" priority="1014" operator="equal">
      <formula>"OPORTUNIDADE"</formula>
    </cfRule>
  </conditionalFormatting>
  <conditionalFormatting sqref="Z190">
    <cfRule type="cellIs" dxfId="913" priority="1012" operator="equal">
      <formula>"NÃO"</formula>
    </cfRule>
    <cfRule type="cellIs" dxfId="912" priority="1013" operator="equal">
      <formula>"SIM"</formula>
    </cfRule>
  </conditionalFormatting>
  <conditionalFormatting sqref="Z190">
    <cfRule type="cellIs" dxfId="911" priority="1011" operator="equal">
      <formula>"OPORTUNIDADE"</formula>
    </cfRule>
  </conditionalFormatting>
  <conditionalFormatting sqref="Z190">
    <cfRule type="cellIs" dxfId="910" priority="1009" operator="equal">
      <formula>"NÃO"</formula>
    </cfRule>
    <cfRule type="cellIs" dxfId="909" priority="1010" operator="equal">
      <formula>"SIM"</formula>
    </cfRule>
  </conditionalFormatting>
  <conditionalFormatting sqref="Z190">
    <cfRule type="cellIs" dxfId="908" priority="1008" operator="equal">
      <formula>"OPORTUNIDADE"</formula>
    </cfRule>
  </conditionalFormatting>
  <conditionalFormatting sqref="Z190">
    <cfRule type="cellIs" dxfId="907" priority="1006" operator="equal">
      <formula>"NÃO"</formula>
    </cfRule>
    <cfRule type="cellIs" dxfId="906" priority="1007" operator="equal">
      <formula>"SIM"</formula>
    </cfRule>
  </conditionalFormatting>
  <conditionalFormatting sqref="Z190">
    <cfRule type="cellIs" dxfId="905" priority="1005" operator="equal">
      <formula>"OPORTUNIDADE"</formula>
    </cfRule>
  </conditionalFormatting>
  <conditionalFormatting sqref="Z190">
    <cfRule type="cellIs" dxfId="904" priority="1003" operator="equal">
      <formula>"NÃO"</formula>
    </cfRule>
    <cfRule type="cellIs" dxfId="903" priority="1004" operator="equal">
      <formula>"SIM"</formula>
    </cfRule>
  </conditionalFormatting>
  <conditionalFormatting sqref="Z190">
    <cfRule type="cellIs" dxfId="902" priority="1002" operator="equal">
      <formula>"OPORTUNIDADE"</formula>
    </cfRule>
  </conditionalFormatting>
  <conditionalFormatting sqref="Z190">
    <cfRule type="cellIs" dxfId="901" priority="1000" operator="equal">
      <formula>"NÃO"</formula>
    </cfRule>
    <cfRule type="cellIs" dxfId="900" priority="1001" operator="equal">
      <formula>"SIM"</formula>
    </cfRule>
  </conditionalFormatting>
  <conditionalFormatting sqref="Z190">
    <cfRule type="cellIs" dxfId="899" priority="999" operator="equal">
      <formula>"OPORTUNIDADE"</formula>
    </cfRule>
  </conditionalFormatting>
  <conditionalFormatting sqref="Z190">
    <cfRule type="cellIs" dxfId="898" priority="997" operator="equal">
      <formula>"NÃO"</formula>
    </cfRule>
    <cfRule type="cellIs" dxfId="897" priority="998" operator="equal">
      <formula>"SIM"</formula>
    </cfRule>
  </conditionalFormatting>
  <conditionalFormatting sqref="Z190">
    <cfRule type="cellIs" dxfId="896" priority="996" operator="equal">
      <formula>"OPORTUNIDADE"</formula>
    </cfRule>
  </conditionalFormatting>
  <conditionalFormatting sqref="Z190">
    <cfRule type="cellIs" dxfId="895" priority="994" operator="equal">
      <formula>"NÃO"</formula>
    </cfRule>
    <cfRule type="cellIs" dxfId="894" priority="995" operator="equal">
      <formula>"SIM"</formula>
    </cfRule>
  </conditionalFormatting>
  <conditionalFormatting sqref="Z190">
    <cfRule type="cellIs" dxfId="893" priority="993" operator="equal">
      <formula>"OPORTUNIDADE"</formula>
    </cfRule>
  </conditionalFormatting>
  <conditionalFormatting sqref="Z190">
    <cfRule type="cellIs" dxfId="892" priority="991" operator="equal">
      <formula>"NÃO"</formula>
    </cfRule>
    <cfRule type="cellIs" dxfId="891" priority="992" operator="equal">
      <formula>"SIM"</formula>
    </cfRule>
  </conditionalFormatting>
  <conditionalFormatting sqref="Y190">
    <cfRule type="cellIs" dxfId="890" priority="987" operator="equal">
      <formula>"OPORTUNIDADE"</formula>
    </cfRule>
  </conditionalFormatting>
  <conditionalFormatting sqref="Y190">
    <cfRule type="cellIs" dxfId="889" priority="985" operator="equal">
      <formula>"NÃO"</formula>
    </cfRule>
    <cfRule type="cellIs" dxfId="888" priority="986" operator="equal">
      <formula>"SIM"</formula>
    </cfRule>
  </conditionalFormatting>
  <conditionalFormatting sqref="Y191 Y194">
    <cfRule type="cellIs" dxfId="887" priority="984" operator="equal">
      <formula>"OPORTUNIDADE"</formula>
    </cfRule>
  </conditionalFormatting>
  <conditionalFormatting sqref="Y191 Y194">
    <cfRule type="cellIs" dxfId="886" priority="982" operator="equal">
      <formula>"NÃO"</formula>
    </cfRule>
    <cfRule type="cellIs" dxfId="885" priority="983" operator="equal">
      <formula>"SIM"</formula>
    </cfRule>
  </conditionalFormatting>
  <conditionalFormatting sqref="Z194">
    <cfRule type="cellIs" dxfId="884" priority="981" operator="equal">
      <formula>"OPORTUNIDADE"</formula>
    </cfRule>
  </conditionalFormatting>
  <conditionalFormatting sqref="Z194">
    <cfRule type="cellIs" dxfId="883" priority="979" operator="equal">
      <formula>"NÃO"</formula>
    </cfRule>
    <cfRule type="cellIs" dxfId="882" priority="980" operator="equal">
      <formula>"SIM"</formula>
    </cfRule>
  </conditionalFormatting>
  <conditionalFormatting sqref="Z194">
    <cfRule type="cellIs" dxfId="881" priority="978" operator="equal">
      <formula>"OPORTUNIDADE"</formula>
    </cfRule>
  </conditionalFormatting>
  <conditionalFormatting sqref="Z194">
    <cfRule type="cellIs" dxfId="880" priority="976" operator="equal">
      <formula>"NÃO"</formula>
    </cfRule>
    <cfRule type="cellIs" dxfId="879" priority="977" operator="equal">
      <formula>"SIM"</formula>
    </cfRule>
  </conditionalFormatting>
  <conditionalFormatting sqref="Z194">
    <cfRule type="cellIs" dxfId="878" priority="975" operator="equal">
      <formula>"OPORTUNIDADE"</formula>
    </cfRule>
  </conditionalFormatting>
  <conditionalFormatting sqref="Z194">
    <cfRule type="cellIs" dxfId="877" priority="973" operator="equal">
      <formula>"NÃO"</formula>
    </cfRule>
    <cfRule type="cellIs" dxfId="876" priority="974" operator="equal">
      <formula>"SIM"</formula>
    </cfRule>
  </conditionalFormatting>
  <conditionalFormatting sqref="Z194">
    <cfRule type="cellIs" dxfId="875" priority="972" operator="equal">
      <formula>"OPORTUNIDADE"</formula>
    </cfRule>
  </conditionalFormatting>
  <conditionalFormatting sqref="Z194">
    <cfRule type="cellIs" dxfId="874" priority="970" operator="equal">
      <formula>"NÃO"</formula>
    </cfRule>
    <cfRule type="cellIs" dxfId="873" priority="971" operator="equal">
      <formula>"SIM"</formula>
    </cfRule>
  </conditionalFormatting>
  <conditionalFormatting sqref="Z194">
    <cfRule type="cellIs" dxfId="872" priority="969" operator="equal">
      <formula>"OPORTUNIDADE"</formula>
    </cfRule>
  </conditionalFormatting>
  <conditionalFormatting sqref="Z194">
    <cfRule type="cellIs" dxfId="871" priority="967" operator="equal">
      <formula>"NÃO"</formula>
    </cfRule>
    <cfRule type="cellIs" dxfId="870" priority="968" operator="equal">
      <formula>"SIM"</formula>
    </cfRule>
  </conditionalFormatting>
  <conditionalFormatting sqref="Z194">
    <cfRule type="cellIs" dxfId="869" priority="966" operator="equal">
      <formula>"OPORTUNIDADE"</formula>
    </cfRule>
  </conditionalFormatting>
  <conditionalFormatting sqref="Z194">
    <cfRule type="cellIs" dxfId="868" priority="964" operator="equal">
      <formula>"NÃO"</formula>
    </cfRule>
    <cfRule type="cellIs" dxfId="867" priority="965" operator="equal">
      <formula>"SIM"</formula>
    </cfRule>
  </conditionalFormatting>
  <conditionalFormatting sqref="Z194">
    <cfRule type="cellIs" dxfId="866" priority="963" operator="equal">
      <formula>"OPORTUNIDADE"</formula>
    </cfRule>
  </conditionalFormatting>
  <conditionalFormatting sqref="Z194">
    <cfRule type="cellIs" dxfId="865" priority="961" operator="equal">
      <formula>"NÃO"</formula>
    </cfRule>
    <cfRule type="cellIs" dxfId="864" priority="962" operator="equal">
      <formula>"SIM"</formula>
    </cfRule>
  </conditionalFormatting>
  <conditionalFormatting sqref="Z194">
    <cfRule type="cellIs" dxfId="863" priority="960" operator="equal">
      <formula>"OPORTUNIDADE"</formula>
    </cfRule>
  </conditionalFormatting>
  <conditionalFormatting sqref="Z194">
    <cfRule type="cellIs" dxfId="862" priority="958" operator="equal">
      <formula>"NÃO"</formula>
    </cfRule>
    <cfRule type="cellIs" dxfId="861" priority="959" operator="equal">
      <formula>"SIM"</formula>
    </cfRule>
  </conditionalFormatting>
  <conditionalFormatting sqref="Z194">
    <cfRule type="cellIs" dxfId="860" priority="957" operator="equal">
      <formula>"OPORTUNIDADE"</formula>
    </cfRule>
  </conditionalFormatting>
  <conditionalFormatting sqref="Z194">
    <cfRule type="cellIs" dxfId="859" priority="955" operator="equal">
      <formula>"NÃO"</formula>
    </cfRule>
    <cfRule type="cellIs" dxfId="858" priority="956" operator="equal">
      <formula>"SIM"</formula>
    </cfRule>
  </conditionalFormatting>
  <conditionalFormatting sqref="Y195:Y196">
    <cfRule type="cellIs" dxfId="857" priority="945" operator="equal">
      <formula>"OPORTUNIDADE"</formula>
    </cfRule>
  </conditionalFormatting>
  <conditionalFormatting sqref="Y195:Y196">
    <cfRule type="cellIs" dxfId="856" priority="943" operator="equal">
      <formula>"NÃO"</formula>
    </cfRule>
    <cfRule type="cellIs" dxfId="855" priority="944" operator="equal">
      <formula>"SIM"</formula>
    </cfRule>
  </conditionalFormatting>
  <conditionalFormatting sqref="Z195">
    <cfRule type="cellIs" dxfId="854" priority="942" operator="equal">
      <formula>"OPORTUNIDADE"</formula>
    </cfRule>
  </conditionalFormatting>
  <conditionalFormatting sqref="Z195">
    <cfRule type="cellIs" dxfId="853" priority="940" operator="equal">
      <formula>"NÃO"</formula>
    </cfRule>
    <cfRule type="cellIs" dxfId="852" priority="941" operator="equal">
      <formula>"SIM"</formula>
    </cfRule>
  </conditionalFormatting>
  <conditionalFormatting sqref="Z195">
    <cfRule type="cellIs" dxfId="851" priority="939" operator="equal">
      <formula>"OPORTUNIDADE"</formula>
    </cfRule>
  </conditionalFormatting>
  <conditionalFormatting sqref="Z195">
    <cfRule type="cellIs" dxfId="850" priority="937" operator="equal">
      <formula>"NÃO"</formula>
    </cfRule>
    <cfRule type="cellIs" dxfId="849" priority="938" operator="equal">
      <formula>"SIM"</formula>
    </cfRule>
  </conditionalFormatting>
  <conditionalFormatting sqref="Z195">
    <cfRule type="cellIs" dxfId="848" priority="936" operator="equal">
      <formula>"OPORTUNIDADE"</formula>
    </cfRule>
  </conditionalFormatting>
  <conditionalFormatting sqref="Z195">
    <cfRule type="cellIs" dxfId="847" priority="934" operator="equal">
      <formula>"NÃO"</formula>
    </cfRule>
    <cfRule type="cellIs" dxfId="846" priority="935" operator="equal">
      <formula>"SIM"</formula>
    </cfRule>
  </conditionalFormatting>
  <conditionalFormatting sqref="Y192:Y193">
    <cfRule type="cellIs" dxfId="845" priority="933" operator="equal">
      <formula>"OPORTUNIDADE"</formula>
    </cfRule>
  </conditionalFormatting>
  <conditionalFormatting sqref="Y192:Y193">
    <cfRule type="cellIs" dxfId="844" priority="931" operator="equal">
      <formula>"NÃO"</formula>
    </cfRule>
    <cfRule type="cellIs" dxfId="843" priority="932" operator="equal">
      <formula>"SIM"</formula>
    </cfRule>
  </conditionalFormatting>
  <conditionalFormatting sqref="Z192">
    <cfRule type="cellIs" dxfId="842" priority="930" operator="equal">
      <formula>"OPORTUNIDADE"</formula>
    </cfRule>
  </conditionalFormatting>
  <conditionalFormatting sqref="Z192">
    <cfRule type="cellIs" dxfId="841" priority="928" operator="equal">
      <formula>"NÃO"</formula>
    </cfRule>
    <cfRule type="cellIs" dxfId="840" priority="929" operator="equal">
      <formula>"SIM"</formula>
    </cfRule>
  </conditionalFormatting>
  <conditionalFormatting sqref="Z192">
    <cfRule type="cellIs" dxfId="839" priority="927" operator="equal">
      <formula>"OPORTUNIDADE"</formula>
    </cfRule>
  </conditionalFormatting>
  <conditionalFormatting sqref="Z192">
    <cfRule type="cellIs" dxfId="838" priority="925" operator="equal">
      <formula>"NÃO"</formula>
    </cfRule>
    <cfRule type="cellIs" dxfId="837" priority="926" operator="equal">
      <formula>"SIM"</formula>
    </cfRule>
  </conditionalFormatting>
  <conditionalFormatting sqref="Z192">
    <cfRule type="cellIs" dxfId="836" priority="924" operator="equal">
      <formula>"OPORTUNIDADE"</formula>
    </cfRule>
  </conditionalFormatting>
  <conditionalFormatting sqref="Z192">
    <cfRule type="cellIs" dxfId="835" priority="922" operator="equal">
      <formula>"NÃO"</formula>
    </cfRule>
    <cfRule type="cellIs" dxfId="834" priority="923" operator="equal">
      <formula>"SIM"</formula>
    </cfRule>
  </conditionalFormatting>
  <conditionalFormatting sqref="BP172">
    <cfRule type="iconSet" priority="921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833" priority="920" operator="equal">
      <formula>"OPORTUNIDADE"</formula>
    </cfRule>
  </conditionalFormatting>
  <conditionalFormatting sqref="Y189">
    <cfRule type="cellIs" dxfId="832" priority="918" operator="equal">
      <formula>"NÃO"</formula>
    </cfRule>
    <cfRule type="cellIs" dxfId="831" priority="919" operator="equal">
      <formula>"SIM"</formula>
    </cfRule>
  </conditionalFormatting>
  <conditionalFormatting sqref="Y189">
    <cfRule type="cellIs" dxfId="830" priority="917" operator="equal">
      <formula>"OPORTUNIDADE"</formula>
    </cfRule>
  </conditionalFormatting>
  <conditionalFormatting sqref="Y189">
    <cfRule type="cellIs" dxfId="829" priority="915" operator="equal">
      <formula>"NÃO"</formula>
    </cfRule>
    <cfRule type="cellIs" dxfId="828" priority="916" operator="equal">
      <formula>"SIM"</formula>
    </cfRule>
  </conditionalFormatting>
  <conditionalFormatting sqref="Y189">
    <cfRule type="cellIs" dxfId="827" priority="914" operator="equal">
      <formula>"OPORTUNIDADE"</formula>
    </cfRule>
  </conditionalFormatting>
  <conditionalFormatting sqref="Y189">
    <cfRule type="cellIs" dxfId="826" priority="912" operator="equal">
      <formula>"NÃO"</formula>
    </cfRule>
    <cfRule type="cellIs" dxfId="825" priority="913" operator="equal">
      <formula>"SIM"</formula>
    </cfRule>
  </conditionalFormatting>
  <conditionalFormatting sqref="Y189">
    <cfRule type="cellIs" dxfId="824" priority="911" operator="equal">
      <formula>"OPORTUNIDADE"</formula>
    </cfRule>
  </conditionalFormatting>
  <conditionalFormatting sqref="Y189">
    <cfRule type="cellIs" dxfId="823" priority="909" operator="equal">
      <formula>"NÃO"</formula>
    </cfRule>
    <cfRule type="cellIs" dxfId="822" priority="910" operator="equal">
      <formula>"SIM"</formula>
    </cfRule>
  </conditionalFormatting>
  <conditionalFormatting sqref="Z189">
    <cfRule type="cellIs" dxfId="821" priority="908" operator="equal">
      <formula>"OPORTUNIDADE"</formula>
    </cfRule>
  </conditionalFormatting>
  <conditionalFormatting sqref="Z189">
    <cfRule type="cellIs" dxfId="820" priority="906" operator="equal">
      <formula>"NÃO"</formula>
    </cfRule>
    <cfRule type="cellIs" dxfId="819" priority="907" operator="equal">
      <formula>"SIM"</formula>
    </cfRule>
  </conditionalFormatting>
  <conditionalFormatting sqref="Z189">
    <cfRule type="cellIs" dxfId="818" priority="905" operator="equal">
      <formula>"OPORTUNIDADE"</formula>
    </cfRule>
  </conditionalFormatting>
  <conditionalFormatting sqref="Z189">
    <cfRule type="cellIs" dxfId="817" priority="903" operator="equal">
      <formula>"NÃO"</formula>
    </cfRule>
    <cfRule type="cellIs" dxfId="816" priority="904" operator="equal">
      <formula>"SIM"</formula>
    </cfRule>
  </conditionalFormatting>
  <conditionalFormatting sqref="Y189">
    <cfRule type="cellIs" dxfId="815" priority="902" operator="equal">
      <formula>"OPORTUNIDADE"</formula>
    </cfRule>
  </conditionalFormatting>
  <conditionalFormatting sqref="Y189">
    <cfRule type="cellIs" dxfId="814" priority="900" operator="equal">
      <formula>"NÃO"</formula>
    </cfRule>
    <cfRule type="cellIs" dxfId="813" priority="901" operator="equal">
      <formula>"SIM"</formula>
    </cfRule>
  </conditionalFormatting>
  <conditionalFormatting sqref="Y189:Z189">
    <cfRule type="cellIs" dxfId="812" priority="899" operator="equal">
      <formula>"OPORTUNIDADE"</formula>
    </cfRule>
  </conditionalFormatting>
  <conditionalFormatting sqref="Y189:Z189">
    <cfRule type="cellIs" dxfId="811" priority="897" operator="equal">
      <formula>"NÃO"</formula>
    </cfRule>
    <cfRule type="cellIs" dxfId="810" priority="898" operator="equal">
      <formula>"SIM"</formula>
    </cfRule>
  </conditionalFormatting>
  <conditionalFormatting sqref="Y189:Z189">
    <cfRule type="cellIs" dxfId="809" priority="896" operator="equal">
      <formula>"OPORTUNIDADE"</formula>
    </cfRule>
  </conditionalFormatting>
  <conditionalFormatting sqref="Y189:Z189">
    <cfRule type="cellIs" dxfId="808" priority="894" operator="equal">
      <formula>"NÃO"</formula>
    </cfRule>
    <cfRule type="cellIs" dxfId="807" priority="895" operator="equal">
      <formula>"SIM"</formula>
    </cfRule>
  </conditionalFormatting>
  <conditionalFormatting sqref="Y189:Z189">
    <cfRule type="cellIs" dxfId="806" priority="893" operator="equal">
      <formula>"OPORTUNIDADE"</formula>
    </cfRule>
  </conditionalFormatting>
  <conditionalFormatting sqref="Y189:Z189">
    <cfRule type="cellIs" dxfId="805" priority="891" operator="equal">
      <formula>"NÃO"</formula>
    </cfRule>
    <cfRule type="cellIs" dxfId="804" priority="892" operator="equal">
      <formula>"SIM"</formula>
    </cfRule>
  </conditionalFormatting>
  <conditionalFormatting sqref="Z196">
    <cfRule type="cellIs" dxfId="803" priority="890" operator="equal">
      <formula>"OPORTUNIDADE"</formula>
    </cfRule>
  </conditionalFormatting>
  <conditionalFormatting sqref="Z196">
    <cfRule type="cellIs" dxfId="802" priority="888" operator="equal">
      <formula>"NÃO"</formula>
    </cfRule>
    <cfRule type="cellIs" dxfId="801" priority="889" operator="equal">
      <formula>"SIM"</formula>
    </cfRule>
  </conditionalFormatting>
  <conditionalFormatting sqref="Z196">
    <cfRule type="cellIs" dxfId="800" priority="887" operator="equal">
      <formula>"OPORTUNIDADE"</formula>
    </cfRule>
  </conditionalFormatting>
  <conditionalFormatting sqref="Z196">
    <cfRule type="cellIs" dxfId="799" priority="885" operator="equal">
      <formula>"NÃO"</formula>
    </cfRule>
    <cfRule type="cellIs" dxfId="798" priority="886" operator="equal">
      <formula>"SIM"</formula>
    </cfRule>
  </conditionalFormatting>
  <conditionalFormatting sqref="Z196">
    <cfRule type="cellIs" dxfId="797" priority="884" operator="equal">
      <formula>"OPORTUNIDADE"</formula>
    </cfRule>
  </conditionalFormatting>
  <conditionalFormatting sqref="Z196">
    <cfRule type="cellIs" dxfId="796" priority="882" operator="equal">
      <formula>"NÃO"</formula>
    </cfRule>
    <cfRule type="cellIs" dxfId="795" priority="883" operator="equal">
      <formula>"SIM"</formula>
    </cfRule>
  </conditionalFormatting>
  <conditionalFormatting sqref="Y196">
    <cfRule type="cellIs" dxfId="794" priority="881" operator="equal">
      <formula>"OPORTUNIDADE"</formula>
    </cfRule>
  </conditionalFormatting>
  <conditionalFormatting sqref="Y196">
    <cfRule type="cellIs" dxfId="793" priority="879" operator="equal">
      <formula>"NÃO"</formula>
    </cfRule>
    <cfRule type="cellIs" dxfId="792" priority="880" operator="equal">
      <formula>"SIM"</formula>
    </cfRule>
  </conditionalFormatting>
  <conditionalFormatting sqref="Y196">
    <cfRule type="cellIs" dxfId="791" priority="878" operator="equal">
      <formula>"OPORTUNIDADE"</formula>
    </cfRule>
  </conditionalFormatting>
  <conditionalFormatting sqref="Y196">
    <cfRule type="cellIs" dxfId="790" priority="876" operator="equal">
      <formula>"NÃO"</formula>
    </cfRule>
    <cfRule type="cellIs" dxfId="789" priority="877" operator="equal">
      <formula>"SIM"</formula>
    </cfRule>
  </conditionalFormatting>
  <conditionalFormatting sqref="Y196">
    <cfRule type="cellIs" dxfId="788" priority="875" operator="equal">
      <formula>"OPORTUNIDADE"</formula>
    </cfRule>
  </conditionalFormatting>
  <conditionalFormatting sqref="Y196">
    <cfRule type="cellIs" dxfId="787" priority="873" operator="equal">
      <formula>"NÃO"</formula>
    </cfRule>
    <cfRule type="cellIs" dxfId="786" priority="874" operator="equal">
      <formula>"SIM"</formula>
    </cfRule>
  </conditionalFormatting>
  <conditionalFormatting sqref="Y196">
    <cfRule type="cellIs" dxfId="785" priority="872" operator="equal">
      <formula>"OPORTUNIDADE"</formula>
    </cfRule>
  </conditionalFormatting>
  <conditionalFormatting sqref="Y196">
    <cfRule type="cellIs" dxfId="784" priority="870" operator="equal">
      <formula>"NÃO"</formula>
    </cfRule>
    <cfRule type="cellIs" dxfId="783" priority="871" operator="equal">
      <formula>"SIM"</formula>
    </cfRule>
  </conditionalFormatting>
  <conditionalFormatting sqref="Y196">
    <cfRule type="cellIs" dxfId="782" priority="869" operator="equal">
      <formula>"OPORTUNIDADE"</formula>
    </cfRule>
  </conditionalFormatting>
  <conditionalFormatting sqref="Y196">
    <cfRule type="cellIs" dxfId="781" priority="867" operator="equal">
      <formula>"NÃO"</formula>
    </cfRule>
    <cfRule type="cellIs" dxfId="780" priority="868" operator="equal">
      <formula>"SIM"</formula>
    </cfRule>
  </conditionalFormatting>
  <conditionalFormatting sqref="Y196">
    <cfRule type="cellIs" dxfId="779" priority="866" operator="equal">
      <formula>"OPORTUNIDADE"</formula>
    </cfRule>
  </conditionalFormatting>
  <conditionalFormatting sqref="Y196">
    <cfRule type="cellIs" dxfId="778" priority="864" operator="equal">
      <formula>"NÃO"</formula>
    </cfRule>
    <cfRule type="cellIs" dxfId="777" priority="865" operator="equal">
      <formula>"SIM"</formula>
    </cfRule>
  </conditionalFormatting>
  <conditionalFormatting sqref="Z196">
    <cfRule type="cellIs" dxfId="776" priority="863" operator="equal">
      <formula>"OPORTUNIDADE"</formula>
    </cfRule>
  </conditionalFormatting>
  <conditionalFormatting sqref="Z196">
    <cfRule type="cellIs" dxfId="775" priority="861" operator="equal">
      <formula>"NÃO"</formula>
    </cfRule>
    <cfRule type="cellIs" dxfId="774" priority="862" operator="equal">
      <formula>"SIM"</formula>
    </cfRule>
  </conditionalFormatting>
  <conditionalFormatting sqref="Z196">
    <cfRule type="cellIs" dxfId="773" priority="860" operator="equal">
      <formula>"OPORTUNIDADE"</formula>
    </cfRule>
  </conditionalFormatting>
  <conditionalFormatting sqref="Z196">
    <cfRule type="cellIs" dxfId="772" priority="858" operator="equal">
      <formula>"NÃO"</formula>
    </cfRule>
    <cfRule type="cellIs" dxfId="771" priority="859" operator="equal">
      <formula>"SIM"</formula>
    </cfRule>
  </conditionalFormatting>
  <conditionalFormatting sqref="Y196">
    <cfRule type="cellIs" dxfId="770" priority="857" operator="equal">
      <formula>"OPORTUNIDADE"</formula>
    </cfRule>
  </conditionalFormatting>
  <conditionalFormatting sqref="Y196">
    <cfRule type="cellIs" dxfId="769" priority="855" operator="equal">
      <formula>"NÃO"</formula>
    </cfRule>
    <cfRule type="cellIs" dxfId="768" priority="856" operator="equal">
      <formula>"SIM"</formula>
    </cfRule>
  </conditionalFormatting>
  <conditionalFormatting sqref="Y196:Z196">
    <cfRule type="cellIs" dxfId="767" priority="854" operator="equal">
      <formula>"OPORTUNIDADE"</formula>
    </cfRule>
  </conditionalFormatting>
  <conditionalFormatting sqref="Y196:Z196">
    <cfRule type="cellIs" dxfId="766" priority="852" operator="equal">
      <formula>"NÃO"</formula>
    </cfRule>
    <cfRule type="cellIs" dxfId="765" priority="853" operator="equal">
      <formula>"SIM"</formula>
    </cfRule>
  </conditionalFormatting>
  <conditionalFormatting sqref="Y196:Z196">
    <cfRule type="cellIs" dxfId="764" priority="851" operator="equal">
      <formula>"OPORTUNIDADE"</formula>
    </cfRule>
  </conditionalFormatting>
  <conditionalFormatting sqref="Y196:Z196">
    <cfRule type="cellIs" dxfId="763" priority="849" operator="equal">
      <formula>"NÃO"</formula>
    </cfRule>
    <cfRule type="cellIs" dxfId="762" priority="850" operator="equal">
      <formula>"SIM"</formula>
    </cfRule>
  </conditionalFormatting>
  <conditionalFormatting sqref="Y196:Z196">
    <cfRule type="cellIs" dxfId="761" priority="848" operator="equal">
      <formula>"OPORTUNIDADE"</formula>
    </cfRule>
  </conditionalFormatting>
  <conditionalFormatting sqref="Y196:Z196">
    <cfRule type="cellIs" dxfId="760" priority="846" operator="equal">
      <formula>"NÃO"</formula>
    </cfRule>
    <cfRule type="cellIs" dxfId="759" priority="847" operator="equal">
      <formula>"SIM"</formula>
    </cfRule>
  </conditionalFormatting>
  <conditionalFormatting sqref="Y196:Z196">
    <cfRule type="cellIs" dxfId="758" priority="845" operator="equal">
      <formula>"OPORTUNIDADE"</formula>
    </cfRule>
  </conditionalFormatting>
  <conditionalFormatting sqref="Y196:Z196">
    <cfRule type="cellIs" dxfId="757" priority="843" operator="equal">
      <formula>"NÃO"</formula>
    </cfRule>
    <cfRule type="cellIs" dxfId="756" priority="844" operator="equal">
      <formula>"SIM"</formula>
    </cfRule>
  </conditionalFormatting>
  <conditionalFormatting sqref="Y196:Z196">
    <cfRule type="cellIs" dxfId="755" priority="842" operator="equal">
      <formula>"OPORTUNIDADE"</formula>
    </cfRule>
  </conditionalFormatting>
  <conditionalFormatting sqref="Y196:Z196">
    <cfRule type="cellIs" dxfId="754" priority="840" operator="equal">
      <formula>"NÃO"</formula>
    </cfRule>
    <cfRule type="cellIs" dxfId="753" priority="841" operator="equal">
      <formula>"SIM"</formula>
    </cfRule>
  </conditionalFormatting>
  <conditionalFormatting sqref="Y196:Z196">
    <cfRule type="cellIs" dxfId="752" priority="839" operator="equal">
      <formula>"OPORTUNIDADE"</formula>
    </cfRule>
  </conditionalFormatting>
  <conditionalFormatting sqref="Y196:Z196">
    <cfRule type="cellIs" dxfId="751" priority="837" operator="equal">
      <formula>"NÃO"</formula>
    </cfRule>
    <cfRule type="cellIs" dxfId="750" priority="838" operator="equal">
      <formula>"SIM"</formula>
    </cfRule>
  </conditionalFormatting>
  <conditionalFormatting sqref="Y196:Z196">
    <cfRule type="cellIs" dxfId="749" priority="836" operator="equal">
      <formula>"OPORTUNIDADE"</formula>
    </cfRule>
  </conditionalFormatting>
  <conditionalFormatting sqref="Y196:Z196">
    <cfRule type="cellIs" dxfId="748" priority="834" operator="equal">
      <formula>"NÃO"</formula>
    </cfRule>
    <cfRule type="cellIs" dxfId="747" priority="835" operator="equal">
      <formula>"SIM"</formula>
    </cfRule>
  </conditionalFormatting>
  <conditionalFormatting sqref="Y196:Z196">
    <cfRule type="cellIs" dxfId="746" priority="833" operator="equal">
      <formula>"OPORTUNIDADE"</formula>
    </cfRule>
  </conditionalFormatting>
  <conditionalFormatting sqref="Y196:Z196">
    <cfRule type="cellIs" dxfId="745" priority="831" operator="equal">
      <formula>"NÃO"</formula>
    </cfRule>
    <cfRule type="cellIs" dxfId="744" priority="832" operator="equal">
      <formula>"SIM"</formula>
    </cfRule>
  </conditionalFormatting>
  <conditionalFormatting sqref="Y196:Z196">
    <cfRule type="cellIs" dxfId="743" priority="830" operator="equal">
      <formula>"OPORTUNIDADE"</formula>
    </cfRule>
  </conditionalFormatting>
  <conditionalFormatting sqref="Y196:Z196">
    <cfRule type="cellIs" dxfId="742" priority="828" operator="equal">
      <formula>"NÃO"</formula>
    </cfRule>
    <cfRule type="cellIs" dxfId="741" priority="829" operator="equal">
      <formula>"SIM"</formula>
    </cfRule>
  </conditionalFormatting>
  <conditionalFormatting sqref="BP173">
    <cfRule type="iconSet" priority="826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825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740" priority="821" operator="equal">
      <formula>"OPORTUNIDADE"</formula>
    </cfRule>
  </conditionalFormatting>
  <conditionalFormatting sqref="Z202:Z203">
    <cfRule type="cellIs" dxfId="739" priority="819" operator="equal">
      <formula>"NÃO"</formula>
    </cfRule>
    <cfRule type="cellIs" dxfId="738" priority="820" operator="equal">
      <formula>"SIM"</formula>
    </cfRule>
  </conditionalFormatting>
  <conditionalFormatting sqref="Z202:Z203">
    <cfRule type="cellIs" dxfId="737" priority="818" operator="equal">
      <formula>"OPORTUNIDADE"</formula>
    </cfRule>
  </conditionalFormatting>
  <conditionalFormatting sqref="Z202:Z203">
    <cfRule type="cellIs" dxfId="736" priority="816" operator="equal">
      <formula>"NÃO"</formula>
    </cfRule>
    <cfRule type="cellIs" dxfId="735" priority="817" operator="equal">
      <formula>"SIM"</formula>
    </cfRule>
  </conditionalFormatting>
  <conditionalFormatting sqref="Z202:Z203">
    <cfRule type="cellIs" dxfId="734" priority="815" operator="equal">
      <formula>"OPORTUNIDADE"</formula>
    </cfRule>
  </conditionalFormatting>
  <conditionalFormatting sqref="Z202:Z203">
    <cfRule type="cellIs" dxfId="733" priority="813" operator="equal">
      <formula>"NÃO"</formula>
    </cfRule>
    <cfRule type="cellIs" dxfId="732" priority="814" operator="equal">
      <formula>"SIM"</formula>
    </cfRule>
  </conditionalFormatting>
  <conditionalFormatting sqref="Y210:Y213">
    <cfRule type="cellIs" dxfId="731" priority="806" operator="equal">
      <formula>"OPORTUNIDADE"</formula>
    </cfRule>
  </conditionalFormatting>
  <conditionalFormatting sqref="Y210:Y213">
    <cfRule type="cellIs" dxfId="730" priority="804" operator="equal">
      <formula>"NÃO"</formula>
    </cfRule>
    <cfRule type="cellIs" dxfId="729" priority="805" operator="equal">
      <formula>"SIM"</formula>
    </cfRule>
  </conditionalFormatting>
  <conditionalFormatting sqref="Y219:Y220">
    <cfRule type="cellIs" dxfId="728" priority="803" operator="equal">
      <formula>"OPORTUNIDADE"</formula>
    </cfRule>
  </conditionalFormatting>
  <conditionalFormatting sqref="Y219:Y220">
    <cfRule type="cellIs" dxfId="727" priority="801" operator="equal">
      <formula>"NÃO"</formula>
    </cfRule>
    <cfRule type="cellIs" dxfId="726" priority="802" operator="equal">
      <formula>"SIM"</formula>
    </cfRule>
  </conditionalFormatting>
  <conditionalFormatting sqref="Z219:Z220">
    <cfRule type="cellIs" dxfId="725" priority="797" operator="equal">
      <formula>"OPORTUNIDADE"</formula>
    </cfRule>
  </conditionalFormatting>
  <conditionalFormatting sqref="Z219:Z220">
    <cfRule type="cellIs" dxfId="724" priority="795" operator="equal">
      <formula>"NÃO"</formula>
    </cfRule>
    <cfRule type="cellIs" dxfId="723" priority="796" operator="equal">
      <formula>"SIM"</formula>
    </cfRule>
  </conditionalFormatting>
  <conditionalFormatting sqref="Z219:Z220">
    <cfRule type="cellIs" dxfId="722" priority="794" operator="equal">
      <formula>"OPORTUNIDADE"</formula>
    </cfRule>
  </conditionalFormatting>
  <conditionalFormatting sqref="Z219:Z220">
    <cfRule type="cellIs" dxfId="721" priority="792" operator="equal">
      <formula>"NÃO"</formula>
    </cfRule>
    <cfRule type="cellIs" dxfId="720" priority="793" operator="equal">
      <formula>"SIM"</formula>
    </cfRule>
  </conditionalFormatting>
  <conditionalFormatting sqref="Z219:Z220">
    <cfRule type="cellIs" dxfId="719" priority="791" operator="equal">
      <formula>"OPORTUNIDADE"</formula>
    </cfRule>
  </conditionalFormatting>
  <conditionalFormatting sqref="Z219:Z220">
    <cfRule type="cellIs" dxfId="718" priority="789" operator="equal">
      <formula>"NÃO"</formula>
    </cfRule>
    <cfRule type="cellIs" dxfId="717" priority="790" operator="equal">
      <formula>"SIM"</formula>
    </cfRule>
  </conditionalFormatting>
  <conditionalFormatting sqref="BK197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716" priority="787" operator="equal">
      <formula>"OPORTUNIDADE"</formula>
    </cfRule>
  </conditionalFormatting>
  <conditionalFormatting sqref="Y216:Y219">
    <cfRule type="cellIs" dxfId="715" priority="785" operator="equal">
      <formula>"NÃO"</formula>
    </cfRule>
    <cfRule type="cellIs" dxfId="714" priority="786" operator="equal">
      <formula>"SIM"</formula>
    </cfRule>
  </conditionalFormatting>
  <conditionalFormatting sqref="Y216:Y219">
    <cfRule type="cellIs" dxfId="713" priority="784" operator="equal">
      <formula>"OPORTUNIDADE"</formula>
    </cfRule>
  </conditionalFormatting>
  <conditionalFormatting sqref="Y216:Y219">
    <cfRule type="cellIs" dxfId="712" priority="782" operator="equal">
      <formula>"NÃO"</formula>
    </cfRule>
    <cfRule type="cellIs" dxfId="711" priority="783" operator="equal">
      <formula>"SIM"</formula>
    </cfRule>
  </conditionalFormatting>
  <conditionalFormatting sqref="Y216:Y219">
    <cfRule type="cellIs" dxfId="710" priority="781" operator="equal">
      <formula>"OPORTUNIDADE"</formula>
    </cfRule>
  </conditionalFormatting>
  <conditionalFormatting sqref="Y216:Y219">
    <cfRule type="cellIs" dxfId="709" priority="779" operator="equal">
      <formula>"NÃO"</formula>
    </cfRule>
    <cfRule type="cellIs" dxfId="708" priority="780" operator="equal">
      <formula>"SIM"</formula>
    </cfRule>
  </conditionalFormatting>
  <conditionalFormatting sqref="Y216:Y219">
    <cfRule type="cellIs" dxfId="707" priority="778" operator="equal">
      <formula>"OPORTUNIDADE"</formula>
    </cfRule>
  </conditionalFormatting>
  <conditionalFormatting sqref="Y216:Y219">
    <cfRule type="cellIs" dxfId="706" priority="776" operator="equal">
      <formula>"NÃO"</formula>
    </cfRule>
    <cfRule type="cellIs" dxfId="705" priority="777" operator="equal">
      <formula>"SIM"</formula>
    </cfRule>
  </conditionalFormatting>
  <conditionalFormatting sqref="Z216:Z217">
    <cfRule type="cellIs" dxfId="704" priority="775" operator="equal">
      <formula>"OPORTUNIDADE"</formula>
    </cfRule>
  </conditionalFormatting>
  <conditionalFormatting sqref="Z216:Z217">
    <cfRule type="cellIs" dxfId="703" priority="773" operator="equal">
      <formula>"NÃO"</formula>
    </cfRule>
    <cfRule type="cellIs" dxfId="702" priority="774" operator="equal">
      <formula>"SIM"</formula>
    </cfRule>
  </conditionalFormatting>
  <conditionalFormatting sqref="Z216:Z217">
    <cfRule type="cellIs" dxfId="701" priority="772" operator="equal">
      <formula>"OPORTUNIDADE"</formula>
    </cfRule>
  </conditionalFormatting>
  <conditionalFormatting sqref="Z216:Z217">
    <cfRule type="cellIs" dxfId="700" priority="770" operator="equal">
      <formula>"NÃO"</formula>
    </cfRule>
    <cfRule type="cellIs" dxfId="699" priority="771" operator="equal">
      <formula>"SIM"</formula>
    </cfRule>
  </conditionalFormatting>
  <conditionalFormatting sqref="Y216:Y219">
    <cfRule type="cellIs" dxfId="698" priority="769" operator="equal">
      <formula>"OPORTUNIDADE"</formula>
    </cfRule>
  </conditionalFormatting>
  <conditionalFormatting sqref="Y216:Y219">
    <cfRule type="cellIs" dxfId="697" priority="767" operator="equal">
      <formula>"NÃO"</formula>
    </cfRule>
    <cfRule type="cellIs" dxfId="696" priority="768" operator="equal">
      <formula>"SIM"</formula>
    </cfRule>
  </conditionalFormatting>
  <conditionalFormatting sqref="Y216:Z216">
    <cfRule type="cellIs" dxfId="695" priority="766" operator="equal">
      <formula>"OPORTUNIDADE"</formula>
    </cfRule>
  </conditionalFormatting>
  <conditionalFormatting sqref="Y216:Z216">
    <cfRule type="cellIs" dxfId="694" priority="764" operator="equal">
      <formula>"NÃO"</formula>
    </cfRule>
    <cfRule type="cellIs" dxfId="693" priority="765" operator="equal">
      <formula>"SIM"</formula>
    </cfRule>
  </conditionalFormatting>
  <conditionalFormatting sqref="Y216:Z216">
    <cfRule type="cellIs" dxfId="692" priority="763" operator="equal">
      <formula>"OPORTUNIDADE"</formula>
    </cfRule>
  </conditionalFormatting>
  <conditionalFormatting sqref="Y216:Z216">
    <cfRule type="cellIs" dxfId="691" priority="761" operator="equal">
      <formula>"NÃO"</formula>
    </cfRule>
    <cfRule type="cellIs" dxfId="690" priority="762" operator="equal">
      <formula>"SIM"</formula>
    </cfRule>
  </conditionalFormatting>
  <conditionalFormatting sqref="Y216:Z216">
    <cfRule type="cellIs" dxfId="689" priority="760" operator="equal">
      <formula>"OPORTUNIDADE"</formula>
    </cfRule>
  </conditionalFormatting>
  <conditionalFormatting sqref="Y216:Z216">
    <cfRule type="cellIs" dxfId="688" priority="758" operator="equal">
      <formula>"NÃO"</formula>
    </cfRule>
    <cfRule type="cellIs" dxfId="687" priority="759" operator="equal">
      <formula>"SIM"</formula>
    </cfRule>
  </conditionalFormatting>
  <conditionalFormatting sqref="BK194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686" priority="743" operator="equal">
      <formula>"OPORTUNIDADE"</formula>
    </cfRule>
  </conditionalFormatting>
  <conditionalFormatting sqref="Z224">
    <cfRule type="cellIs" dxfId="685" priority="741" operator="equal">
      <formula>"NÃO"</formula>
    </cfRule>
    <cfRule type="cellIs" dxfId="684" priority="742" operator="equal">
      <formula>"SIM"</formula>
    </cfRule>
  </conditionalFormatting>
  <conditionalFormatting sqref="Z224">
    <cfRule type="cellIs" dxfId="683" priority="740" operator="equal">
      <formula>"OPORTUNIDADE"</formula>
    </cfRule>
  </conditionalFormatting>
  <conditionalFormatting sqref="Z224">
    <cfRule type="cellIs" dxfId="682" priority="738" operator="equal">
      <formula>"NÃO"</formula>
    </cfRule>
    <cfRule type="cellIs" dxfId="681" priority="739" operator="equal">
      <formula>"SIM"</formula>
    </cfRule>
  </conditionalFormatting>
  <conditionalFormatting sqref="Z217:Z218">
    <cfRule type="cellIs" dxfId="680" priority="737" operator="equal">
      <formula>"OPORTUNIDADE"</formula>
    </cfRule>
  </conditionalFormatting>
  <conditionalFormatting sqref="Z217:Z218">
    <cfRule type="cellIs" dxfId="679" priority="735" operator="equal">
      <formula>"NÃO"</formula>
    </cfRule>
    <cfRule type="cellIs" dxfId="678" priority="736" operator="equal">
      <formula>"SIM"</formula>
    </cfRule>
  </conditionalFormatting>
  <conditionalFormatting sqref="Z217:Z218">
    <cfRule type="cellIs" dxfId="677" priority="734" operator="equal">
      <formula>"OPORTUNIDADE"</formula>
    </cfRule>
  </conditionalFormatting>
  <conditionalFormatting sqref="Z217:Z218">
    <cfRule type="cellIs" dxfId="676" priority="732" operator="equal">
      <formula>"NÃO"</formula>
    </cfRule>
    <cfRule type="cellIs" dxfId="675" priority="733" operator="equal">
      <formula>"SIM"</formula>
    </cfRule>
  </conditionalFormatting>
  <conditionalFormatting sqref="Z217:Z218">
    <cfRule type="cellIs" dxfId="674" priority="731" operator="equal">
      <formula>"OPORTUNIDADE"</formula>
    </cfRule>
  </conditionalFormatting>
  <conditionalFormatting sqref="Z217:Z218">
    <cfRule type="cellIs" dxfId="673" priority="729" operator="equal">
      <formula>"NÃO"</formula>
    </cfRule>
    <cfRule type="cellIs" dxfId="672" priority="730" operator="equal">
      <formula>"SIM"</formula>
    </cfRule>
  </conditionalFormatting>
  <conditionalFormatting sqref="Y217:Y219">
    <cfRule type="cellIs" dxfId="671" priority="728" operator="equal">
      <formula>"OPORTUNIDADE"</formula>
    </cfRule>
  </conditionalFormatting>
  <conditionalFormatting sqref="Y217:Y219">
    <cfRule type="cellIs" dxfId="670" priority="726" operator="equal">
      <formula>"NÃO"</formula>
    </cfRule>
    <cfRule type="cellIs" dxfId="669" priority="727" operator="equal">
      <formula>"SIM"</formula>
    </cfRule>
  </conditionalFormatting>
  <conditionalFormatting sqref="Y217:Y219">
    <cfRule type="cellIs" dxfId="668" priority="725" operator="equal">
      <formula>"OPORTUNIDADE"</formula>
    </cfRule>
  </conditionalFormatting>
  <conditionalFormatting sqref="Y217:Y219">
    <cfRule type="cellIs" dxfId="667" priority="723" operator="equal">
      <formula>"NÃO"</formula>
    </cfRule>
    <cfRule type="cellIs" dxfId="666" priority="724" operator="equal">
      <formula>"SIM"</formula>
    </cfRule>
  </conditionalFormatting>
  <conditionalFormatting sqref="Y217:Y219">
    <cfRule type="cellIs" dxfId="665" priority="722" operator="equal">
      <formula>"OPORTUNIDADE"</formula>
    </cfRule>
  </conditionalFormatting>
  <conditionalFormatting sqref="Y217:Y219">
    <cfRule type="cellIs" dxfId="664" priority="720" operator="equal">
      <formula>"NÃO"</formula>
    </cfRule>
    <cfRule type="cellIs" dxfId="663" priority="721" operator="equal">
      <formula>"SIM"</formula>
    </cfRule>
  </conditionalFormatting>
  <conditionalFormatting sqref="Y217:Y219">
    <cfRule type="cellIs" dxfId="662" priority="719" operator="equal">
      <formula>"OPORTUNIDADE"</formula>
    </cfRule>
  </conditionalFormatting>
  <conditionalFormatting sqref="Y217:Y219">
    <cfRule type="cellIs" dxfId="661" priority="717" operator="equal">
      <formula>"NÃO"</formula>
    </cfRule>
    <cfRule type="cellIs" dxfId="660" priority="718" operator="equal">
      <formula>"SIM"</formula>
    </cfRule>
  </conditionalFormatting>
  <conditionalFormatting sqref="Y217:Y219">
    <cfRule type="cellIs" dxfId="659" priority="716" operator="equal">
      <formula>"OPORTUNIDADE"</formula>
    </cfRule>
  </conditionalFormatting>
  <conditionalFormatting sqref="Y217:Y219">
    <cfRule type="cellIs" dxfId="658" priority="714" operator="equal">
      <formula>"NÃO"</formula>
    </cfRule>
    <cfRule type="cellIs" dxfId="657" priority="715" operator="equal">
      <formula>"SIM"</formula>
    </cfRule>
  </conditionalFormatting>
  <conditionalFormatting sqref="Y217:Y219">
    <cfRule type="cellIs" dxfId="656" priority="713" operator="equal">
      <formula>"OPORTUNIDADE"</formula>
    </cfRule>
  </conditionalFormatting>
  <conditionalFormatting sqref="Y217:Y219">
    <cfRule type="cellIs" dxfId="655" priority="711" operator="equal">
      <formula>"NÃO"</formula>
    </cfRule>
    <cfRule type="cellIs" dxfId="654" priority="712" operator="equal">
      <formula>"SIM"</formula>
    </cfRule>
  </conditionalFormatting>
  <conditionalFormatting sqref="Z217:Z218">
    <cfRule type="cellIs" dxfId="653" priority="710" operator="equal">
      <formula>"OPORTUNIDADE"</formula>
    </cfRule>
  </conditionalFormatting>
  <conditionalFormatting sqref="Z217:Z218">
    <cfRule type="cellIs" dxfId="652" priority="708" operator="equal">
      <formula>"NÃO"</formula>
    </cfRule>
    <cfRule type="cellIs" dxfId="651" priority="709" operator="equal">
      <formula>"SIM"</formula>
    </cfRule>
  </conditionalFormatting>
  <conditionalFormatting sqref="Z217:Z218">
    <cfRule type="cellIs" dxfId="650" priority="707" operator="equal">
      <formula>"OPORTUNIDADE"</formula>
    </cfRule>
  </conditionalFormatting>
  <conditionalFormatting sqref="Z217:Z218">
    <cfRule type="cellIs" dxfId="649" priority="705" operator="equal">
      <formula>"NÃO"</formula>
    </cfRule>
    <cfRule type="cellIs" dxfId="648" priority="706" operator="equal">
      <formula>"SIM"</formula>
    </cfRule>
  </conditionalFormatting>
  <conditionalFormatting sqref="Y217:Y219">
    <cfRule type="cellIs" dxfId="647" priority="704" operator="equal">
      <formula>"OPORTUNIDADE"</formula>
    </cfRule>
  </conditionalFormatting>
  <conditionalFormatting sqref="Y217:Y219">
    <cfRule type="cellIs" dxfId="646" priority="702" operator="equal">
      <formula>"NÃO"</formula>
    </cfRule>
    <cfRule type="cellIs" dxfId="645" priority="703" operator="equal">
      <formula>"SIM"</formula>
    </cfRule>
  </conditionalFormatting>
  <conditionalFormatting sqref="Y217:Z217">
    <cfRule type="cellIs" dxfId="644" priority="701" operator="equal">
      <formula>"OPORTUNIDADE"</formula>
    </cfRule>
  </conditionalFormatting>
  <conditionalFormatting sqref="Y217:Z217">
    <cfRule type="cellIs" dxfId="643" priority="699" operator="equal">
      <formula>"NÃO"</formula>
    </cfRule>
    <cfRule type="cellIs" dxfId="642" priority="700" operator="equal">
      <formula>"SIM"</formula>
    </cfRule>
  </conditionalFormatting>
  <conditionalFormatting sqref="Y217:Z217">
    <cfRule type="cellIs" dxfId="641" priority="698" operator="equal">
      <formula>"OPORTUNIDADE"</formula>
    </cfRule>
  </conditionalFormatting>
  <conditionalFormatting sqref="Y217:Z217">
    <cfRule type="cellIs" dxfId="640" priority="696" operator="equal">
      <formula>"NÃO"</formula>
    </cfRule>
    <cfRule type="cellIs" dxfId="639" priority="697" operator="equal">
      <formula>"SIM"</formula>
    </cfRule>
  </conditionalFormatting>
  <conditionalFormatting sqref="Y217:Z217">
    <cfRule type="cellIs" dxfId="638" priority="695" operator="equal">
      <formula>"OPORTUNIDADE"</formula>
    </cfRule>
  </conditionalFormatting>
  <conditionalFormatting sqref="Y217:Z217">
    <cfRule type="cellIs" dxfId="637" priority="693" operator="equal">
      <formula>"NÃO"</formula>
    </cfRule>
    <cfRule type="cellIs" dxfId="636" priority="694" operator="equal">
      <formula>"SIM"</formula>
    </cfRule>
  </conditionalFormatting>
  <conditionalFormatting sqref="Y217:Z217">
    <cfRule type="cellIs" dxfId="635" priority="692" operator="equal">
      <formula>"OPORTUNIDADE"</formula>
    </cfRule>
  </conditionalFormatting>
  <conditionalFormatting sqref="Y217:Z217">
    <cfRule type="cellIs" dxfId="634" priority="690" operator="equal">
      <formula>"NÃO"</formula>
    </cfRule>
    <cfRule type="cellIs" dxfId="633" priority="691" operator="equal">
      <formula>"SIM"</formula>
    </cfRule>
  </conditionalFormatting>
  <conditionalFormatting sqref="Y217:Z217">
    <cfRule type="cellIs" dxfId="632" priority="689" operator="equal">
      <formula>"OPORTUNIDADE"</formula>
    </cfRule>
  </conditionalFormatting>
  <conditionalFormatting sqref="Y217:Z217">
    <cfRule type="cellIs" dxfId="631" priority="687" operator="equal">
      <formula>"NÃO"</formula>
    </cfRule>
    <cfRule type="cellIs" dxfId="630" priority="688" operator="equal">
      <formula>"SIM"</formula>
    </cfRule>
  </conditionalFormatting>
  <conditionalFormatting sqref="Y217:Z217">
    <cfRule type="cellIs" dxfId="629" priority="686" operator="equal">
      <formula>"OPORTUNIDADE"</formula>
    </cfRule>
  </conditionalFormatting>
  <conditionalFormatting sqref="Y217:Z217">
    <cfRule type="cellIs" dxfId="628" priority="684" operator="equal">
      <formula>"NÃO"</formula>
    </cfRule>
    <cfRule type="cellIs" dxfId="627" priority="685" operator="equal">
      <formula>"SIM"</formula>
    </cfRule>
  </conditionalFormatting>
  <conditionalFormatting sqref="Y217:Z217">
    <cfRule type="cellIs" dxfId="626" priority="683" operator="equal">
      <formula>"OPORTUNIDADE"</formula>
    </cfRule>
  </conditionalFormatting>
  <conditionalFormatting sqref="Y217:Z217">
    <cfRule type="cellIs" dxfId="625" priority="681" operator="equal">
      <formula>"NÃO"</formula>
    </cfRule>
    <cfRule type="cellIs" dxfId="624" priority="682" operator="equal">
      <formula>"SIM"</formula>
    </cfRule>
  </conditionalFormatting>
  <conditionalFormatting sqref="Y217:Z217">
    <cfRule type="cellIs" dxfId="623" priority="680" operator="equal">
      <formula>"OPORTUNIDADE"</formula>
    </cfRule>
  </conditionalFormatting>
  <conditionalFormatting sqref="Y217:Z217">
    <cfRule type="cellIs" dxfId="622" priority="678" operator="equal">
      <formula>"NÃO"</formula>
    </cfRule>
    <cfRule type="cellIs" dxfId="621" priority="679" operator="equal">
      <formula>"SIM"</formula>
    </cfRule>
  </conditionalFormatting>
  <conditionalFormatting sqref="Y217:Z217">
    <cfRule type="cellIs" dxfId="620" priority="677" operator="equal">
      <formula>"OPORTUNIDADE"</formula>
    </cfRule>
  </conditionalFormatting>
  <conditionalFormatting sqref="Y217:Z217">
    <cfRule type="cellIs" dxfId="619" priority="675" operator="equal">
      <formula>"NÃO"</formula>
    </cfRule>
    <cfRule type="cellIs" dxfId="618" priority="676" operator="equal">
      <formula>"SIM"</formula>
    </cfRule>
  </conditionalFormatting>
  <conditionalFormatting sqref="Y217:Y219">
    <cfRule type="cellIs" dxfId="617" priority="674" operator="equal">
      <formula>"OPORTUNIDADE"</formula>
    </cfRule>
  </conditionalFormatting>
  <conditionalFormatting sqref="Y217:Y219">
    <cfRule type="cellIs" dxfId="616" priority="672" operator="equal">
      <formula>"NÃO"</formula>
    </cfRule>
    <cfRule type="cellIs" dxfId="615" priority="673" operator="equal">
      <formula>"SIM"</formula>
    </cfRule>
  </conditionalFormatting>
  <conditionalFormatting sqref="Y217:Y219">
    <cfRule type="cellIs" dxfId="614" priority="671" operator="equal">
      <formula>"OPORTUNIDADE"</formula>
    </cfRule>
  </conditionalFormatting>
  <conditionalFormatting sqref="Y217:Y219">
    <cfRule type="cellIs" dxfId="613" priority="669" operator="equal">
      <formula>"NÃO"</formula>
    </cfRule>
    <cfRule type="cellIs" dxfId="612" priority="670" operator="equal">
      <formula>"SIM"</formula>
    </cfRule>
  </conditionalFormatting>
  <conditionalFormatting sqref="Y217:Y219">
    <cfRule type="cellIs" dxfId="611" priority="668" operator="equal">
      <formula>"OPORTUNIDADE"</formula>
    </cfRule>
  </conditionalFormatting>
  <conditionalFormatting sqref="Y217:Y219">
    <cfRule type="cellIs" dxfId="610" priority="666" operator="equal">
      <formula>"NÃO"</formula>
    </cfRule>
    <cfRule type="cellIs" dxfId="609" priority="667" operator="equal">
      <formula>"SIM"</formula>
    </cfRule>
  </conditionalFormatting>
  <conditionalFormatting sqref="Z198">
    <cfRule type="cellIs" dxfId="608" priority="665" operator="equal">
      <formula>"OPORTUNIDADE"</formula>
    </cfRule>
  </conditionalFormatting>
  <conditionalFormatting sqref="Z198">
    <cfRule type="cellIs" dxfId="607" priority="663" operator="equal">
      <formula>"NÃO"</formula>
    </cfRule>
    <cfRule type="cellIs" dxfId="606" priority="664" operator="equal">
      <formula>"SIM"</formula>
    </cfRule>
  </conditionalFormatting>
  <conditionalFormatting sqref="Z198">
    <cfRule type="cellIs" dxfId="605" priority="662" operator="equal">
      <formula>"OPORTUNIDADE"</formula>
    </cfRule>
  </conditionalFormatting>
  <conditionalFormatting sqref="Z198">
    <cfRule type="cellIs" dxfId="604" priority="660" operator="equal">
      <formula>"NÃO"</formula>
    </cfRule>
    <cfRule type="cellIs" dxfId="603" priority="661" operator="equal">
      <formula>"SIM"</formula>
    </cfRule>
  </conditionalFormatting>
  <conditionalFormatting sqref="BK192">
    <cfRule type="iconSet" priority="65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658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602" priority="656" operator="equal">
      <formula>"OPORTUNIDADE"</formula>
    </cfRule>
  </conditionalFormatting>
  <conditionalFormatting sqref="Z218:Z219">
    <cfRule type="cellIs" dxfId="601" priority="654" operator="equal">
      <formula>"NÃO"</formula>
    </cfRule>
    <cfRule type="cellIs" dxfId="600" priority="655" operator="equal">
      <formula>"SIM"</formula>
    </cfRule>
  </conditionalFormatting>
  <conditionalFormatting sqref="Z218:Z219">
    <cfRule type="cellIs" dxfId="599" priority="653" operator="equal">
      <formula>"OPORTUNIDADE"</formula>
    </cfRule>
  </conditionalFormatting>
  <conditionalFormatting sqref="Z218:Z219">
    <cfRule type="cellIs" dxfId="598" priority="651" operator="equal">
      <formula>"NÃO"</formula>
    </cfRule>
    <cfRule type="cellIs" dxfId="597" priority="652" operator="equal">
      <formula>"SIM"</formula>
    </cfRule>
  </conditionalFormatting>
  <conditionalFormatting sqref="Z218:Z219">
    <cfRule type="cellIs" dxfId="596" priority="650" operator="equal">
      <formula>"OPORTUNIDADE"</formula>
    </cfRule>
  </conditionalFormatting>
  <conditionalFormatting sqref="Z218:Z219">
    <cfRule type="cellIs" dxfId="595" priority="648" operator="equal">
      <formula>"NÃO"</formula>
    </cfRule>
    <cfRule type="cellIs" dxfId="594" priority="649" operator="equal">
      <formula>"SIM"</formula>
    </cfRule>
  </conditionalFormatting>
  <conditionalFormatting sqref="Y218:Y219">
    <cfRule type="cellIs" dxfId="593" priority="644" operator="equal">
      <formula>"OPORTUNIDADE"</formula>
    </cfRule>
  </conditionalFormatting>
  <conditionalFormatting sqref="Y218:Y219">
    <cfRule type="cellIs" dxfId="592" priority="642" operator="equal">
      <formula>"NÃO"</formula>
    </cfRule>
    <cfRule type="cellIs" dxfId="591" priority="643" operator="equal">
      <formula>"SIM"</formula>
    </cfRule>
  </conditionalFormatting>
  <conditionalFormatting sqref="Y218:Y219">
    <cfRule type="cellIs" dxfId="590" priority="641" operator="equal">
      <formula>"OPORTUNIDADE"</formula>
    </cfRule>
  </conditionalFormatting>
  <conditionalFormatting sqref="Y218:Y219">
    <cfRule type="cellIs" dxfId="589" priority="639" operator="equal">
      <formula>"NÃO"</formula>
    </cfRule>
    <cfRule type="cellIs" dxfId="588" priority="640" operator="equal">
      <formula>"SIM"</formula>
    </cfRule>
  </conditionalFormatting>
  <conditionalFormatting sqref="Y218:Y219">
    <cfRule type="cellIs" dxfId="587" priority="638" operator="equal">
      <formula>"OPORTUNIDADE"</formula>
    </cfRule>
  </conditionalFormatting>
  <conditionalFormatting sqref="Y218:Y219">
    <cfRule type="cellIs" dxfId="586" priority="636" operator="equal">
      <formula>"NÃO"</formula>
    </cfRule>
    <cfRule type="cellIs" dxfId="585" priority="637" operator="equal">
      <formula>"SIM"</formula>
    </cfRule>
  </conditionalFormatting>
  <conditionalFormatting sqref="Y218:Y219">
    <cfRule type="cellIs" dxfId="584" priority="635" operator="equal">
      <formula>"OPORTUNIDADE"</formula>
    </cfRule>
  </conditionalFormatting>
  <conditionalFormatting sqref="Y218:Y219">
    <cfRule type="cellIs" dxfId="583" priority="633" operator="equal">
      <formula>"NÃO"</formula>
    </cfRule>
    <cfRule type="cellIs" dxfId="582" priority="634" operator="equal">
      <formula>"SIM"</formula>
    </cfRule>
  </conditionalFormatting>
  <conditionalFormatting sqref="Y218:Y219">
    <cfRule type="cellIs" dxfId="581" priority="632" operator="equal">
      <formula>"OPORTUNIDADE"</formula>
    </cfRule>
  </conditionalFormatting>
  <conditionalFormatting sqref="Y218:Y219">
    <cfRule type="cellIs" dxfId="580" priority="630" operator="equal">
      <formula>"NÃO"</formula>
    </cfRule>
    <cfRule type="cellIs" dxfId="579" priority="631" operator="equal">
      <formula>"SIM"</formula>
    </cfRule>
  </conditionalFormatting>
  <conditionalFormatting sqref="Y218:Y219">
    <cfRule type="cellIs" dxfId="578" priority="629" operator="equal">
      <formula>"OPORTUNIDADE"</formula>
    </cfRule>
  </conditionalFormatting>
  <conditionalFormatting sqref="Y218:Y219">
    <cfRule type="cellIs" dxfId="577" priority="627" operator="equal">
      <formula>"NÃO"</formula>
    </cfRule>
    <cfRule type="cellIs" dxfId="576" priority="628" operator="equal">
      <formula>"SIM"</formula>
    </cfRule>
  </conditionalFormatting>
  <conditionalFormatting sqref="Y218:Y219">
    <cfRule type="cellIs" dxfId="575" priority="626" operator="equal">
      <formula>"OPORTUNIDADE"</formula>
    </cfRule>
  </conditionalFormatting>
  <conditionalFormatting sqref="Y218:Y219">
    <cfRule type="cellIs" dxfId="574" priority="624" operator="equal">
      <formula>"NÃO"</formula>
    </cfRule>
    <cfRule type="cellIs" dxfId="573" priority="625" operator="equal">
      <formula>"SIM"</formula>
    </cfRule>
  </conditionalFormatting>
  <conditionalFormatting sqref="Y218:Y219">
    <cfRule type="cellIs" dxfId="572" priority="623" operator="equal">
      <formula>"OPORTUNIDADE"</formula>
    </cfRule>
  </conditionalFormatting>
  <conditionalFormatting sqref="Y218:Y219">
    <cfRule type="cellIs" dxfId="571" priority="621" operator="equal">
      <formula>"NÃO"</formula>
    </cfRule>
    <cfRule type="cellIs" dxfId="570" priority="622" operator="equal">
      <formula>"SIM"</formula>
    </cfRule>
  </conditionalFormatting>
  <conditionalFormatting sqref="Y218:Y219">
    <cfRule type="cellIs" dxfId="569" priority="620" operator="equal">
      <formula>"OPORTUNIDADE"</formula>
    </cfRule>
  </conditionalFormatting>
  <conditionalFormatting sqref="Y218:Y219">
    <cfRule type="cellIs" dxfId="568" priority="618" operator="equal">
      <formula>"NÃO"</formula>
    </cfRule>
    <cfRule type="cellIs" dxfId="567" priority="619" operator="equal">
      <formula>"SIM"</formula>
    </cfRule>
  </conditionalFormatting>
  <conditionalFormatting sqref="Z205">
    <cfRule type="cellIs" dxfId="566" priority="616" operator="equal">
      <formula>"OPORTUNIDADE"</formula>
    </cfRule>
  </conditionalFormatting>
  <conditionalFormatting sqref="Z205">
    <cfRule type="cellIs" dxfId="565" priority="614" operator="equal">
      <formula>"NÃO"</formula>
    </cfRule>
    <cfRule type="cellIs" dxfId="564" priority="615" operator="equal">
      <formula>"SIM"</formula>
    </cfRule>
  </conditionalFormatting>
  <conditionalFormatting sqref="Z205">
    <cfRule type="cellIs" dxfId="563" priority="613" operator="equal">
      <formula>"OPORTUNIDADE"</formula>
    </cfRule>
  </conditionalFormatting>
  <conditionalFormatting sqref="Z205">
    <cfRule type="cellIs" dxfId="562" priority="611" operator="equal">
      <formula>"NÃO"</formula>
    </cfRule>
    <cfRule type="cellIs" dxfId="561" priority="612" operator="equal">
      <formula>"SIM"</formula>
    </cfRule>
  </conditionalFormatting>
  <conditionalFormatting sqref="BK198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560" priority="609" operator="equal">
      <formula>"OPORTUNIDADE"</formula>
    </cfRule>
  </conditionalFormatting>
  <conditionalFormatting sqref="Y207">
    <cfRule type="cellIs" dxfId="559" priority="607" operator="equal">
      <formula>"NÃO"</formula>
    </cfRule>
    <cfRule type="cellIs" dxfId="558" priority="608" operator="equal">
      <formula>"SIM"</formula>
    </cfRule>
  </conditionalFormatting>
  <conditionalFormatting sqref="Z208">
    <cfRule type="cellIs" dxfId="557" priority="606" operator="equal">
      <formula>"OPORTUNIDADE"</formula>
    </cfRule>
  </conditionalFormatting>
  <conditionalFormatting sqref="Z208">
    <cfRule type="cellIs" dxfId="556" priority="604" operator="equal">
      <formula>"NÃO"</formula>
    </cfRule>
    <cfRule type="cellIs" dxfId="555" priority="605" operator="equal">
      <formula>"SIM"</formula>
    </cfRule>
  </conditionalFormatting>
  <conditionalFormatting sqref="Z208">
    <cfRule type="cellIs" dxfId="554" priority="603" operator="equal">
      <formula>"OPORTUNIDADE"</formula>
    </cfRule>
  </conditionalFormatting>
  <conditionalFormatting sqref="Z208">
    <cfRule type="cellIs" dxfId="553" priority="601" operator="equal">
      <formula>"NÃO"</formula>
    </cfRule>
    <cfRule type="cellIs" dxfId="552" priority="602" operator="equal">
      <formula>"SIM"</formula>
    </cfRule>
  </conditionalFormatting>
  <conditionalFormatting sqref="Y215:Y217">
    <cfRule type="cellIs" dxfId="551" priority="600" operator="equal">
      <formula>"OPORTUNIDADE"</formula>
    </cfRule>
  </conditionalFormatting>
  <conditionalFormatting sqref="Y215:Y217">
    <cfRule type="cellIs" dxfId="550" priority="598" operator="equal">
      <formula>"NÃO"</formula>
    </cfRule>
    <cfRule type="cellIs" dxfId="549" priority="599" operator="equal">
      <formula>"SIM"</formula>
    </cfRule>
  </conditionalFormatting>
  <conditionalFormatting sqref="Z215:Z217">
    <cfRule type="cellIs" dxfId="548" priority="597" operator="equal">
      <formula>"OPORTUNIDADE"</formula>
    </cfRule>
  </conditionalFormatting>
  <conditionalFormatting sqref="Z215:Z217">
    <cfRule type="cellIs" dxfId="547" priority="595" operator="equal">
      <formula>"NÃO"</formula>
    </cfRule>
    <cfRule type="cellIs" dxfId="546" priority="596" operator="equal">
      <formula>"SIM"</formula>
    </cfRule>
  </conditionalFormatting>
  <conditionalFormatting sqref="Z215:Z217">
    <cfRule type="cellIs" dxfId="545" priority="594" operator="equal">
      <formula>"OPORTUNIDADE"</formula>
    </cfRule>
  </conditionalFormatting>
  <conditionalFormatting sqref="Z215:Z217">
    <cfRule type="cellIs" dxfId="544" priority="592" operator="equal">
      <formula>"NÃO"</formula>
    </cfRule>
    <cfRule type="cellIs" dxfId="543" priority="593" operator="equal">
      <formula>"SIM"</formula>
    </cfRule>
  </conditionalFormatting>
  <conditionalFormatting sqref="Z215:Z217">
    <cfRule type="cellIs" dxfId="542" priority="591" operator="equal">
      <formula>"OPORTUNIDADE"</formula>
    </cfRule>
  </conditionalFormatting>
  <conditionalFormatting sqref="Z215:Z217">
    <cfRule type="cellIs" dxfId="541" priority="589" operator="equal">
      <formula>"NÃO"</formula>
    </cfRule>
    <cfRule type="cellIs" dxfId="540" priority="590" operator="equal">
      <formula>"SIM"</formula>
    </cfRule>
  </conditionalFormatting>
  <conditionalFormatting sqref="Y214:Y215">
    <cfRule type="cellIs" dxfId="539" priority="588" operator="equal">
      <formula>"OPORTUNIDADE"</formula>
    </cfRule>
  </conditionalFormatting>
  <conditionalFormatting sqref="Y214:Y215">
    <cfRule type="cellIs" dxfId="538" priority="586" operator="equal">
      <formula>"NÃO"</formula>
    </cfRule>
    <cfRule type="cellIs" dxfId="537" priority="587" operator="equal">
      <formula>"SIM"</formula>
    </cfRule>
  </conditionalFormatting>
  <conditionalFormatting sqref="Y214:Y215">
    <cfRule type="cellIs" dxfId="536" priority="585" operator="equal">
      <formula>"OPORTUNIDADE"</formula>
    </cfRule>
  </conditionalFormatting>
  <conditionalFormatting sqref="Y214:Y215">
    <cfRule type="cellIs" dxfId="535" priority="583" operator="equal">
      <formula>"NÃO"</formula>
    </cfRule>
    <cfRule type="cellIs" dxfId="534" priority="584" operator="equal">
      <formula>"SIM"</formula>
    </cfRule>
  </conditionalFormatting>
  <conditionalFormatting sqref="Y214:Y215">
    <cfRule type="cellIs" dxfId="533" priority="582" operator="equal">
      <formula>"OPORTUNIDADE"</formula>
    </cfRule>
  </conditionalFormatting>
  <conditionalFormatting sqref="Y214:Y215">
    <cfRule type="cellIs" dxfId="532" priority="580" operator="equal">
      <formula>"NÃO"</formula>
    </cfRule>
    <cfRule type="cellIs" dxfId="531" priority="581" operator="equal">
      <formula>"SIM"</formula>
    </cfRule>
  </conditionalFormatting>
  <conditionalFormatting sqref="Y214:Y215">
    <cfRule type="cellIs" dxfId="530" priority="579" operator="equal">
      <formula>"OPORTUNIDADE"</formula>
    </cfRule>
  </conditionalFormatting>
  <conditionalFormatting sqref="Y214:Y215">
    <cfRule type="cellIs" dxfId="529" priority="577" operator="equal">
      <formula>"NÃO"</formula>
    </cfRule>
    <cfRule type="cellIs" dxfId="528" priority="578" operator="equal">
      <formula>"SIM"</formula>
    </cfRule>
  </conditionalFormatting>
  <conditionalFormatting sqref="Y214:Y215">
    <cfRule type="cellIs" dxfId="527" priority="570" operator="equal">
      <formula>"OPORTUNIDADE"</formula>
    </cfRule>
  </conditionalFormatting>
  <conditionalFormatting sqref="Y214:Y215">
    <cfRule type="cellIs" dxfId="526" priority="568" operator="equal">
      <formula>"NÃO"</formula>
    </cfRule>
    <cfRule type="cellIs" dxfId="525" priority="569" operator="equal">
      <formula>"SIM"</formula>
    </cfRule>
  </conditionalFormatting>
  <conditionalFormatting sqref="Z219:Z220">
    <cfRule type="cellIs" dxfId="524" priority="558" operator="equal">
      <formula>"OPORTUNIDADE"</formula>
    </cfRule>
  </conditionalFormatting>
  <conditionalFormatting sqref="Z219:Z220">
    <cfRule type="cellIs" dxfId="523" priority="556" operator="equal">
      <formula>"NÃO"</formula>
    </cfRule>
    <cfRule type="cellIs" dxfId="522" priority="557" operator="equal">
      <formula>"SIM"</formula>
    </cfRule>
  </conditionalFormatting>
  <conditionalFormatting sqref="Z219:Z220">
    <cfRule type="cellIs" dxfId="521" priority="555" operator="equal">
      <formula>"OPORTUNIDADE"</formula>
    </cfRule>
  </conditionalFormatting>
  <conditionalFormatting sqref="Z219:Z220">
    <cfRule type="cellIs" dxfId="520" priority="553" operator="equal">
      <formula>"NÃO"</formula>
    </cfRule>
    <cfRule type="cellIs" dxfId="519" priority="554" operator="equal">
      <formula>"SIM"</formula>
    </cfRule>
  </conditionalFormatting>
  <conditionalFormatting sqref="Z214">
    <cfRule type="cellIs" dxfId="518" priority="552" operator="equal">
      <formula>"OPORTUNIDADE"</formula>
    </cfRule>
  </conditionalFormatting>
  <conditionalFormatting sqref="Z214">
    <cfRule type="cellIs" dxfId="517" priority="550" operator="equal">
      <formula>"NÃO"</formula>
    </cfRule>
    <cfRule type="cellIs" dxfId="516" priority="551" operator="equal">
      <formula>"SIM"</formula>
    </cfRule>
  </conditionalFormatting>
  <conditionalFormatting sqref="Z214">
    <cfRule type="cellIs" dxfId="515" priority="549" operator="equal">
      <formula>"OPORTUNIDADE"</formula>
    </cfRule>
  </conditionalFormatting>
  <conditionalFormatting sqref="Z214">
    <cfRule type="cellIs" dxfId="514" priority="547" operator="equal">
      <formula>"NÃO"</formula>
    </cfRule>
    <cfRule type="cellIs" dxfId="513" priority="548" operator="equal">
      <formula>"SIM"</formula>
    </cfRule>
  </conditionalFormatting>
  <conditionalFormatting sqref="Z214">
    <cfRule type="cellIs" dxfId="512" priority="546" operator="equal">
      <formula>"OPORTUNIDADE"</formula>
    </cfRule>
  </conditionalFormatting>
  <conditionalFormatting sqref="Z214">
    <cfRule type="cellIs" dxfId="511" priority="544" operator="equal">
      <formula>"NÃO"</formula>
    </cfRule>
    <cfRule type="cellIs" dxfId="510" priority="545" operator="equal">
      <formula>"SIM"</formula>
    </cfRule>
  </conditionalFormatting>
  <conditionalFormatting sqref="Y214:Y215">
    <cfRule type="cellIs" dxfId="509" priority="543" operator="equal">
      <formula>"OPORTUNIDADE"</formula>
    </cfRule>
  </conditionalFormatting>
  <conditionalFormatting sqref="Y214:Y215">
    <cfRule type="cellIs" dxfId="508" priority="541" operator="equal">
      <formula>"NÃO"</formula>
    </cfRule>
    <cfRule type="cellIs" dxfId="507" priority="542" operator="equal">
      <formula>"SIM"</formula>
    </cfRule>
  </conditionalFormatting>
  <conditionalFormatting sqref="Y214:Y215">
    <cfRule type="cellIs" dxfId="506" priority="540" operator="equal">
      <formula>"OPORTUNIDADE"</formula>
    </cfRule>
  </conditionalFormatting>
  <conditionalFormatting sqref="Y214:Y215">
    <cfRule type="cellIs" dxfId="505" priority="538" operator="equal">
      <formula>"NÃO"</formula>
    </cfRule>
    <cfRule type="cellIs" dxfId="504" priority="539" operator="equal">
      <formula>"SIM"</formula>
    </cfRule>
  </conditionalFormatting>
  <conditionalFormatting sqref="Y214:Y215">
    <cfRule type="cellIs" dxfId="503" priority="537" operator="equal">
      <formula>"OPORTUNIDADE"</formula>
    </cfRule>
  </conditionalFormatting>
  <conditionalFormatting sqref="Y214:Y215">
    <cfRule type="cellIs" dxfId="502" priority="535" operator="equal">
      <formula>"NÃO"</formula>
    </cfRule>
    <cfRule type="cellIs" dxfId="501" priority="536" operator="equal">
      <formula>"SIM"</formula>
    </cfRule>
  </conditionalFormatting>
  <conditionalFormatting sqref="Y214:Y215">
    <cfRule type="cellIs" dxfId="500" priority="534" operator="equal">
      <formula>"OPORTUNIDADE"</formula>
    </cfRule>
  </conditionalFormatting>
  <conditionalFormatting sqref="Y214:Y215">
    <cfRule type="cellIs" dxfId="499" priority="532" operator="equal">
      <formula>"NÃO"</formula>
    </cfRule>
    <cfRule type="cellIs" dxfId="498" priority="533" operator="equal">
      <formula>"SIM"</formula>
    </cfRule>
  </conditionalFormatting>
  <conditionalFormatting sqref="Y214:Y215">
    <cfRule type="cellIs" dxfId="497" priority="531" operator="equal">
      <formula>"OPORTUNIDADE"</formula>
    </cfRule>
  </conditionalFormatting>
  <conditionalFormatting sqref="Y214:Y215">
    <cfRule type="cellIs" dxfId="496" priority="529" operator="equal">
      <formula>"NÃO"</formula>
    </cfRule>
    <cfRule type="cellIs" dxfId="495" priority="530" operator="equal">
      <formula>"SIM"</formula>
    </cfRule>
  </conditionalFormatting>
  <conditionalFormatting sqref="Y214:Y215">
    <cfRule type="cellIs" dxfId="494" priority="528" operator="equal">
      <formula>"OPORTUNIDADE"</formula>
    </cfRule>
  </conditionalFormatting>
  <conditionalFormatting sqref="Y214:Y215">
    <cfRule type="cellIs" dxfId="493" priority="526" operator="equal">
      <formula>"NÃO"</formula>
    </cfRule>
    <cfRule type="cellIs" dxfId="492" priority="527" operator="equal">
      <formula>"SIM"</formula>
    </cfRule>
  </conditionalFormatting>
  <conditionalFormatting sqref="Z214">
    <cfRule type="cellIs" dxfId="491" priority="525" operator="equal">
      <formula>"OPORTUNIDADE"</formula>
    </cfRule>
  </conditionalFormatting>
  <conditionalFormatting sqref="Z214">
    <cfRule type="cellIs" dxfId="490" priority="523" operator="equal">
      <formula>"NÃO"</formula>
    </cfRule>
    <cfRule type="cellIs" dxfId="489" priority="524" operator="equal">
      <formula>"SIM"</formula>
    </cfRule>
  </conditionalFormatting>
  <conditionalFormatting sqref="Z214">
    <cfRule type="cellIs" dxfId="488" priority="522" operator="equal">
      <formula>"OPORTUNIDADE"</formula>
    </cfRule>
  </conditionalFormatting>
  <conditionalFormatting sqref="Z214">
    <cfRule type="cellIs" dxfId="487" priority="520" operator="equal">
      <formula>"NÃO"</formula>
    </cfRule>
    <cfRule type="cellIs" dxfId="486" priority="521" operator="equal">
      <formula>"SIM"</formula>
    </cfRule>
  </conditionalFormatting>
  <conditionalFormatting sqref="Y214:Y215">
    <cfRule type="cellIs" dxfId="485" priority="519" operator="equal">
      <formula>"OPORTUNIDADE"</formula>
    </cfRule>
  </conditionalFormatting>
  <conditionalFormatting sqref="Y214:Y215">
    <cfRule type="cellIs" dxfId="484" priority="517" operator="equal">
      <formula>"NÃO"</formula>
    </cfRule>
    <cfRule type="cellIs" dxfId="483" priority="518" operator="equal">
      <formula>"SIM"</formula>
    </cfRule>
  </conditionalFormatting>
  <conditionalFormatting sqref="Y214:Y215">
    <cfRule type="cellIs" dxfId="482" priority="489" operator="equal">
      <formula>"OPORTUNIDADE"</formula>
    </cfRule>
  </conditionalFormatting>
  <conditionalFormatting sqref="Y214:Y215">
    <cfRule type="cellIs" dxfId="481" priority="487" operator="equal">
      <formula>"NÃO"</formula>
    </cfRule>
    <cfRule type="cellIs" dxfId="480" priority="488" operator="equal">
      <formula>"SIM"</formula>
    </cfRule>
  </conditionalFormatting>
  <conditionalFormatting sqref="Y214:Y215">
    <cfRule type="cellIs" dxfId="479" priority="486" operator="equal">
      <formula>"OPORTUNIDADE"</formula>
    </cfRule>
  </conditionalFormatting>
  <conditionalFormatting sqref="Y214:Y215">
    <cfRule type="cellIs" dxfId="478" priority="484" operator="equal">
      <formula>"NÃO"</formula>
    </cfRule>
    <cfRule type="cellIs" dxfId="477" priority="485" operator="equal">
      <formula>"SIM"</formula>
    </cfRule>
  </conditionalFormatting>
  <conditionalFormatting sqref="Y214:Y215">
    <cfRule type="cellIs" dxfId="476" priority="483" operator="equal">
      <formula>"OPORTUNIDADE"</formula>
    </cfRule>
  </conditionalFormatting>
  <conditionalFormatting sqref="Y214:Y215">
    <cfRule type="cellIs" dxfId="475" priority="481" operator="equal">
      <formula>"NÃO"</formula>
    </cfRule>
    <cfRule type="cellIs" dxfId="474" priority="482" operator="equal">
      <formula>"SIM"</formula>
    </cfRule>
  </conditionalFormatting>
  <conditionalFormatting sqref="Z214:Z215">
    <cfRule type="cellIs" dxfId="473" priority="480" operator="equal">
      <formula>"OPORTUNIDADE"</formula>
    </cfRule>
  </conditionalFormatting>
  <conditionalFormatting sqref="Z214:Z215">
    <cfRule type="cellIs" dxfId="472" priority="478" operator="equal">
      <formula>"NÃO"</formula>
    </cfRule>
    <cfRule type="cellIs" dxfId="471" priority="479" operator="equal">
      <formula>"SIM"</formula>
    </cfRule>
  </conditionalFormatting>
  <conditionalFormatting sqref="Z214:Z215">
    <cfRule type="cellIs" dxfId="470" priority="477" operator="equal">
      <formula>"OPORTUNIDADE"</formula>
    </cfRule>
  </conditionalFormatting>
  <conditionalFormatting sqref="Z214:Z215">
    <cfRule type="cellIs" dxfId="469" priority="475" operator="equal">
      <formula>"NÃO"</formula>
    </cfRule>
    <cfRule type="cellIs" dxfId="468" priority="476" operator="equal">
      <formula>"SIM"</formula>
    </cfRule>
  </conditionalFormatting>
  <conditionalFormatting sqref="Z214:Z215">
    <cfRule type="cellIs" dxfId="467" priority="474" operator="equal">
      <formula>"OPORTUNIDADE"</formula>
    </cfRule>
  </conditionalFormatting>
  <conditionalFormatting sqref="Z214:Z215">
    <cfRule type="cellIs" dxfId="466" priority="472" operator="equal">
      <formula>"NÃO"</formula>
    </cfRule>
    <cfRule type="cellIs" dxfId="465" priority="473" operator="equal">
      <formula>"SIM"</formula>
    </cfRule>
  </conditionalFormatting>
  <conditionalFormatting sqref="Y214:Y215">
    <cfRule type="cellIs" dxfId="464" priority="471" operator="equal">
      <formula>"OPORTUNIDADE"</formula>
    </cfRule>
  </conditionalFormatting>
  <conditionalFormatting sqref="Y214:Y215">
    <cfRule type="cellIs" dxfId="463" priority="469" operator="equal">
      <formula>"NÃO"</formula>
    </cfRule>
    <cfRule type="cellIs" dxfId="462" priority="470" operator="equal">
      <formula>"SIM"</formula>
    </cfRule>
  </conditionalFormatting>
  <conditionalFormatting sqref="Y214:Y215">
    <cfRule type="cellIs" dxfId="461" priority="468" operator="equal">
      <formula>"OPORTUNIDADE"</formula>
    </cfRule>
  </conditionalFormatting>
  <conditionalFormatting sqref="Y214:Y215">
    <cfRule type="cellIs" dxfId="460" priority="466" operator="equal">
      <formula>"NÃO"</formula>
    </cfRule>
    <cfRule type="cellIs" dxfId="459" priority="467" operator="equal">
      <formula>"SIM"</formula>
    </cfRule>
  </conditionalFormatting>
  <conditionalFormatting sqref="Y214:Y215">
    <cfRule type="cellIs" dxfId="458" priority="465" operator="equal">
      <formula>"OPORTUNIDADE"</formula>
    </cfRule>
  </conditionalFormatting>
  <conditionalFormatting sqref="Y214:Y215">
    <cfRule type="cellIs" dxfId="457" priority="463" operator="equal">
      <formula>"NÃO"</formula>
    </cfRule>
    <cfRule type="cellIs" dxfId="456" priority="464" operator="equal">
      <formula>"SIM"</formula>
    </cfRule>
  </conditionalFormatting>
  <conditionalFormatting sqref="Y214:Y215">
    <cfRule type="cellIs" dxfId="455" priority="462" operator="equal">
      <formula>"OPORTUNIDADE"</formula>
    </cfRule>
  </conditionalFormatting>
  <conditionalFormatting sqref="Y214:Y215">
    <cfRule type="cellIs" dxfId="454" priority="460" operator="equal">
      <formula>"NÃO"</formula>
    </cfRule>
    <cfRule type="cellIs" dxfId="453" priority="461" operator="equal">
      <formula>"SIM"</formula>
    </cfRule>
  </conditionalFormatting>
  <conditionalFormatting sqref="Y214:Y215">
    <cfRule type="cellIs" dxfId="452" priority="459" operator="equal">
      <formula>"OPORTUNIDADE"</formula>
    </cfRule>
  </conditionalFormatting>
  <conditionalFormatting sqref="Y214:Y215">
    <cfRule type="cellIs" dxfId="451" priority="457" operator="equal">
      <formula>"NÃO"</formula>
    </cfRule>
    <cfRule type="cellIs" dxfId="450" priority="458" operator="equal">
      <formula>"SIM"</formula>
    </cfRule>
  </conditionalFormatting>
  <conditionalFormatting sqref="Y214:Y215">
    <cfRule type="cellIs" dxfId="449" priority="456" operator="equal">
      <formula>"OPORTUNIDADE"</formula>
    </cfRule>
  </conditionalFormatting>
  <conditionalFormatting sqref="Y214:Y215">
    <cfRule type="cellIs" dxfId="448" priority="454" operator="equal">
      <formula>"NÃO"</formula>
    </cfRule>
    <cfRule type="cellIs" dxfId="447" priority="455" operator="equal">
      <formula>"SIM"</formula>
    </cfRule>
  </conditionalFormatting>
  <conditionalFormatting sqref="Y214:Y215">
    <cfRule type="cellIs" dxfId="446" priority="453" operator="equal">
      <formula>"OPORTUNIDADE"</formula>
    </cfRule>
  </conditionalFormatting>
  <conditionalFormatting sqref="Y214:Y215">
    <cfRule type="cellIs" dxfId="445" priority="451" operator="equal">
      <formula>"NÃO"</formula>
    </cfRule>
    <cfRule type="cellIs" dxfId="444" priority="452" operator="equal">
      <formula>"SIM"</formula>
    </cfRule>
  </conditionalFormatting>
  <conditionalFormatting sqref="Y214:Y215">
    <cfRule type="cellIs" dxfId="443" priority="450" operator="equal">
      <formula>"OPORTUNIDADE"</formula>
    </cfRule>
  </conditionalFormatting>
  <conditionalFormatting sqref="Y214:Y215">
    <cfRule type="cellIs" dxfId="442" priority="448" operator="equal">
      <formula>"NÃO"</formula>
    </cfRule>
    <cfRule type="cellIs" dxfId="441" priority="449" operator="equal">
      <formula>"SIM"</formula>
    </cfRule>
  </conditionalFormatting>
  <conditionalFormatting sqref="Y214:Y215">
    <cfRule type="cellIs" dxfId="440" priority="447" operator="equal">
      <formula>"OPORTUNIDADE"</formula>
    </cfRule>
  </conditionalFormatting>
  <conditionalFormatting sqref="Y214:Y215">
    <cfRule type="cellIs" dxfId="439" priority="445" operator="equal">
      <formula>"NÃO"</formula>
    </cfRule>
    <cfRule type="cellIs" dxfId="438" priority="446" operator="equal">
      <formula>"SIM"</formula>
    </cfRule>
  </conditionalFormatting>
  <conditionalFormatting sqref="BK190:BK191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437" priority="442" operator="equal">
      <formula>"OPORTUNIDADE"</formula>
    </cfRule>
  </conditionalFormatting>
  <conditionalFormatting sqref="Y202:Y203">
    <cfRule type="cellIs" dxfId="436" priority="440" operator="equal">
      <formula>"NÃO"</formula>
    </cfRule>
    <cfRule type="cellIs" dxfId="435" priority="441" operator="equal">
      <formula>"SIM"</formula>
    </cfRule>
  </conditionalFormatting>
  <conditionalFormatting sqref="Y204">
    <cfRule type="cellIs" dxfId="434" priority="439" operator="equal">
      <formula>"OPORTUNIDADE"</formula>
    </cfRule>
  </conditionalFormatting>
  <conditionalFormatting sqref="Y204">
    <cfRule type="cellIs" dxfId="433" priority="437" operator="equal">
      <formula>"NÃO"</formula>
    </cfRule>
    <cfRule type="cellIs" dxfId="432" priority="438" operator="equal">
      <formula>"SIM"</formula>
    </cfRule>
  </conditionalFormatting>
  <conditionalFormatting sqref="Z223">
    <cfRule type="cellIs" dxfId="431" priority="436" operator="equal">
      <formula>"OPORTUNIDADE"</formula>
    </cfRule>
  </conditionalFormatting>
  <conditionalFormatting sqref="Z223">
    <cfRule type="cellIs" dxfId="430" priority="434" operator="equal">
      <formula>"NÃO"</formula>
    </cfRule>
    <cfRule type="cellIs" dxfId="429" priority="435" operator="equal">
      <formula>"SIM"</formula>
    </cfRule>
  </conditionalFormatting>
  <conditionalFormatting sqref="Z223">
    <cfRule type="cellIs" dxfId="428" priority="433" operator="equal">
      <formula>"OPORTUNIDADE"</formula>
    </cfRule>
  </conditionalFormatting>
  <conditionalFormatting sqref="Z223">
    <cfRule type="cellIs" dxfId="427" priority="431" operator="equal">
      <formula>"NÃO"</formula>
    </cfRule>
    <cfRule type="cellIs" dxfId="426" priority="432" operator="equal">
      <formula>"SIM"</formula>
    </cfRule>
  </conditionalFormatting>
  <conditionalFormatting sqref="Y223">
    <cfRule type="cellIs" dxfId="425" priority="430" operator="equal">
      <formula>"OPORTUNIDADE"</formula>
    </cfRule>
  </conditionalFormatting>
  <conditionalFormatting sqref="Y223">
    <cfRule type="cellIs" dxfId="424" priority="428" operator="equal">
      <formula>"NÃO"</formula>
    </cfRule>
    <cfRule type="cellIs" dxfId="423" priority="429" operator="equal">
      <formula>"SIM"</formula>
    </cfRule>
  </conditionalFormatting>
  <conditionalFormatting sqref="Y223">
    <cfRule type="cellIs" dxfId="422" priority="427" operator="equal">
      <formula>"OPORTUNIDADE"</formula>
    </cfRule>
  </conditionalFormatting>
  <conditionalFormatting sqref="Y223">
    <cfRule type="cellIs" dxfId="421" priority="425" operator="equal">
      <formula>"NÃO"</formula>
    </cfRule>
    <cfRule type="cellIs" dxfId="420" priority="426" operator="equal">
      <formula>"SIM"</formula>
    </cfRule>
  </conditionalFormatting>
  <conditionalFormatting sqref="Y223">
    <cfRule type="cellIs" dxfId="419" priority="424" operator="equal">
      <formula>"OPORTUNIDADE"</formula>
    </cfRule>
  </conditionalFormatting>
  <conditionalFormatting sqref="Y223">
    <cfRule type="cellIs" dxfId="418" priority="422" operator="equal">
      <formula>"NÃO"</formula>
    </cfRule>
    <cfRule type="cellIs" dxfId="417" priority="423" operator="equal">
      <formula>"SIM"</formula>
    </cfRule>
  </conditionalFormatting>
  <conditionalFormatting sqref="Y223">
    <cfRule type="cellIs" dxfId="416" priority="421" operator="equal">
      <formula>"OPORTUNIDADE"</formula>
    </cfRule>
  </conditionalFormatting>
  <conditionalFormatting sqref="Y223">
    <cfRule type="cellIs" dxfId="415" priority="419" operator="equal">
      <formula>"NÃO"</formula>
    </cfRule>
    <cfRule type="cellIs" dxfId="414" priority="420" operator="equal">
      <formula>"SIM"</formula>
    </cfRule>
  </conditionalFormatting>
  <conditionalFormatting sqref="Z223">
    <cfRule type="cellIs" dxfId="413" priority="418" operator="equal">
      <formula>"OPORTUNIDADE"</formula>
    </cfRule>
  </conditionalFormatting>
  <conditionalFormatting sqref="Z223">
    <cfRule type="cellIs" dxfId="412" priority="416" operator="equal">
      <formula>"NÃO"</formula>
    </cfRule>
    <cfRule type="cellIs" dxfId="411" priority="417" operator="equal">
      <formula>"SIM"</formula>
    </cfRule>
  </conditionalFormatting>
  <conditionalFormatting sqref="Z223">
    <cfRule type="cellIs" dxfId="410" priority="415" operator="equal">
      <formula>"OPORTUNIDADE"</formula>
    </cfRule>
  </conditionalFormatting>
  <conditionalFormatting sqref="Z223">
    <cfRule type="cellIs" dxfId="409" priority="413" operator="equal">
      <formula>"NÃO"</formula>
    </cfRule>
    <cfRule type="cellIs" dxfId="408" priority="414" operator="equal">
      <formula>"SIM"</formula>
    </cfRule>
  </conditionalFormatting>
  <conditionalFormatting sqref="Y223">
    <cfRule type="cellIs" dxfId="407" priority="412" operator="equal">
      <formula>"OPORTUNIDADE"</formula>
    </cfRule>
  </conditionalFormatting>
  <conditionalFormatting sqref="Y223">
    <cfRule type="cellIs" dxfId="406" priority="410" operator="equal">
      <formula>"NÃO"</formula>
    </cfRule>
    <cfRule type="cellIs" dxfId="405" priority="411" operator="equal">
      <formula>"SIM"</formula>
    </cfRule>
  </conditionalFormatting>
  <conditionalFormatting sqref="Y223:Z223">
    <cfRule type="cellIs" dxfId="404" priority="409" operator="equal">
      <formula>"OPORTUNIDADE"</formula>
    </cfRule>
  </conditionalFormatting>
  <conditionalFormatting sqref="Y223:Z223">
    <cfRule type="cellIs" dxfId="403" priority="407" operator="equal">
      <formula>"NÃO"</formula>
    </cfRule>
    <cfRule type="cellIs" dxfId="402" priority="408" operator="equal">
      <formula>"SIM"</formula>
    </cfRule>
  </conditionalFormatting>
  <conditionalFormatting sqref="Y223:Z223">
    <cfRule type="cellIs" dxfId="401" priority="406" operator="equal">
      <formula>"OPORTUNIDADE"</formula>
    </cfRule>
  </conditionalFormatting>
  <conditionalFormatting sqref="Y223:Z223">
    <cfRule type="cellIs" dxfId="400" priority="404" operator="equal">
      <formula>"NÃO"</formula>
    </cfRule>
    <cfRule type="cellIs" dxfId="399" priority="405" operator="equal">
      <formula>"SIM"</formula>
    </cfRule>
  </conditionalFormatting>
  <conditionalFormatting sqref="Y223:Z223">
    <cfRule type="cellIs" dxfId="398" priority="403" operator="equal">
      <formula>"OPORTUNIDADE"</formula>
    </cfRule>
  </conditionalFormatting>
  <conditionalFormatting sqref="Y223:Z223">
    <cfRule type="cellIs" dxfId="397" priority="401" operator="equal">
      <formula>"NÃO"</formula>
    </cfRule>
    <cfRule type="cellIs" dxfId="396" priority="402" operator="equal">
      <formula>"SIM"</formula>
    </cfRule>
  </conditionalFormatting>
  <conditionalFormatting sqref="Y217:Z217">
    <cfRule type="cellIs" dxfId="395" priority="400" operator="equal">
      <formula>"OPORTUNIDADE"</formula>
    </cfRule>
  </conditionalFormatting>
  <conditionalFormatting sqref="Y217:Z217">
    <cfRule type="cellIs" dxfId="394" priority="398" operator="equal">
      <formula>"NÃO"</formula>
    </cfRule>
    <cfRule type="cellIs" dxfId="393" priority="399" operator="equal">
      <formula>"SIM"</formula>
    </cfRule>
  </conditionalFormatting>
  <conditionalFormatting sqref="Y217:Z217">
    <cfRule type="cellIs" dxfId="392" priority="397" operator="equal">
      <formula>"OPORTUNIDADE"</formula>
    </cfRule>
  </conditionalFormatting>
  <conditionalFormatting sqref="Y217:Z217">
    <cfRule type="cellIs" dxfId="391" priority="395" operator="equal">
      <formula>"NÃO"</formula>
    </cfRule>
    <cfRule type="cellIs" dxfId="390" priority="396" operator="equal">
      <formula>"SIM"</formula>
    </cfRule>
  </conditionalFormatting>
  <conditionalFormatting sqref="Y217:Z217">
    <cfRule type="cellIs" dxfId="389" priority="394" operator="equal">
      <formula>"OPORTUNIDADE"</formula>
    </cfRule>
  </conditionalFormatting>
  <conditionalFormatting sqref="Y217:Z217">
    <cfRule type="cellIs" dxfId="388" priority="392" operator="equal">
      <formula>"NÃO"</formula>
    </cfRule>
    <cfRule type="cellIs" dxfId="387" priority="393" operator="equal">
      <formula>"SIM"</formula>
    </cfRule>
  </conditionalFormatting>
  <conditionalFormatting sqref="Y218:Z218">
    <cfRule type="cellIs" dxfId="386" priority="391" operator="equal">
      <formula>"OPORTUNIDADE"</formula>
    </cfRule>
  </conditionalFormatting>
  <conditionalFormatting sqref="Y218:Z218">
    <cfRule type="cellIs" dxfId="385" priority="389" operator="equal">
      <formula>"NÃO"</formula>
    </cfRule>
    <cfRule type="cellIs" dxfId="384" priority="390" operator="equal">
      <formula>"SIM"</formula>
    </cfRule>
  </conditionalFormatting>
  <conditionalFormatting sqref="Y218:Z218">
    <cfRule type="cellIs" dxfId="383" priority="388" operator="equal">
      <formula>"OPORTUNIDADE"</formula>
    </cfRule>
  </conditionalFormatting>
  <conditionalFormatting sqref="Y218:Z218">
    <cfRule type="cellIs" dxfId="382" priority="386" operator="equal">
      <formula>"NÃO"</formula>
    </cfRule>
    <cfRule type="cellIs" dxfId="381" priority="387" operator="equal">
      <formula>"SIM"</formula>
    </cfRule>
  </conditionalFormatting>
  <conditionalFormatting sqref="Y218:Z218">
    <cfRule type="cellIs" dxfId="380" priority="385" operator="equal">
      <formula>"OPORTUNIDADE"</formula>
    </cfRule>
  </conditionalFormatting>
  <conditionalFormatting sqref="Y218:Z218">
    <cfRule type="cellIs" dxfId="379" priority="383" operator="equal">
      <formula>"NÃO"</formula>
    </cfRule>
    <cfRule type="cellIs" dxfId="378" priority="384" operator="equal">
      <formula>"SIM"</formula>
    </cfRule>
  </conditionalFormatting>
  <conditionalFormatting sqref="Y218:Z218">
    <cfRule type="cellIs" dxfId="377" priority="382" operator="equal">
      <formula>"OPORTUNIDADE"</formula>
    </cfRule>
  </conditionalFormatting>
  <conditionalFormatting sqref="Y218:Z218">
    <cfRule type="cellIs" dxfId="376" priority="380" operator="equal">
      <formula>"NÃO"</formula>
    </cfRule>
    <cfRule type="cellIs" dxfId="375" priority="381" operator="equal">
      <formula>"SIM"</formula>
    </cfRule>
  </conditionalFormatting>
  <conditionalFormatting sqref="Y218:Z218">
    <cfRule type="cellIs" dxfId="374" priority="379" operator="equal">
      <formula>"OPORTUNIDADE"</formula>
    </cfRule>
  </conditionalFormatting>
  <conditionalFormatting sqref="Y218:Z218">
    <cfRule type="cellIs" dxfId="373" priority="377" operator="equal">
      <formula>"NÃO"</formula>
    </cfRule>
    <cfRule type="cellIs" dxfId="372" priority="378" operator="equal">
      <formula>"SIM"</formula>
    </cfRule>
  </conditionalFormatting>
  <conditionalFormatting sqref="Y218:Z218">
    <cfRule type="cellIs" dxfId="371" priority="376" operator="equal">
      <formula>"OPORTUNIDADE"</formula>
    </cfRule>
  </conditionalFormatting>
  <conditionalFormatting sqref="Y218:Z218">
    <cfRule type="cellIs" dxfId="370" priority="374" operator="equal">
      <formula>"NÃO"</formula>
    </cfRule>
    <cfRule type="cellIs" dxfId="369" priority="375" operator="equal">
      <formula>"SIM"</formula>
    </cfRule>
  </conditionalFormatting>
  <conditionalFormatting sqref="Y218:Z218">
    <cfRule type="cellIs" dxfId="368" priority="373" operator="equal">
      <formula>"OPORTUNIDADE"</formula>
    </cfRule>
  </conditionalFormatting>
  <conditionalFormatting sqref="Y218:Z218">
    <cfRule type="cellIs" dxfId="367" priority="371" operator="equal">
      <formula>"NÃO"</formula>
    </cfRule>
    <cfRule type="cellIs" dxfId="366" priority="372" operator="equal">
      <formula>"SIM"</formula>
    </cfRule>
  </conditionalFormatting>
  <conditionalFormatting sqref="Y218:Z218">
    <cfRule type="cellIs" dxfId="365" priority="370" operator="equal">
      <formula>"OPORTUNIDADE"</formula>
    </cfRule>
  </conditionalFormatting>
  <conditionalFormatting sqref="Y218:Z218">
    <cfRule type="cellIs" dxfId="364" priority="368" operator="equal">
      <formula>"NÃO"</formula>
    </cfRule>
    <cfRule type="cellIs" dxfId="363" priority="369" operator="equal">
      <formula>"SIM"</formula>
    </cfRule>
  </conditionalFormatting>
  <conditionalFormatting sqref="Y218:Z218">
    <cfRule type="cellIs" dxfId="362" priority="367" operator="equal">
      <formula>"OPORTUNIDADE"</formula>
    </cfRule>
  </conditionalFormatting>
  <conditionalFormatting sqref="Y218:Z218">
    <cfRule type="cellIs" dxfId="361" priority="365" operator="equal">
      <formula>"NÃO"</formula>
    </cfRule>
    <cfRule type="cellIs" dxfId="360" priority="366" operator="equal">
      <formula>"SIM"</formula>
    </cfRule>
  </conditionalFormatting>
  <conditionalFormatting sqref="Y214:Z214">
    <cfRule type="cellIs" dxfId="359" priority="364" operator="equal">
      <formula>"OPORTUNIDADE"</formula>
    </cfRule>
  </conditionalFormatting>
  <conditionalFormatting sqref="Y214:Z214">
    <cfRule type="cellIs" dxfId="358" priority="362" operator="equal">
      <formula>"NÃO"</formula>
    </cfRule>
    <cfRule type="cellIs" dxfId="357" priority="363" operator="equal">
      <formula>"SIM"</formula>
    </cfRule>
  </conditionalFormatting>
  <conditionalFormatting sqref="Y214:Z214">
    <cfRule type="cellIs" dxfId="356" priority="361" operator="equal">
      <formula>"OPORTUNIDADE"</formula>
    </cfRule>
  </conditionalFormatting>
  <conditionalFormatting sqref="Y214:Z214">
    <cfRule type="cellIs" dxfId="355" priority="359" operator="equal">
      <formula>"NÃO"</formula>
    </cfRule>
    <cfRule type="cellIs" dxfId="354" priority="360" operator="equal">
      <formula>"SIM"</formula>
    </cfRule>
  </conditionalFormatting>
  <conditionalFormatting sqref="Y214:Z214">
    <cfRule type="cellIs" dxfId="353" priority="358" operator="equal">
      <formula>"OPORTUNIDADE"</formula>
    </cfRule>
  </conditionalFormatting>
  <conditionalFormatting sqref="Y214:Z214">
    <cfRule type="cellIs" dxfId="352" priority="356" operator="equal">
      <formula>"NÃO"</formula>
    </cfRule>
    <cfRule type="cellIs" dxfId="351" priority="357" operator="equal">
      <formula>"SIM"</formula>
    </cfRule>
  </conditionalFormatting>
  <conditionalFormatting sqref="Y214:Z214">
    <cfRule type="cellIs" dxfId="350" priority="355" operator="equal">
      <formula>"OPORTUNIDADE"</formula>
    </cfRule>
  </conditionalFormatting>
  <conditionalFormatting sqref="Y214:Z214">
    <cfRule type="cellIs" dxfId="349" priority="353" operator="equal">
      <formula>"NÃO"</formula>
    </cfRule>
    <cfRule type="cellIs" dxfId="348" priority="354" operator="equal">
      <formula>"SIM"</formula>
    </cfRule>
  </conditionalFormatting>
  <conditionalFormatting sqref="Y214:Z214">
    <cfRule type="cellIs" dxfId="347" priority="352" operator="equal">
      <formula>"OPORTUNIDADE"</formula>
    </cfRule>
  </conditionalFormatting>
  <conditionalFormatting sqref="Y214:Z214">
    <cfRule type="cellIs" dxfId="346" priority="350" operator="equal">
      <formula>"NÃO"</formula>
    </cfRule>
    <cfRule type="cellIs" dxfId="345" priority="351" operator="equal">
      <formula>"SIM"</formula>
    </cfRule>
  </conditionalFormatting>
  <conditionalFormatting sqref="Y214:Z214">
    <cfRule type="cellIs" dxfId="344" priority="349" operator="equal">
      <formula>"OPORTUNIDADE"</formula>
    </cfRule>
  </conditionalFormatting>
  <conditionalFormatting sqref="Y214:Z214">
    <cfRule type="cellIs" dxfId="343" priority="347" operator="equal">
      <formula>"NÃO"</formula>
    </cfRule>
    <cfRule type="cellIs" dxfId="342" priority="348" operator="equal">
      <formula>"SIM"</formula>
    </cfRule>
  </conditionalFormatting>
  <conditionalFormatting sqref="Y214:Z214">
    <cfRule type="cellIs" dxfId="341" priority="346" operator="equal">
      <formula>"OPORTUNIDADE"</formula>
    </cfRule>
  </conditionalFormatting>
  <conditionalFormatting sqref="Y214:Z214">
    <cfRule type="cellIs" dxfId="340" priority="344" operator="equal">
      <formula>"NÃO"</formula>
    </cfRule>
    <cfRule type="cellIs" dxfId="339" priority="345" operator="equal">
      <formula>"SIM"</formula>
    </cfRule>
  </conditionalFormatting>
  <conditionalFormatting sqref="Y214:Z214">
    <cfRule type="cellIs" dxfId="338" priority="343" operator="equal">
      <formula>"OPORTUNIDADE"</formula>
    </cfRule>
  </conditionalFormatting>
  <conditionalFormatting sqref="Y214:Z214">
    <cfRule type="cellIs" dxfId="337" priority="341" operator="equal">
      <formula>"NÃO"</formula>
    </cfRule>
    <cfRule type="cellIs" dxfId="336" priority="342" operator="equal">
      <formula>"SIM"</formula>
    </cfRule>
  </conditionalFormatting>
  <conditionalFormatting sqref="Y214:Z214">
    <cfRule type="cellIs" dxfId="335" priority="340" operator="equal">
      <formula>"OPORTUNIDADE"</formula>
    </cfRule>
  </conditionalFormatting>
  <conditionalFormatting sqref="Y214:Z214">
    <cfRule type="cellIs" dxfId="334" priority="338" operator="equal">
      <formula>"NÃO"</formula>
    </cfRule>
    <cfRule type="cellIs" dxfId="333" priority="339" operator="equal">
      <formula>"SIM"</formula>
    </cfRule>
  </conditionalFormatting>
  <conditionalFormatting sqref="Z201">
    <cfRule type="cellIs" dxfId="332" priority="337" operator="equal">
      <formula>"OPORTUNIDADE"</formula>
    </cfRule>
  </conditionalFormatting>
  <conditionalFormatting sqref="Z201">
    <cfRule type="cellIs" dxfId="331" priority="335" operator="equal">
      <formula>"NÃO"</formula>
    </cfRule>
    <cfRule type="cellIs" dxfId="330" priority="336" operator="equal">
      <formula>"SIM"</formula>
    </cfRule>
  </conditionalFormatting>
  <conditionalFormatting sqref="Z201">
    <cfRule type="cellIs" dxfId="329" priority="334" operator="equal">
      <formula>"OPORTUNIDADE"</formula>
    </cfRule>
  </conditionalFormatting>
  <conditionalFormatting sqref="Z201">
    <cfRule type="cellIs" dxfId="328" priority="332" operator="equal">
      <formula>"NÃO"</formula>
    </cfRule>
    <cfRule type="cellIs" dxfId="327" priority="333" operator="equal">
      <formula>"SIM"</formula>
    </cfRule>
  </conditionalFormatting>
  <conditionalFormatting sqref="Y201">
    <cfRule type="cellIs" dxfId="326" priority="331" operator="equal">
      <formula>"OPORTUNIDADE"</formula>
    </cfRule>
  </conditionalFormatting>
  <conditionalFormatting sqref="Y201">
    <cfRule type="cellIs" dxfId="325" priority="329" operator="equal">
      <formula>"NÃO"</formula>
    </cfRule>
    <cfRule type="cellIs" dxfId="324" priority="330" operator="equal">
      <formula>"SIM"</formula>
    </cfRule>
  </conditionalFormatting>
  <conditionalFormatting sqref="Y201">
    <cfRule type="cellIs" dxfId="323" priority="328" operator="equal">
      <formula>"OPORTUNIDADE"</formula>
    </cfRule>
  </conditionalFormatting>
  <conditionalFormatting sqref="Y201">
    <cfRule type="cellIs" dxfId="322" priority="326" operator="equal">
      <formula>"NÃO"</formula>
    </cfRule>
    <cfRule type="cellIs" dxfId="321" priority="327" operator="equal">
      <formula>"SIM"</formula>
    </cfRule>
  </conditionalFormatting>
  <conditionalFormatting sqref="Y201">
    <cfRule type="cellIs" dxfId="320" priority="325" operator="equal">
      <formula>"OPORTUNIDADE"</formula>
    </cfRule>
  </conditionalFormatting>
  <conditionalFormatting sqref="Y201">
    <cfRule type="cellIs" dxfId="319" priority="323" operator="equal">
      <formula>"NÃO"</formula>
    </cfRule>
    <cfRule type="cellIs" dxfId="318" priority="324" operator="equal">
      <formula>"SIM"</formula>
    </cfRule>
  </conditionalFormatting>
  <conditionalFormatting sqref="Y201">
    <cfRule type="cellIs" dxfId="317" priority="322" operator="equal">
      <formula>"OPORTUNIDADE"</formula>
    </cfRule>
  </conditionalFormatting>
  <conditionalFormatting sqref="Y201">
    <cfRule type="cellIs" dxfId="316" priority="320" operator="equal">
      <formula>"NÃO"</formula>
    </cfRule>
    <cfRule type="cellIs" dxfId="315" priority="321" operator="equal">
      <formula>"SIM"</formula>
    </cfRule>
  </conditionalFormatting>
  <conditionalFormatting sqref="Z201">
    <cfRule type="cellIs" dxfId="314" priority="319" operator="equal">
      <formula>"OPORTUNIDADE"</formula>
    </cfRule>
  </conditionalFormatting>
  <conditionalFormatting sqref="Z201">
    <cfRule type="cellIs" dxfId="313" priority="317" operator="equal">
      <formula>"NÃO"</formula>
    </cfRule>
    <cfRule type="cellIs" dxfId="312" priority="318" operator="equal">
      <formula>"SIM"</formula>
    </cfRule>
  </conditionalFormatting>
  <conditionalFormatting sqref="Z201">
    <cfRule type="cellIs" dxfId="311" priority="316" operator="equal">
      <formula>"OPORTUNIDADE"</formula>
    </cfRule>
  </conditionalFormatting>
  <conditionalFormatting sqref="Z201">
    <cfRule type="cellIs" dxfId="310" priority="314" operator="equal">
      <formula>"NÃO"</formula>
    </cfRule>
    <cfRule type="cellIs" dxfId="309" priority="315" operator="equal">
      <formula>"SIM"</formula>
    </cfRule>
  </conditionalFormatting>
  <conditionalFormatting sqref="Y201">
    <cfRule type="cellIs" dxfId="308" priority="313" operator="equal">
      <formula>"OPORTUNIDADE"</formula>
    </cfRule>
  </conditionalFormatting>
  <conditionalFormatting sqref="Y201">
    <cfRule type="cellIs" dxfId="307" priority="311" operator="equal">
      <formula>"NÃO"</formula>
    </cfRule>
    <cfRule type="cellIs" dxfId="306" priority="312" operator="equal">
      <formula>"SIM"</formula>
    </cfRule>
  </conditionalFormatting>
  <conditionalFormatting sqref="Y201:Z201">
    <cfRule type="cellIs" dxfId="305" priority="310" operator="equal">
      <formula>"OPORTUNIDADE"</formula>
    </cfRule>
  </conditionalFormatting>
  <conditionalFormatting sqref="Y201:Z201">
    <cfRule type="cellIs" dxfId="304" priority="308" operator="equal">
      <formula>"NÃO"</formula>
    </cfRule>
    <cfRule type="cellIs" dxfId="303" priority="309" operator="equal">
      <formula>"SIM"</formula>
    </cfRule>
  </conditionalFormatting>
  <conditionalFormatting sqref="Y201:Z201">
    <cfRule type="cellIs" dxfId="302" priority="307" operator="equal">
      <formula>"OPORTUNIDADE"</formula>
    </cfRule>
  </conditionalFormatting>
  <conditionalFormatting sqref="Y201:Z201">
    <cfRule type="cellIs" dxfId="301" priority="305" operator="equal">
      <formula>"NÃO"</formula>
    </cfRule>
    <cfRule type="cellIs" dxfId="300" priority="306" operator="equal">
      <formula>"SIM"</formula>
    </cfRule>
  </conditionalFormatting>
  <conditionalFormatting sqref="Y201:Z201">
    <cfRule type="cellIs" dxfId="299" priority="304" operator="equal">
      <formula>"OPORTUNIDADE"</formula>
    </cfRule>
  </conditionalFormatting>
  <conditionalFormatting sqref="Y201:Z201">
    <cfRule type="cellIs" dxfId="298" priority="302" operator="equal">
      <formula>"NÃO"</formula>
    </cfRule>
    <cfRule type="cellIs" dxfId="297" priority="303" operator="equal">
      <formula>"SIM"</formula>
    </cfRule>
  </conditionalFormatting>
  <conditionalFormatting sqref="BK202:BK203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296" priority="295" operator="equal">
      <formula>"OPORTUNIDADE"</formula>
    </cfRule>
  </conditionalFormatting>
  <conditionalFormatting sqref="Z212">
    <cfRule type="cellIs" dxfId="295" priority="293" operator="equal">
      <formula>"NÃO"</formula>
    </cfRule>
    <cfRule type="cellIs" dxfId="294" priority="294" operator="equal">
      <formula>"SIM"</formula>
    </cfRule>
  </conditionalFormatting>
  <conditionalFormatting sqref="Z212">
    <cfRule type="cellIs" dxfId="293" priority="292" operator="equal">
      <formula>"OPORTUNIDADE"</formula>
    </cfRule>
  </conditionalFormatting>
  <conditionalFormatting sqref="Z212">
    <cfRule type="cellIs" dxfId="292" priority="290" operator="equal">
      <formula>"NÃO"</formula>
    </cfRule>
    <cfRule type="cellIs" dxfId="291" priority="291" operator="equal">
      <formula>"SIM"</formula>
    </cfRule>
  </conditionalFormatting>
  <conditionalFormatting sqref="Z212">
    <cfRule type="cellIs" dxfId="290" priority="277" operator="equal">
      <formula>"OPORTUNIDADE"</formula>
    </cfRule>
  </conditionalFormatting>
  <conditionalFormatting sqref="Z212">
    <cfRule type="cellIs" dxfId="289" priority="275" operator="equal">
      <formula>"NÃO"</formula>
    </cfRule>
    <cfRule type="cellIs" dxfId="288" priority="276" operator="equal">
      <formula>"SIM"</formula>
    </cfRule>
  </conditionalFormatting>
  <conditionalFormatting sqref="Z212">
    <cfRule type="cellIs" dxfId="287" priority="274" operator="equal">
      <formula>"OPORTUNIDADE"</formula>
    </cfRule>
  </conditionalFormatting>
  <conditionalFormatting sqref="Z212">
    <cfRule type="cellIs" dxfId="286" priority="272" operator="equal">
      <formula>"NÃO"</formula>
    </cfRule>
    <cfRule type="cellIs" dxfId="285" priority="273" operator="equal">
      <formula>"SIM"</formula>
    </cfRule>
  </conditionalFormatting>
  <conditionalFormatting sqref="Z212">
    <cfRule type="cellIs" dxfId="284" priority="268" operator="equal">
      <formula>"OPORTUNIDADE"</formula>
    </cfRule>
  </conditionalFormatting>
  <conditionalFormatting sqref="Z212">
    <cfRule type="cellIs" dxfId="283" priority="266" operator="equal">
      <formula>"NÃO"</formula>
    </cfRule>
    <cfRule type="cellIs" dxfId="282" priority="267" operator="equal">
      <formula>"SIM"</formula>
    </cfRule>
  </conditionalFormatting>
  <conditionalFormatting sqref="Z212">
    <cfRule type="cellIs" dxfId="281" priority="265" operator="equal">
      <formula>"OPORTUNIDADE"</formula>
    </cfRule>
  </conditionalFormatting>
  <conditionalFormatting sqref="Z212">
    <cfRule type="cellIs" dxfId="280" priority="263" operator="equal">
      <formula>"NÃO"</formula>
    </cfRule>
    <cfRule type="cellIs" dxfId="279" priority="264" operator="equal">
      <formula>"SIM"</formula>
    </cfRule>
  </conditionalFormatting>
  <conditionalFormatting sqref="Z212">
    <cfRule type="cellIs" dxfId="278" priority="262" operator="equal">
      <formula>"OPORTUNIDADE"</formula>
    </cfRule>
  </conditionalFormatting>
  <conditionalFormatting sqref="Z212">
    <cfRule type="cellIs" dxfId="277" priority="260" operator="equal">
      <formula>"NÃO"</formula>
    </cfRule>
    <cfRule type="cellIs" dxfId="276" priority="261" operator="equal">
      <formula>"SIM"</formula>
    </cfRule>
  </conditionalFormatting>
  <conditionalFormatting sqref="BK208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341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335:BK335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Z350">
    <cfRule type="cellIs" dxfId="275" priority="191" operator="equal">
      <formula>"OPORTUNIDADE"</formula>
    </cfRule>
  </conditionalFormatting>
  <conditionalFormatting sqref="Z350">
    <cfRule type="cellIs" dxfId="274" priority="189" operator="equal">
      <formula>"NÃO"</formula>
    </cfRule>
    <cfRule type="cellIs" dxfId="273" priority="190" operator="equal">
      <formula>"SIM"</formula>
    </cfRule>
  </conditionalFormatting>
  <conditionalFormatting sqref="Z350">
    <cfRule type="cellIs" dxfId="272" priority="188" operator="equal">
      <formula>"OPORTUNIDADE"</formula>
    </cfRule>
  </conditionalFormatting>
  <conditionalFormatting sqref="Z350">
    <cfRule type="cellIs" dxfId="271" priority="186" operator="equal">
      <formula>"NÃO"</formula>
    </cfRule>
    <cfRule type="cellIs" dxfId="270" priority="187" operator="equal">
      <formula>"SIM"</formula>
    </cfRule>
  </conditionalFormatting>
  <conditionalFormatting sqref="Z350">
    <cfRule type="cellIs" dxfId="269" priority="185" operator="equal">
      <formula>"OPORTUNIDADE"</formula>
    </cfRule>
  </conditionalFormatting>
  <conditionalFormatting sqref="Z350">
    <cfRule type="cellIs" dxfId="268" priority="183" operator="equal">
      <formula>"NÃO"</formula>
    </cfRule>
    <cfRule type="cellIs" dxfId="267" priority="184" operator="equal">
      <formula>"SIM"</formula>
    </cfRule>
  </conditionalFormatting>
  <conditionalFormatting sqref="Z350">
    <cfRule type="cellIs" dxfId="266" priority="179" operator="equal">
      <formula>"OPORTUNIDADE"</formula>
    </cfRule>
  </conditionalFormatting>
  <conditionalFormatting sqref="Z350">
    <cfRule type="cellIs" dxfId="265" priority="177" operator="equal">
      <formula>"NÃO"</formula>
    </cfRule>
    <cfRule type="cellIs" dxfId="264" priority="178" operator="equal">
      <formula>"SIM"</formula>
    </cfRule>
  </conditionalFormatting>
  <conditionalFormatting sqref="Z350">
    <cfRule type="cellIs" dxfId="263" priority="176" operator="equal">
      <formula>"OPORTUNIDADE"</formula>
    </cfRule>
  </conditionalFormatting>
  <conditionalFormatting sqref="Z350">
    <cfRule type="cellIs" dxfId="262" priority="174" operator="equal">
      <formula>"NÃO"</formula>
    </cfRule>
    <cfRule type="cellIs" dxfId="261" priority="175" operator="equal">
      <formula>"SIM"</formula>
    </cfRule>
  </conditionalFormatting>
  <conditionalFormatting sqref="Z350">
    <cfRule type="cellIs" dxfId="260" priority="173" operator="equal">
      <formula>"OPORTUNIDADE"</formula>
    </cfRule>
  </conditionalFormatting>
  <conditionalFormatting sqref="Z350">
    <cfRule type="cellIs" dxfId="259" priority="171" operator="equal">
      <formula>"NÃO"</formula>
    </cfRule>
    <cfRule type="cellIs" dxfId="258" priority="172" operator="equal">
      <formula>"SIM"</formula>
    </cfRule>
  </conditionalFormatting>
  <conditionalFormatting sqref="Z350">
    <cfRule type="cellIs" dxfId="257" priority="170" operator="equal">
      <formula>"OPORTUNIDADE"</formula>
    </cfRule>
  </conditionalFormatting>
  <conditionalFormatting sqref="Z350">
    <cfRule type="cellIs" dxfId="256" priority="168" operator="equal">
      <formula>"NÃO"</formula>
    </cfRule>
    <cfRule type="cellIs" dxfId="255" priority="169" operator="equal">
      <formula>"SIM"</formula>
    </cfRule>
  </conditionalFormatting>
  <conditionalFormatting sqref="Z350">
    <cfRule type="cellIs" dxfId="254" priority="167" operator="equal">
      <formula>"OPORTUNIDADE"</formula>
    </cfRule>
  </conditionalFormatting>
  <conditionalFormatting sqref="Z350">
    <cfRule type="cellIs" dxfId="253" priority="165" operator="equal">
      <formula>"NÃO"</formula>
    </cfRule>
    <cfRule type="cellIs" dxfId="252" priority="166" operator="equal">
      <formula>"SIM"</formula>
    </cfRule>
  </conditionalFormatting>
  <conditionalFormatting sqref="Z350">
    <cfRule type="cellIs" dxfId="251" priority="164" operator="equal">
      <formula>"OPORTUNIDADE"</formula>
    </cfRule>
  </conditionalFormatting>
  <conditionalFormatting sqref="Z350">
    <cfRule type="cellIs" dxfId="250" priority="162" operator="equal">
      <formula>"NÃO"</formula>
    </cfRule>
    <cfRule type="cellIs" dxfId="249" priority="163" operator="equal">
      <formula>"SIM"</formula>
    </cfRule>
  </conditionalFormatting>
  <conditionalFormatting sqref="Z350">
    <cfRule type="cellIs" dxfId="248" priority="161" operator="equal">
      <formula>"OPORTUNIDADE"</formula>
    </cfRule>
  </conditionalFormatting>
  <conditionalFormatting sqref="Z350">
    <cfRule type="cellIs" dxfId="247" priority="159" operator="equal">
      <formula>"NÃO"</formula>
    </cfRule>
    <cfRule type="cellIs" dxfId="246" priority="160" operator="equal">
      <formula>"SIM"</formula>
    </cfRule>
  </conditionalFormatting>
  <conditionalFormatting sqref="Z350">
    <cfRule type="cellIs" dxfId="245" priority="158" operator="equal">
      <formula>"OPORTUNIDADE"</formula>
    </cfRule>
  </conditionalFormatting>
  <conditionalFormatting sqref="Z350">
    <cfRule type="cellIs" dxfId="244" priority="156" operator="equal">
      <formula>"NÃO"</formula>
    </cfRule>
    <cfRule type="cellIs" dxfId="243" priority="157" operator="equal">
      <formula>"SIM"</formula>
    </cfRule>
  </conditionalFormatting>
  <conditionalFormatting sqref="Z350">
    <cfRule type="cellIs" dxfId="242" priority="155" operator="equal">
      <formula>"OPORTUNIDADE"</formula>
    </cfRule>
  </conditionalFormatting>
  <conditionalFormatting sqref="Z350">
    <cfRule type="cellIs" dxfId="241" priority="153" operator="equal">
      <formula>"NÃO"</formula>
    </cfRule>
    <cfRule type="cellIs" dxfId="240" priority="154" operator="equal">
      <formula>"SIM"</formula>
    </cfRule>
  </conditionalFormatting>
  <conditionalFormatting sqref="Z350">
    <cfRule type="cellIs" dxfId="239" priority="152" operator="equal">
      <formula>"OPORTUNIDADE"</formula>
    </cfRule>
  </conditionalFormatting>
  <conditionalFormatting sqref="Z350">
    <cfRule type="cellIs" dxfId="238" priority="150" operator="equal">
      <formula>"NÃO"</formula>
    </cfRule>
    <cfRule type="cellIs" dxfId="237" priority="151" operator="equal">
      <formula>"SIM"</formula>
    </cfRule>
  </conditionalFormatting>
  <conditionalFormatting sqref="Z350">
    <cfRule type="cellIs" dxfId="236" priority="149" operator="equal">
      <formula>"OPORTUNIDADE"</formula>
    </cfRule>
  </conditionalFormatting>
  <conditionalFormatting sqref="Z350">
    <cfRule type="cellIs" dxfId="235" priority="147" operator="equal">
      <formula>"NÃO"</formula>
    </cfRule>
    <cfRule type="cellIs" dxfId="234" priority="148" operator="equal">
      <formula>"SIM"</formula>
    </cfRule>
  </conditionalFormatting>
  <conditionalFormatting sqref="Z350">
    <cfRule type="cellIs" dxfId="233" priority="146" operator="equal">
      <formula>"OPORTUNIDADE"</formula>
    </cfRule>
  </conditionalFormatting>
  <conditionalFormatting sqref="Z350">
    <cfRule type="cellIs" dxfId="232" priority="144" operator="equal">
      <formula>"NÃO"</formula>
    </cfRule>
    <cfRule type="cellIs" dxfId="231" priority="145" operator="equal">
      <formula>"SIM"</formula>
    </cfRule>
  </conditionalFormatting>
  <conditionalFormatting sqref="Z350">
    <cfRule type="cellIs" dxfId="230" priority="143" operator="equal">
      <formula>"OPORTUNIDADE"</formula>
    </cfRule>
  </conditionalFormatting>
  <conditionalFormatting sqref="Z350">
    <cfRule type="cellIs" dxfId="229" priority="141" operator="equal">
      <formula>"NÃO"</formula>
    </cfRule>
    <cfRule type="cellIs" dxfId="228" priority="142" operator="equal">
      <formula>"SIM"</formula>
    </cfRule>
  </conditionalFormatting>
  <conditionalFormatting sqref="Z350">
    <cfRule type="cellIs" dxfId="227" priority="140" operator="equal">
      <formula>"OPORTUNIDADE"</formula>
    </cfRule>
  </conditionalFormatting>
  <conditionalFormatting sqref="Z350">
    <cfRule type="cellIs" dxfId="226" priority="138" operator="equal">
      <formula>"NÃO"</formula>
    </cfRule>
    <cfRule type="cellIs" dxfId="225" priority="139" operator="equal">
      <formula>"SIM"</formula>
    </cfRule>
  </conditionalFormatting>
  <conditionalFormatting sqref="Z350">
    <cfRule type="cellIs" dxfId="224" priority="137" operator="equal">
      <formula>"OPORTUNIDADE"</formula>
    </cfRule>
  </conditionalFormatting>
  <conditionalFormatting sqref="Z350">
    <cfRule type="cellIs" dxfId="223" priority="135" operator="equal">
      <formula>"NÃO"</formula>
    </cfRule>
    <cfRule type="cellIs" dxfId="222" priority="136" operator="equal">
      <formula>"SIM"</formula>
    </cfRule>
  </conditionalFormatting>
  <conditionalFormatting sqref="Z350">
    <cfRule type="cellIs" dxfId="221" priority="134" operator="equal">
      <formula>"OPORTUNIDADE"</formula>
    </cfRule>
  </conditionalFormatting>
  <conditionalFormatting sqref="Z350">
    <cfRule type="cellIs" dxfId="220" priority="132" operator="equal">
      <formula>"NÃO"</formula>
    </cfRule>
    <cfRule type="cellIs" dxfId="219" priority="133" operator="equal">
      <formula>"SIM"</formula>
    </cfRule>
  </conditionalFormatting>
  <conditionalFormatting sqref="Z350">
    <cfRule type="cellIs" dxfId="218" priority="131" operator="equal">
      <formula>"OPORTUNIDADE"</formula>
    </cfRule>
  </conditionalFormatting>
  <conditionalFormatting sqref="Z350">
    <cfRule type="cellIs" dxfId="217" priority="129" operator="equal">
      <formula>"NÃO"</formula>
    </cfRule>
    <cfRule type="cellIs" dxfId="216" priority="130" operator="equal">
      <formula>"SIM"</formula>
    </cfRule>
  </conditionalFormatting>
  <conditionalFormatting sqref="Z350">
    <cfRule type="cellIs" dxfId="215" priority="128" operator="equal">
      <formula>"OPORTUNIDADE"</formula>
    </cfRule>
  </conditionalFormatting>
  <conditionalFormatting sqref="Z350">
    <cfRule type="cellIs" dxfId="214" priority="126" operator="equal">
      <formula>"NÃO"</formula>
    </cfRule>
    <cfRule type="cellIs" dxfId="213" priority="127" operator="equal">
      <formula>"SIM"</formula>
    </cfRule>
  </conditionalFormatting>
  <conditionalFormatting sqref="Z350">
    <cfRule type="cellIs" dxfId="212" priority="125" operator="equal">
      <formula>"OPORTUNIDADE"</formula>
    </cfRule>
  </conditionalFormatting>
  <conditionalFormatting sqref="Z350">
    <cfRule type="cellIs" dxfId="211" priority="123" operator="equal">
      <formula>"NÃO"</formula>
    </cfRule>
    <cfRule type="cellIs" dxfId="210" priority="124" operator="equal">
      <formula>"SIM"</formula>
    </cfRule>
  </conditionalFormatting>
  <conditionalFormatting sqref="Z350">
    <cfRule type="cellIs" dxfId="209" priority="122" operator="equal">
      <formula>"OPORTUNIDADE"</formula>
    </cfRule>
  </conditionalFormatting>
  <conditionalFormatting sqref="Z350">
    <cfRule type="cellIs" dxfId="208" priority="120" operator="equal">
      <formula>"NÃO"</formula>
    </cfRule>
    <cfRule type="cellIs" dxfId="207" priority="121" operator="equal">
      <formula>"SIM"</formula>
    </cfRule>
  </conditionalFormatting>
  <conditionalFormatting sqref="Z350">
    <cfRule type="cellIs" dxfId="206" priority="119" operator="equal">
      <formula>"OPORTUNIDADE"</formula>
    </cfRule>
  </conditionalFormatting>
  <conditionalFormatting sqref="Z350">
    <cfRule type="cellIs" dxfId="205" priority="117" operator="equal">
      <formula>"NÃO"</formula>
    </cfRule>
    <cfRule type="cellIs" dxfId="204" priority="118" operator="equal">
      <formula>"SIM"</formula>
    </cfRule>
  </conditionalFormatting>
  <conditionalFormatting sqref="Y350">
    <cfRule type="cellIs" dxfId="203" priority="107" operator="equal">
      <formula>"OPORTUNIDADE"</formula>
    </cfRule>
  </conditionalFormatting>
  <conditionalFormatting sqref="Y350">
    <cfRule type="cellIs" dxfId="202" priority="105" operator="equal">
      <formula>"NÃO"</formula>
    </cfRule>
    <cfRule type="cellIs" dxfId="201" priority="106" operator="equal">
      <formula>"SIM"</formula>
    </cfRule>
  </conditionalFormatting>
  <conditionalFormatting sqref="Y350">
    <cfRule type="cellIs" dxfId="200" priority="104" operator="equal">
      <formula>"OPORTUNIDADE"</formula>
    </cfRule>
  </conditionalFormatting>
  <conditionalFormatting sqref="Y350">
    <cfRule type="cellIs" dxfId="199" priority="102" operator="equal">
      <formula>"NÃO"</formula>
    </cfRule>
    <cfRule type="cellIs" dxfId="198" priority="103" operator="equal">
      <formula>"SIM"</formula>
    </cfRule>
  </conditionalFormatting>
  <conditionalFormatting sqref="Y350">
    <cfRule type="cellIs" dxfId="197" priority="101" operator="equal">
      <formula>"OPORTUNIDADE"</formula>
    </cfRule>
  </conditionalFormatting>
  <conditionalFormatting sqref="Y350">
    <cfRule type="cellIs" dxfId="196" priority="99" operator="equal">
      <formula>"NÃO"</formula>
    </cfRule>
    <cfRule type="cellIs" dxfId="195" priority="100" operator="equal">
      <formula>"SIM"</formula>
    </cfRule>
  </conditionalFormatting>
  <conditionalFormatting sqref="Y350">
    <cfRule type="cellIs" dxfId="194" priority="98" operator="equal">
      <formula>"OPORTUNIDADE"</formula>
    </cfRule>
  </conditionalFormatting>
  <conditionalFormatting sqref="Y350">
    <cfRule type="cellIs" dxfId="193" priority="96" operator="equal">
      <formula>"NÃO"</formula>
    </cfRule>
    <cfRule type="cellIs" dxfId="192" priority="97" operator="equal">
      <formula>"SIM"</formula>
    </cfRule>
  </conditionalFormatting>
  <conditionalFormatting sqref="Y350">
    <cfRule type="cellIs" dxfId="191" priority="95" operator="equal">
      <formula>"OPORTUNIDADE"</formula>
    </cfRule>
  </conditionalFormatting>
  <conditionalFormatting sqref="Y350">
    <cfRule type="cellIs" dxfId="190" priority="93" operator="equal">
      <formula>"NÃO"</formula>
    </cfRule>
    <cfRule type="cellIs" dxfId="189" priority="94" operator="equal">
      <formula>"SIM"</formula>
    </cfRule>
  </conditionalFormatting>
  <conditionalFormatting sqref="Y350">
    <cfRule type="cellIs" dxfId="188" priority="92" operator="equal">
      <formula>"OPORTUNIDADE"</formula>
    </cfRule>
  </conditionalFormatting>
  <conditionalFormatting sqref="Y350">
    <cfRule type="cellIs" dxfId="187" priority="90" operator="equal">
      <formula>"NÃO"</formula>
    </cfRule>
    <cfRule type="cellIs" dxfId="186" priority="91" operator="equal">
      <formula>"SIM"</formula>
    </cfRule>
  </conditionalFormatting>
  <conditionalFormatting sqref="Y350">
    <cfRule type="cellIs" dxfId="185" priority="89" operator="equal">
      <formula>"OPORTUNIDADE"</formula>
    </cfRule>
  </conditionalFormatting>
  <conditionalFormatting sqref="Y350">
    <cfRule type="cellIs" dxfId="184" priority="87" operator="equal">
      <formula>"NÃO"</formula>
    </cfRule>
    <cfRule type="cellIs" dxfId="183" priority="88" operator="equal">
      <formula>"SIM"</formula>
    </cfRule>
  </conditionalFormatting>
  <conditionalFormatting sqref="Y350">
    <cfRule type="cellIs" dxfId="182" priority="86" operator="equal">
      <formula>"OPORTUNIDADE"</formula>
    </cfRule>
  </conditionalFormatting>
  <conditionalFormatting sqref="Y350">
    <cfRule type="cellIs" dxfId="181" priority="84" operator="equal">
      <formula>"NÃO"</formula>
    </cfRule>
    <cfRule type="cellIs" dxfId="180" priority="85" operator="equal">
      <formula>"SIM"</formula>
    </cfRule>
  </conditionalFormatting>
  <conditionalFormatting sqref="Y350">
    <cfRule type="cellIs" dxfId="179" priority="83" operator="equal">
      <formula>"OPORTUNIDADE"</formula>
    </cfRule>
  </conditionalFormatting>
  <conditionalFormatting sqref="Y350">
    <cfRule type="cellIs" dxfId="178" priority="81" operator="equal">
      <formula>"NÃO"</formula>
    </cfRule>
    <cfRule type="cellIs" dxfId="177" priority="82" operator="equal">
      <formula>"SIM"</formula>
    </cfRule>
  </conditionalFormatting>
  <conditionalFormatting sqref="Y350">
    <cfRule type="cellIs" dxfId="176" priority="80" operator="equal">
      <formula>"OPORTUNIDADE"</formula>
    </cfRule>
  </conditionalFormatting>
  <conditionalFormatting sqref="Y350">
    <cfRule type="cellIs" dxfId="175" priority="78" operator="equal">
      <formula>"NÃO"</formula>
    </cfRule>
    <cfRule type="cellIs" dxfId="174" priority="79" operator="equal">
      <formula>"SIM"</formula>
    </cfRule>
  </conditionalFormatting>
  <conditionalFormatting sqref="Y350">
    <cfRule type="cellIs" dxfId="173" priority="77" operator="equal">
      <formula>"OPORTUNIDADE"</formula>
    </cfRule>
  </conditionalFormatting>
  <conditionalFormatting sqref="Y350">
    <cfRule type="cellIs" dxfId="172" priority="75" operator="equal">
      <formula>"NÃO"</formula>
    </cfRule>
    <cfRule type="cellIs" dxfId="171" priority="76" operator="equal">
      <formula>"SIM"</formula>
    </cfRule>
  </conditionalFormatting>
  <conditionalFormatting sqref="Y350">
    <cfRule type="cellIs" dxfId="170" priority="74" operator="equal">
      <formula>"OPORTUNIDADE"</formula>
    </cfRule>
  </conditionalFormatting>
  <conditionalFormatting sqref="Y350">
    <cfRule type="cellIs" dxfId="169" priority="72" operator="equal">
      <formula>"NÃO"</formula>
    </cfRule>
    <cfRule type="cellIs" dxfId="168" priority="73" operator="equal">
      <formula>"SIM"</formula>
    </cfRule>
  </conditionalFormatting>
  <conditionalFormatting sqref="Y350">
    <cfRule type="cellIs" dxfId="167" priority="71" operator="equal">
      <formula>"OPORTUNIDADE"</formula>
    </cfRule>
  </conditionalFormatting>
  <conditionalFormatting sqref="Y350">
    <cfRule type="cellIs" dxfId="166" priority="69" operator="equal">
      <formula>"NÃO"</formula>
    </cfRule>
    <cfRule type="cellIs" dxfId="165" priority="70" operator="equal">
      <formula>"SIM"</formula>
    </cfRule>
  </conditionalFormatting>
  <conditionalFormatting sqref="Y350">
    <cfRule type="cellIs" dxfId="164" priority="68" operator="equal">
      <formula>"OPORTUNIDADE"</formula>
    </cfRule>
  </conditionalFormatting>
  <conditionalFormatting sqref="Y350">
    <cfRule type="cellIs" dxfId="163" priority="66" operator="equal">
      <formula>"NÃO"</formula>
    </cfRule>
    <cfRule type="cellIs" dxfId="162" priority="67" operator="equal">
      <formula>"SIM"</formula>
    </cfRule>
  </conditionalFormatting>
  <conditionalFormatting sqref="Y350">
    <cfRule type="cellIs" dxfId="161" priority="65" operator="equal">
      <formula>"OPORTUNIDADE"</formula>
    </cfRule>
  </conditionalFormatting>
  <conditionalFormatting sqref="Y350">
    <cfRule type="cellIs" dxfId="160" priority="63" operator="equal">
      <formula>"NÃO"</formula>
    </cfRule>
    <cfRule type="cellIs" dxfId="159" priority="64" operator="equal">
      <formula>"SIM"</formula>
    </cfRule>
  </conditionalFormatting>
  <conditionalFormatting sqref="Y350">
    <cfRule type="cellIs" dxfId="158" priority="62" operator="equal">
      <formula>"OPORTUNIDADE"</formula>
    </cfRule>
  </conditionalFormatting>
  <conditionalFormatting sqref="Y350">
    <cfRule type="cellIs" dxfId="157" priority="60" operator="equal">
      <formula>"NÃO"</formula>
    </cfRule>
    <cfRule type="cellIs" dxfId="156" priority="61" operator="equal">
      <formula>"SIM"</formula>
    </cfRule>
  </conditionalFormatting>
  <conditionalFormatting sqref="Y350">
    <cfRule type="cellIs" dxfId="155" priority="59" operator="equal">
      <formula>"OPORTUNIDADE"</formula>
    </cfRule>
  </conditionalFormatting>
  <conditionalFormatting sqref="Y350">
    <cfRule type="cellIs" dxfId="154" priority="57" operator="equal">
      <formula>"NÃO"</formula>
    </cfRule>
    <cfRule type="cellIs" dxfId="153" priority="58" operator="equal">
      <formula>"SIM"</formula>
    </cfRule>
  </conditionalFormatting>
  <conditionalFormatting sqref="Y350">
    <cfRule type="cellIs" dxfId="152" priority="56" operator="equal">
      <formula>"OPORTUNIDADE"</formula>
    </cfRule>
  </conditionalFormatting>
  <conditionalFormatting sqref="Y350">
    <cfRule type="cellIs" dxfId="151" priority="54" operator="equal">
      <formula>"NÃO"</formula>
    </cfRule>
    <cfRule type="cellIs" dxfId="150" priority="55" operator="equal">
      <formula>"SIM"</formula>
    </cfRule>
  </conditionalFormatting>
  <conditionalFormatting sqref="Y350">
    <cfRule type="cellIs" dxfId="149" priority="53" operator="equal">
      <formula>"OPORTUNIDADE"</formula>
    </cfRule>
  </conditionalFormatting>
  <conditionalFormatting sqref="Y350">
    <cfRule type="cellIs" dxfId="148" priority="51" operator="equal">
      <formula>"NÃO"</formula>
    </cfRule>
    <cfRule type="cellIs" dxfId="147" priority="52" operator="equal">
      <formula>"SIM"</formula>
    </cfRule>
  </conditionalFormatting>
  <conditionalFormatting sqref="Y350">
    <cfRule type="cellIs" dxfId="146" priority="50" operator="equal">
      <formula>"OPORTUNIDADE"</formula>
    </cfRule>
  </conditionalFormatting>
  <conditionalFormatting sqref="Y350">
    <cfRule type="cellIs" dxfId="145" priority="48" operator="equal">
      <formula>"NÃO"</formula>
    </cfRule>
    <cfRule type="cellIs" dxfId="144" priority="49" operator="equal">
      <formula>"SIM"</formula>
    </cfRule>
  </conditionalFormatting>
  <conditionalFormatting sqref="Y350">
    <cfRule type="cellIs" dxfId="143" priority="47" operator="equal">
      <formula>"OPORTUNIDADE"</formula>
    </cfRule>
  </conditionalFormatting>
  <conditionalFormatting sqref="Y350">
    <cfRule type="cellIs" dxfId="142" priority="45" operator="equal">
      <formula>"NÃO"</formula>
    </cfRule>
    <cfRule type="cellIs" dxfId="141" priority="46" operator="equal">
      <formula>"SIM"</formula>
    </cfRule>
  </conditionalFormatting>
  <conditionalFormatting sqref="Y350">
    <cfRule type="cellIs" dxfId="140" priority="44" operator="equal">
      <formula>"OPORTUNIDADE"</formula>
    </cfRule>
  </conditionalFormatting>
  <conditionalFormatting sqref="Y350">
    <cfRule type="cellIs" dxfId="139" priority="42" operator="equal">
      <formula>"NÃO"</formula>
    </cfRule>
    <cfRule type="cellIs" dxfId="138" priority="43" operator="equal">
      <formula>"SIM"</formula>
    </cfRule>
  </conditionalFormatting>
  <conditionalFormatting sqref="Y350">
    <cfRule type="cellIs" dxfId="137" priority="41" operator="equal">
      <formula>"OPORTUNIDADE"</formula>
    </cfRule>
  </conditionalFormatting>
  <conditionalFormatting sqref="Y350">
    <cfRule type="cellIs" dxfId="136" priority="39" operator="equal">
      <formula>"NÃO"</formula>
    </cfRule>
    <cfRule type="cellIs" dxfId="135" priority="40" operator="equal">
      <formula>"SIM"</formula>
    </cfRule>
  </conditionalFormatting>
  <conditionalFormatting sqref="Y350">
    <cfRule type="cellIs" dxfId="134" priority="38" operator="equal">
      <formula>"OPORTUNIDADE"</formula>
    </cfRule>
  </conditionalFormatting>
  <conditionalFormatting sqref="Y350">
    <cfRule type="cellIs" dxfId="133" priority="36" operator="equal">
      <formula>"NÃO"</formula>
    </cfRule>
    <cfRule type="cellIs" dxfId="132" priority="37" operator="equal">
      <formula>"SIM"</formula>
    </cfRule>
  </conditionalFormatting>
  <conditionalFormatting sqref="Y350">
    <cfRule type="cellIs" dxfId="131" priority="35" operator="equal">
      <formula>"OPORTUNIDADE"</formula>
    </cfRule>
  </conditionalFormatting>
  <conditionalFormatting sqref="Y350">
    <cfRule type="cellIs" dxfId="130" priority="33" operator="equal">
      <formula>"NÃO"</formula>
    </cfRule>
    <cfRule type="cellIs" dxfId="129" priority="34" operator="equal">
      <formula>"SIM"</formula>
    </cfRule>
  </conditionalFormatting>
  <conditionalFormatting sqref="Y350">
    <cfRule type="cellIs" dxfId="128" priority="32" operator="equal">
      <formula>"OPORTUNIDADE"</formula>
    </cfRule>
  </conditionalFormatting>
  <conditionalFormatting sqref="Y350">
    <cfRule type="cellIs" dxfId="127" priority="30" operator="equal">
      <formula>"NÃO"</formula>
    </cfRule>
    <cfRule type="cellIs" dxfId="126" priority="31" operator="equal">
      <formula>"SIM"</formula>
    </cfRule>
  </conditionalFormatting>
  <conditionalFormatting sqref="Y350">
    <cfRule type="cellIs" dxfId="125" priority="29" operator="equal">
      <formula>"OPORTUNIDADE"</formula>
    </cfRule>
  </conditionalFormatting>
  <conditionalFormatting sqref="Y350">
    <cfRule type="cellIs" dxfId="124" priority="27" operator="equal">
      <formula>"NÃO"</formula>
    </cfRule>
    <cfRule type="cellIs" dxfId="123" priority="28" operator="equal">
      <formula>"SIM"</formula>
    </cfRule>
  </conditionalFormatting>
  <conditionalFormatting sqref="Y350">
    <cfRule type="cellIs" dxfId="122" priority="26" operator="equal">
      <formula>"OPORTUNIDADE"</formula>
    </cfRule>
  </conditionalFormatting>
  <conditionalFormatting sqref="Y350">
    <cfRule type="cellIs" dxfId="121" priority="24" operator="equal">
      <formula>"NÃO"</formula>
    </cfRule>
    <cfRule type="cellIs" dxfId="120" priority="25" operator="equal">
      <formula>"SIM"</formula>
    </cfRule>
  </conditionalFormatting>
  <conditionalFormatting sqref="Y350">
    <cfRule type="cellIs" dxfId="119" priority="23" operator="equal">
      <formula>"OPORTUNIDADE"</formula>
    </cfRule>
  </conditionalFormatting>
  <conditionalFormatting sqref="Y350">
    <cfRule type="cellIs" dxfId="118" priority="21" operator="equal">
      <formula>"NÃO"</formula>
    </cfRule>
    <cfRule type="cellIs" dxfId="117" priority="22" operator="equal">
      <formula>"SIM"</formula>
    </cfRule>
  </conditionalFormatting>
  <conditionalFormatting sqref="Y350">
    <cfRule type="cellIs" dxfId="116" priority="20" operator="equal">
      <formula>"OPORTUNIDADE"</formula>
    </cfRule>
  </conditionalFormatting>
  <conditionalFormatting sqref="Y350">
    <cfRule type="cellIs" dxfId="115" priority="18" operator="equal">
      <formula>"NÃO"</formula>
    </cfRule>
    <cfRule type="cellIs" dxfId="114" priority="19" operator="equal">
      <formula>"SIM"</formula>
    </cfRule>
  </conditionalFormatting>
  <conditionalFormatting sqref="Y350">
    <cfRule type="cellIs" dxfId="113" priority="17" operator="equal">
      <formula>"OPORTUNIDADE"</formula>
    </cfRule>
  </conditionalFormatting>
  <conditionalFormatting sqref="Y350">
    <cfRule type="cellIs" dxfId="112" priority="15" operator="equal">
      <formula>"NÃO"</formula>
    </cfRule>
    <cfRule type="cellIs" dxfId="111" priority="16" operator="equal">
      <formula>"SIM"</formula>
    </cfRule>
  </conditionalFormatting>
  <conditionalFormatting sqref="Y350">
    <cfRule type="cellIs" dxfId="110" priority="14" operator="equal">
      <formula>"OPORTUNIDADE"</formula>
    </cfRule>
  </conditionalFormatting>
  <conditionalFormatting sqref="Y350">
    <cfRule type="cellIs" dxfId="109" priority="12" operator="equal">
      <formula>"NÃO"</formula>
    </cfRule>
    <cfRule type="cellIs" dxfId="108" priority="13" operator="equal">
      <formula>"SIM"</formula>
    </cfRule>
  </conditionalFormatting>
  <conditionalFormatting sqref="Y350">
    <cfRule type="cellIs" dxfId="107" priority="11" operator="equal">
      <formula>"OPORTUNIDADE"</formula>
    </cfRule>
  </conditionalFormatting>
  <conditionalFormatting sqref="Y350">
    <cfRule type="cellIs" dxfId="106" priority="9" operator="equal">
      <formula>"NÃO"</formula>
    </cfRule>
    <cfRule type="cellIs" dxfId="105" priority="10" operator="equal">
      <formula>"SIM"</formula>
    </cfRule>
  </conditionalFormatting>
  <conditionalFormatting sqref="BK333:BK33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M1" workbookViewId="0">
      <selection activeCell="B344" sqref="B344:U35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1214</v>
      </c>
      <c r="R1" s="365"/>
      <c r="U1" s="102"/>
      <c r="V1" s="366" t="s">
        <v>2008</v>
      </c>
      <c r="W1" s="366"/>
      <c r="X1" s="366"/>
      <c r="Y1" s="104"/>
    </row>
    <row r="2" spans="1:25" s="100" customFormat="1" ht="11.25" customHeight="1">
      <c r="A2" s="105" t="s">
        <v>2009</v>
      </c>
      <c r="B2" s="105" t="s">
        <v>2010</v>
      </c>
      <c r="C2" s="105" t="s">
        <v>603</v>
      </c>
      <c r="D2" s="106" t="s">
        <v>1166</v>
      </c>
      <c r="E2" s="106" t="s">
        <v>1167</v>
      </c>
      <c r="F2" s="106" t="s">
        <v>2011</v>
      </c>
      <c r="G2" s="106" t="s">
        <v>1009</v>
      </c>
      <c r="H2" s="106" t="s">
        <v>1155</v>
      </c>
      <c r="I2" s="106" t="s">
        <v>1157</v>
      </c>
      <c r="J2" s="106" t="s">
        <v>1158</v>
      </c>
      <c r="K2" s="106" t="s">
        <v>1161</v>
      </c>
      <c r="L2" s="106" t="s">
        <v>7</v>
      </c>
      <c r="M2" s="126" t="s">
        <v>3</v>
      </c>
      <c r="N2" s="289" t="s">
        <v>1159</v>
      </c>
      <c r="O2" s="289" t="s">
        <v>1160</v>
      </c>
      <c r="P2" s="106"/>
      <c r="Q2" s="127" t="s">
        <v>1162</v>
      </c>
      <c r="R2" s="127" t="s">
        <v>1163</v>
      </c>
      <c r="S2" s="107" t="s">
        <v>1164</v>
      </c>
      <c r="T2" s="107" t="s">
        <v>2012</v>
      </c>
      <c r="U2" s="108" t="s">
        <v>1169</v>
      </c>
      <c r="V2" s="103">
        <f ca="1">TODAY()-1</f>
        <v>45985</v>
      </c>
      <c r="W2" s="103">
        <f ca="1">V2-1</f>
        <v>45984</v>
      </c>
      <c r="X2" s="103">
        <f ca="1">W2-1</f>
        <v>45983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290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1854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0</v>
      </c>
      <c r="W48" s="112">
        <f ca="1">_xlfn.XLOOKUP(G48&amp;$W$2,BS_CONTROLE[CHAVE],BS_CONTROLE[Quantidade_11],"-")</f>
        <v>6</v>
      </c>
      <c r="X48" s="112">
        <f ca="1">_xlfn.XLOOKUP(G48&amp;$X$2,BS_CONTROLE[CHAVE],BS_CONTROLE[Quantidade_11],"-")</f>
        <v>5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0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1854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1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0</v>
      </c>
      <c r="W70" s="112">
        <f ca="1">_xlfn.XLOOKUP(G70&amp;$W$2,BS_CONTROLE[CHAVE],BS_CONTROLE[Quantidade_11],"-")</f>
        <v>6</v>
      </c>
      <c r="X70" s="112">
        <f ca="1">_xlfn.XLOOKUP(G70&amp;$X$2,BS_CONTROLE[CHAVE],BS_CONTROLE[Quantidade_11],"-")</f>
        <v>5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2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0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1854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6</v>
      </c>
      <c r="X86" s="112">
        <f ca="1">_xlfn.XLOOKUP(G86&amp;$X$2,BS_CONTROLE[CHAVE],BS_CONTROLE[Quantidade_11],"-")</f>
        <v>5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2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1854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770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6</v>
      </c>
      <c r="X103" s="112">
        <f ca="1">_xlfn.XLOOKUP(G103&amp;$X$2,BS_CONTROLE[CHAVE],BS_CONTROLE[Quantidade_11],"-")</f>
        <v>5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2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1854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0</v>
      </c>
      <c r="W114" s="112">
        <f ca="1">_xlfn.XLOOKUP(G114&amp;$W$2,BS_CONTROLE[CHAVE],BS_CONTROLE[Quantidade_11],"-")</f>
        <v>6</v>
      </c>
      <c r="X114" s="112">
        <f ca="1">_xlfn.XLOOKUP(G114&amp;$X$2,BS_CONTROLE[CHAVE],BS_CONTROLE[Quantidade_11],"-")</f>
        <v>5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1854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*</v>
      </c>
      <c r="E121" s="110" t="str">
        <f>IF(FN_MC!T123="","*",FN_MC!T123)</f>
        <v>*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*</v>
      </c>
      <c r="L121" s="110" t="str">
        <f>IF(FN_MC!N123="","*",FN_MC!N123)</f>
        <v>*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*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6</v>
      </c>
      <c r="X122" s="112">
        <f ca="1">_xlfn.XLOOKUP(G122&amp;$X$2,BS_CONTROLE[CHAVE],BS_CONTROLE[Quantidade_11],"-")</f>
        <v>5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2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290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1854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*</v>
      </c>
      <c r="E135" s="110" t="str">
        <f>IF(FN_MC!T137="","*",FN_MC!T137)</f>
        <v>*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*</v>
      </c>
      <c r="L135" s="110" t="str">
        <f>IF(FN_MC!N137="","*",FN_MC!N137)</f>
        <v>*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*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6</v>
      </c>
      <c r="X137" s="112">
        <f ca="1">_xlfn.XLOOKUP(G137&amp;$X$2,BS_CONTROLE[CHAVE],BS_CONTROLE[Quantidade_11],"-")</f>
        <v>5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290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1854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770</v>
      </c>
      <c r="W147" s="112">
        <f ca="1">_xlfn.XLOOKUP(G147&amp;$W$2,BS_CONTROLE[CHAVE],BS_CONTROLE[Quantidade_11],"-")</f>
        <v>0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0</v>
      </c>
      <c r="W150" s="112">
        <f ca="1">_xlfn.XLOOKUP(G150&amp;$W$2,BS_CONTROLE[CHAVE],BS_CONTROLE[Quantidade_11],"-")</f>
        <v>6</v>
      </c>
      <c r="X150" s="112">
        <f ca="1">_xlfn.XLOOKUP(G150&amp;$X$2,BS_CONTROLE[CHAVE],BS_CONTROLE[Quantidade_11],"-")</f>
        <v>5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2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0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2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770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0</v>
      </c>
      <c r="W164" s="112">
        <f ca="1">_xlfn.XLOOKUP(G164&amp;$W$2,BS_CONTROLE[CHAVE],BS_CONTROLE[Quantidade_11],"-")</f>
        <v>6</v>
      </c>
      <c r="X164" s="112">
        <f ca="1">_xlfn.XLOOKUP(G164&amp;$X$2,BS_CONTROLE[CHAVE],BS_CONTROLE[Quantidade_11],"-")</f>
        <v>5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2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290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2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6</v>
      </c>
      <c r="X178" s="112">
        <f ca="1">_xlfn.XLOOKUP(G178&amp;$X$2,BS_CONTROLE[CHAVE],BS_CONTROLE[Quantidade_11],"-")</f>
        <v>5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0</v>
      </c>
      <c r="W182" s="112" t="str">
        <f ca="1">_xlfn.XLOOKUP(G182&amp;$W$2,BS_CONTROLE[CHAVE],BS_CONTROLE[Quantidade_11],"-")</f>
        <v>-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>
        <f ca="1">_xlfn.XLOOKUP(G184&amp;$V$2,BS_CONTROLE[CHAVE],BS_CONTROLE[Quantidade_11],"-")</f>
        <v>0</v>
      </c>
      <c r="W184" s="112" t="str">
        <f ca="1">_xlfn.XLOOKUP(G184&amp;$W$2,BS_CONTROLE[CHAVE],BS_CONTROLE[Quantidade_11],"-")</f>
        <v>-</v>
      </c>
      <c r="X184" s="112">
        <f ca="1">_xlfn.XLOOKUP(G184&amp;$X$2,BS_CONTROLE[CHAVE],BS_CONTROLE[Quantidade_11],"-")</f>
        <v>0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2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770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290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2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2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770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770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2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290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770</v>
      </c>
      <c r="W214" s="112">
        <f ca="1">_xlfn.XLOOKUP(G214&amp;$W$2,BS_CONTROLE[CHAVE],BS_CONTROLE[Quantidade_11],"-")</f>
        <v>0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2</v>
      </c>
      <c r="W215" s="112" t="str">
        <f ca="1">_xlfn.XLOOKUP(G215&amp;$W$2,BS_CONTROLE[CHAVE],BS_CONTROLE[Quantidade_11],"-")</f>
        <v>-</v>
      </c>
      <c r="X215" s="112">
        <f ca="1">_xlfn.XLOOKUP(G215&amp;$X$2,BS_CONTROLE[CHAVE],BS_CONTROLE[Quantidade_11],"-")</f>
        <v>0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0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2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1854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770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>
        <f ca="1">_xlfn.XLOOKUP(G229&amp;$V$2,BS_CONTROLE[CHAVE],BS_CONTROLE[Quantidade_11],"-")</f>
        <v>1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290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6</v>
      </c>
      <c r="X234" s="112">
        <f ca="1">_xlfn.XLOOKUP(G234&amp;$X$2,BS_CONTROLE[CHAVE],BS_CONTROLE[Quantidade_11],"-")</f>
        <v>5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2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2</v>
      </c>
      <c r="W239" s="112" t="str">
        <f ca="1">_xlfn.XLOOKUP(G239&amp;$W$2,BS_CONTROLE[CHAVE],BS_CONTROLE[Quantidade_11],"-")</f>
        <v>-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1854</v>
      </c>
      <c r="W242" s="112">
        <f ca="1">_xlfn.XLOOKUP(G242&amp;$W$2,BS_CONTROLE[CHAVE],BS_CONTROLE[Quantidade_11],"-")</f>
        <v>0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290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770</v>
      </c>
      <c r="W244" s="112">
        <f ca="1">_xlfn.XLOOKUP(G244&amp;$W$2,BS_CONTROLE[CHAVE],BS_CONTROLE[Quantidade_11],"-")</f>
        <v>0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0</v>
      </c>
      <c r="W249" s="112">
        <f ca="1">_xlfn.XLOOKUP(G249&amp;$W$2,BS_CONTROLE[CHAVE],BS_CONTROLE[Quantidade_11],"-")</f>
        <v>6</v>
      </c>
      <c r="X249" s="112">
        <f ca="1">_xlfn.XLOOKUP(G249&amp;$X$2,BS_CONTROLE[CHAVE],BS_CONTROLE[Quantidade_11],"-")</f>
        <v>5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0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1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>
        <f ca="1">_xlfn.XLOOKUP(G253&amp;$X$2,BS_CONTROLE[CHAVE],BS_CONTROLE[Quantidade_11],"-")</f>
        <v>2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290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1854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770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>
        <f ca="1">_xlfn.XLOOKUP(G265&amp;$V$2,BS_CONTROLE[CHAVE],BS_CONTROLE[Quantidade_11],"-")</f>
        <v>1</v>
      </c>
      <c r="W265" s="112" t="str">
        <f ca="1">_xlfn.XLOOKUP(G265&amp;$W$2,BS_CONTROLE[CHAVE],BS_CONTROLE[Quantidade_11],"-")</f>
        <v>-</v>
      </c>
      <c r="X265" s="112">
        <f ca="1">_xlfn.XLOOKUP(G265&amp;$X$2,BS_CONTROLE[CHAVE],BS_CONTROLE[Quantidade_11],"-")</f>
        <v>0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2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0</v>
      </c>
      <c r="W268" s="112">
        <f ca="1">_xlfn.XLOOKUP(G268&amp;$W$2,BS_CONTROLE[CHAVE],BS_CONTROLE[Quantidade_11],"-")</f>
        <v>6</v>
      </c>
      <c r="X268" s="112">
        <f ca="1">_xlfn.XLOOKUP(G268&amp;$X$2,BS_CONTROLE[CHAVE],BS_CONTROLE[Quantidade_11],"-")</f>
        <v>5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0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2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2</v>
      </c>
      <c r="W275" s="112" t="str">
        <f ca="1">_xlfn.XLOOKUP(G275&amp;$W$2,BS_CONTROLE[CHAVE],BS_CONTROLE[Quantidade_11],"-")</f>
        <v>-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1854</v>
      </c>
      <c r="W278" s="112">
        <f ca="1">_xlfn.XLOOKUP(G278&amp;$W$2,BS_CONTROLE[CHAVE],BS_CONTROLE[Quantidade_11],"-")</f>
        <v>0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>
        <f ca="1">_xlfn.XLOOKUP(G280&amp;$X$2,BS_CONTROLE[CHAVE],BS_CONTROLE[Quantidade_11],"-")</f>
        <v>0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770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>
        <f ca="1">_xlfn.XLOOKUP(G284&amp;$V$2,BS_CONTROLE[CHAVE],BS_CONTROLE[Quantidade_11],"-")</f>
        <v>1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2</v>
      </c>
      <c r="W285" s="112" t="str">
        <f ca="1">_xlfn.XLOOKUP(G285&amp;$W$2,BS_CONTROLE[CHAVE],BS_CONTROLE[Quantidade_11],"-")</f>
        <v>-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0</v>
      </c>
      <c r="W286" s="112">
        <f ca="1">_xlfn.XLOOKUP(G286&amp;$W$2,BS_CONTROLE[CHAVE],BS_CONTROLE[Quantidade_11],"-")</f>
        <v>6</v>
      </c>
      <c r="X286" s="112">
        <f ca="1">_xlfn.XLOOKUP(G286&amp;$X$2,BS_CONTROLE[CHAVE],BS_CONTROLE[Quantidade_11],"-")</f>
        <v>5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>
        <f ca="1">_xlfn.XLOOKUP(G289&amp;$X$2,BS_CONTROLE[CHAVE],BS_CONTROLE[Quantidade_11],"-")</f>
        <v>1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>
        <f ca="1">_xlfn.XLOOKUP(G290&amp;$V$2,BS_CONTROLE[CHAVE],BS_CONTROLE[Quantidade_11],"-")</f>
        <v>0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>
        <f ca="1">_xlfn.XLOOKUP(G291&amp;$V$2,BS_CONTROLE[CHAVE],BS_CONTROLE[Quantidade_11],"-")</f>
        <v>1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 xml:space="preserve">PDM SOLDA 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*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2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>
        <f ca="1">_xlfn.XLOOKUP(G294&amp;$V$2,BS_CONTROLE[CHAVE],BS_CONTROLE[Quantidade_11],"-")</f>
        <v>1854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>
        <f ca="1">_xlfn.XLOOKUP(G295&amp;$X$2,BS_CONTROLE[CHAVE],BS_CONTROLE[Quantidade_11],"-")</f>
        <v>0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Oportunidade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770</v>
      </c>
      <c r="W298" s="112">
        <f ca="1">_xlfn.XLOOKUP(G298&amp;$W$2,BS_CONTROLE[CHAVE],BS_CONTROLE[Quantidade_11],"-")</f>
        <v>0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>
        <f ca="1">_xlfn.XLOOKUP(G299&amp;$V$2,BS_CONTROLE[CHAVE],BS_CONTROLE[Quantidade_11],"-")</f>
        <v>1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0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2</v>
      </c>
      <c r="W300" s="112" t="str">
        <f ca="1">_xlfn.XLOOKUP(G300&amp;$W$2,BS_CONTROLE[CHAVE],BS_CONTROLE[Quantidade_11],"-")</f>
        <v>-</v>
      </c>
      <c r="X300" s="112">
        <f ca="1">_xlfn.XLOOKUP(G300&amp;$X$2,BS_CONTROLE[CHAVE],BS_CONTROLE[Quantidade_11],"-")</f>
        <v>0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>
        <f ca="1">_xlfn.XLOOKUP(G301&amp;$V$2,BS_CONTROLE[CHAVE],BS_CONTROLE[Quantidade_11],"-")</f>
        <v>0</v>
      </c>
      <c r="W301" s="112" t="str">
        <f ca="1">_xlfn.XLOOKUP(G301&amp;$W$2,BS_CONTROLE[CHAVE],BS_CONTROLE[Quantidade_11],"-")</f>
        <v>-</v>
      </c>
      <c r="X301" s="112">
        <f ca="1">_xlfn.XLOOKUP(G301&amp;$X$2,BS_CONTROLE[CHAVE],BS_CONTROLE[Quantidade_11],"-")</f>
        <v>0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0</v>
      </c>
      <c r="W302" s="112">
        <f ca="1">_xlfn.XLOOKUP(G302&amp;$W$2,BS_CONTROLE[CHAVE],BS_CONTROLE[Quantidade_11],"-")</f>
        <v>6</v>
      </c>
      <c r="X302" s="112">
        <f ca="1">_xlfn.XLOOKUP(G302&amp;$X$2,BS_CONTROLE[CHAVE],BS_CONTROLE[Quantidade_11],"-")</f>
        <v>5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>
        <f ca="1">_xlfn.XLOOKUP(G304&amp;$V$2,BS_CONTROLE[CHAVE],BS_CONTROLE[Quantidade_11],"-")</f>
        <v>0</v>
      </c>
      <c r="W304" s="112" t="str">
        <f ca="1">_xlfn.XLOOKUP(G304&amp;$W$2,BS_CONTROLE[CHAVE],BS_CONTROLE[Quantidade_11],"-")</f>
        <v>-</v>
      </c>
      <c r="X304" s="112">
        <f ca="1">_xlfn.XLOOKUP(G304&amp;$X$2,BS_CONTROLE[CHAVE],BS_CONTROLE[Quantidade_11],"-")</f>
        <v>1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>
        <f ca="1">_xlfn.XLOOKUP(G305&amp;$X$2,BS_CONTROLE[CHAVE],BS_CONTROLE[Quantidade_11],"-")</f>
        <v>2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0</v>
      </c>
      <c r="W306" s="112">
        <f ca="1">_xlfn.XLOOKUP(G306&amp;$W$2,BS_CONTROLE[CHAVE],BS_CONTROLE[Quantidade_11],"-")</f>
        <v>6</v>
      </c>
      <c r="X306" s="112">
        <f ca="1">_xlfn.XLOOKUP(G306&amp;$X$2,BS_CONTROLE[CHAVE],BS_CONTROLE[Quantidade_11],"-")</f>
        <v>5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>
        <f ca="1">_xlfn.XLOOKUP(G307&amp;$V$2,BS_CONTROLE[CHAVE],BS_CONTROLE[Quantidade_11],"-")</f>
        <v>1854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770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2</v>
      </c>
      <c r="W310" s="112" t="str">
        <f ca="1">_xlfn.XLOOKUP(G310&amp;$W$2,BS_CONTROLE[CHAVE],BS_CONTROLE[Quantidade_11],"-")</f>
        <v>-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>
        <f ca="1">_xlfn.XLOOKUP(G313&amp;$V$2,BS_CONTROLE[CHAVE],BS_CONTROLE[Quantidade_11],"-")</f>
        <v>1854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Contrato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>
        <f ca="1">_xlfn.XLOOKUP(G314&amp;$V$2,BS_CONTROLE[CHAVE],BS_CONTROLE[Quantidade_11],"-")</f>
        <v>290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>
        <f ca="1">_xlfn.XLOOKUP(G315&amp;$V$2,BS_CONTROLE[CHAVE],BS_CONTROLE[Quantidade_11],"-")</f>
        <v>770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>
        <f ca="1">_xlfn.XLOOKUP(G317&amp;$V$2,BS_CONTROLE[CHAVE],BS_CONTROLE[Quantidade_11],"-")</f>
        <v>1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0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2</v>
      </c>
      <c r="W318" s="112" t="str">
        <f ca="1">_xlfn.XLOOKUP(G318&amp;$W$2,BS_CONTROLE[CHAVE],BS_CONTROLE[Quantidade_11],"-")</f>
        <v>-</v>
      </c>
      <c r="X318" s="112">
        <f ca="1">_xlfn.XLOOKUP(G318&amp;$X$2,BS_CONTROLE[CHAVE],BS_CONTROLE[Quantidade_11],"-")</f>
        <v>0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0</v>
      </c>
      <c r="W320" s="112">
        <f ca="1">_xlfn.XLOOKUP(G320&amp;$W$2,BS_CONTROLE[CHAVE],BS_CONTROLE[Quantidade_11],"-")</f>
        <v>6</v>
      </c>
      <c r="X320" s="112">
        <f ca="1">_xlfn.XLOOKUP(G320&amp;$X$2,BS_CONTROLE[CHAVE],BS_CONTROLE[Quantidade_11],"-")</f>
        <v>5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>
        <f ca="1">_xlfn.XLOOKUP(G321&amp;$V$2,BS_CONTROLE[CHAVE],BS_CONTROLE[Quantidade_11],"-")</f>
        <v>0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1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>
        <f ca="1">_xlfn.XLOOKUP(G322&amp;$V$2,BS_CONTROLE[CHAVE],BS_CONTROLE[Quantidade_11],"-")</f>
        <v>0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>
        <f ca="1">_xlfn.XLOOKUP(G323&amp;$V$2,BS_CONTROLE[CHAVE],BS_CONTROLE[Quantidade_11],"-")</f>
        <v>0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>
        <f ca="1">_xlfn.XLOOKUP(G326&amp;$X$2,BS_CONTROLE[CHAVE],BS_CONTROLE[Quantidade_11],"-")</f>
        <v>0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>
        <f ca="1">_xlfn.XLOOKUP(G327&amp;$V$2,BS_CONTROLE[CHAVE],BS_CONTROLE[Quantidade_11],"-")</f>
        <v>2</v>
      </c>
      <c r="W327" s="112" t="str">
        <f ca="1">_xlfn.XLOOKUP(G327&amp;$W$2,BS_CONTROLE[CHAVE],BS_CONTROLE[Quantidade_11],"-")</f>
        <v>-</v>
      </c>
      <c r="X327" s="112">
        <f ca="1">_xlfn.XLOOKUP(G327&amp;$X$2,BS_CONTROLE[CHAVE],BS_CONTROLE[Quantidade_11],"-")</f>
        <v>0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>
        <f ca="1">_xlfn.XLOOKUP(G328&amp;$V$2,BS_CONTROLE[CHAVE],BS_CONTROLE[Quantidade_11],"-")</f>
        <v>1854</v>
      </c>
      <c r="W328" s="112">
        <f ca="1">_xlfn.XLOOKUP(G328&amp;$W$2,BS_CONTROLE[CHAVE],BS_CONTROLE[Quantidade_11],"-")</f>
        <v>0</v>
      </c>
      <c r="X328" s="112">
        <f ca="1">_xlfn.XLOOKUP(G328&amp;$X$2,BS_CONTROLE[CHAVE],BS_CONTROLE[Quantidade_11],"-")</f>
        <v>0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600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>
        <f ca="1">_xlfn.XLOOKUP(G330&amp;$X$2,BS_CONTROLE[CHAVE],BS_CONTROLE[Quantidade_11],"-")</f>
        <v>0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>
        <f ca="1">_xlfn.XLOOKUP(G331&amp;$X$2,BS_CONTROLE[CHAVE],BS_CONTROLE[Quantidade_11],"-")</f>
        <v>0</v>
      </c>
    </row>
    <row r="332" spans="1:24" s="113" customFormat="1">
      <c r="A332" s="109" t="str">
        <f>IF(FN_MC!Y335="","*",FN_MC!Y335)</f>
        <v>OPORTUNIDADE</v>
      </c>
      <c r="B332" s="109" t="str">
        <f>IF(FN_MC!X335="","*",FN_MC!X335)</f>
        <v>Oportunidade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>
        <f ca="1">_xlfn.XLOOKUP(G332&amp;$V$2,BS_CONTROLE[CHAVE],BS_CONTROLE[Quantidade_11],"-")</f>
        <v>770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>
        <f ca="1">_xlfn.XLOOKUP(G335&amp;$V$2,BS_CONTROLE[CHAVE],BS_CONTROLE[Quantidade_11],"-")</f>
        <v>2</v>
      </c>
      <c r="W335" s="112" t="str">
        <f ca="1">_xlfn.XLOOKUP(G335&amp;$W$2,BS_CONTROLE[CHAVE],BS_CONTROLE[Quantidade_11],"-")</f>
        <v>-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>
        <f ca="1">_xlfn.XLOOKUP(G336&amp;$V$2,BS_CONTROLE[CHAVE],BS_CONTROLE[Quantidade_11],"-")</f>
        <v>290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>
        <f ca="1">_xlfn.XLOOKUP(G337&amp;$V$2,BS_CONTROLE[CHAVE],BS_CONTROLE[Quantidade_11],"-")</f>
        <v>0</v>
      </c>
      <c r="W337" s="112">
        <f ca="1">_xlfn.XLOOKUP(G337&amp;$W$2,BS_CONTROLE[CHAVE],BS_CONTROLE[Quantidade_11],"-")</f>
        <v>6</v>
      </c>
      <c r="X337" s="112">
        <f ca="1">_xlfn.XLOOKUP(G337&amp;$X$2,BS_CONTROLE[CHAVE],BS_CONTROLE[Quantidade_11],"-")</f>
        <v>5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>
        <f ca="1">_xlfn.XLOOKUP(G338&amp;$V$2,BS_CONTROLE[CHAVE],BS_CONTROLE[Quantidade_11],"-")</f>
        <v>0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1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>
        <f ca="1">_xlfn.XLOOKUP(G340&amp;$V$2,BS_CONTROLE[CHAVE],BS_CONTROLE[Quantidade_11],"-")</f>
        <v>0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OPORTUNIDADE</v>
      </c>
      <c r="B341" s="109" t="str">
        <f>IF(FN_MC!X344="","*",FN_MC!X344)</f>
        <v>Oportunidade</v>
      </c>
      <c r="C341" s="109" t="str">
        <f>IF(FN_MC!Z344="","*",FN_MC!Z344)</f>
        <v>P1</v>
      </c>
      <c r="D341" s="110" t="str">
        <f>IF(FN_MC!S344="","*",FN_MC!S344)</f>
        <v>MALHA CENTRAL</v>
      </c>
      <c r="E341" s="110" t="str">
        <f>IF(FN_MC!T344="","*",FN_MC!T344)</f>
        <v>RAMAL</v>
      </c>
      <c r="F341" s="110">
        <f>IF(FN_MC!B344="","*",FN_MC!B344)</f>
        <v>45986</v>
      </c>
      <c r="G341" s="110" t="str">
        <f>IF(FN_MC!D344="","*",FN_MC!D344)</f>
        <v xml:space="preserve">TURMA FIXA VIA </v>
      </c>
      <c r="H341" s="110" t="str">
        <f>IF(FN_MC!F344="","*",FN_MC!F344)</f>
        <v>PDM - SOLDA</v>
      </c>
      <c r="I341" s="110" t="str">
        <f>IF(FN_MC!H344="","*",FN_MC!H344)</f>
        <v>ZWMZWY/ZWM1</v>
      </c>
      <c r="J341" s="110" t="str">
        <f>IF(FN_MC!I344="","*",FN_MC!I344)</f>
        <v>-</v>
      </c>
      <c r="K341" s="110" t="str">
        <f>IF(FN_MC!M344="","*",FN_MC!M344)</f>
        <v>ZWM</v>
      </c>
      <c r="L341" s="110" t="str">
        <f>IF(FN_MC!N344="","*",FN_MC!N344)</f>
        <v>ZWMZWY/ZWM1</v>
      </c>
      <c r="M341" s="111">
        <f>IF(FN_MC!J344="","*",FN_MC!J344)</f>
        <v>78</v>
      </c>
      <c r="N341" s="290">
        <f>IF(FN_MC!K344="","*",FN_MC!K344)</f>
        <v>285.3</v>
      </c>
      <c r="O341" s="290" t="str">
        <f>IF(FN_MC!L344="","*",FN_MC!L344)</f>
        <v>-</v>
      </c>
      <c r="P341" s="111"/>
      <c r="Q341" s="128">
        <f>IF(FN_MC!O344="","*",FN_MC!O344)</f>
        <v>0.375</v>
      </c>
      <c r="R341" s="128">
        <f>IF(FN_MC!P344="","*",FN_MC!P344)</f>
        <v>0.10416666666666667</v>
      </c>
      <c r="S341" s="110" t="str">
        <f>IF(FN_MC!Q344="","*",CONCATENATE(FN_MC!Q344," ",FN_MC!R344))</f>
        <v>2 Nº DE SOLDA</v>
      </c>
      <c r="T341" s="110" t="str">
        <f>IF(FN_MC!V344="","*",FN_MC!V344)</f>
        <v>Airton</v>
      </c>
      <c r="U341" s="110" t="str">
        <f>IF(FN_MC!W344="","*",FN_MC!W344)</f>
        <v>Execução de solda</v>
      </c>
      <c r="V341" s="112">
        <f ca="1">_xlfn.XLOOKUP(G341&amp;$V$2,BS_CONTROLE[CHAVE],BS_CONTROLE[Quantidade_11],"-")</f>
        <v>0</v>
      </c>
      <c r="W341" s="112" t="str">
        <f ca="1">_xlfn.XLOOKUP(G341&amp;$W$2,BS_CONTROLE[CHAVE],BS_CONTROLE[Quantidade_11],"-")</f>
        <v>-</v>
      </c>
      <c r="X341" s="112">
        <f ca="1">_xlfn.XLOOKUP(G341&amp;$X$2,BS_CONTROLE[CHAVE],BS_CONTROLE[Quantidade_11],"-")</f>
        <v>0</v>
      </c>
    </row>
    <row r="342" spans="1:24" s="113" customFormat="1" hidden="1">
      <c r="A342" s="109" t="str">
        <f>IF(FN_MC!Y345="","*",FN_MC!Y345)</f>
        <v>OPORTUNIDADE</v>
      </c>
      <c r="B342" s="109" t="str">
        <f>IF(FN_MC!X345="","*",FN_MC!X345)</f>
        <v>Oportunidade</v>
      </c>
      <c r="C342" s="109" t="str">
        <f>IF(FN_MC!Z345="","*",FN_MC!Z345)</f>
        <v>P1</v>
      </c>
      <c r="D342" s="110" t="str">
        <f>IF(FN_MC!S345="","*",FN_MC!S345)</f>
        <v>MALHA CENTRAL</v>
      </c>
      <c r="E342" s="110" t="str">
        <f>IF(FN_MC!T345="","*",FN_MC!T345)</f>
        <v>RAMAL</v>
      </c>
      <c r="F342" s="110">
        <f>IF(FN_MC!B345="","*",FN_MC!B345)</f>
        <v>45986</v>
      </c>
      <c r="G342" s="110" t="str">
        <f>IF(FN_MC!D345="","*",FN_MC!D345)</f>
        <v xml:space="preserve">TURMA FIXA VIA </v>
      </c>
      <c r="H342" s="110" t="str">
        <f>IF(FN_MC!F345="","*",FN_MC!F345)</f>
        <v>PDM - SUBSTITUIÇÃO - TRILHO</v>
      </c>
      <c r="I342" s="110" t="str">
        <f>IF(FN_MC!H345="","*",FN_MC!H345)</f>
        <v>ZWMZWY/ZWM1</v>
      </c>
      <c r="J342" s="110" t="str">
        <f>IF(FN_MC!I345="","*",FN_MC!I345)</f>
        <v>-</v>
      </c>
      <c r="K342" s="110" t="str">
        <f>IF(FN_MC!M345="","*",FN_MC!M345)</f>
        <v>ZWM</v>
      </c>
      <c r="L342" s="110" t="str">
        <f>IF(FN_MC!N345="","*",FN_MC!N345)</f>
        <v>ZWMZWY/ZWM1</v>
      </c>
      <c r="M342" s="111">
        <f>IF(FN_MC!J345="","*",FN_MC!J345)</f>
        <v>78</v>
      </c>
      <c r="N342" s="290">
        <f>IF(FN_MC!K345="","*",FN_MC!K345)</f>
        <v>285.3</v>
      </c>
      <c r="O342" s="290" t="str">
        <f>IF(FN_MC!L345="","*",FN_MC!L345)</f>
        <v>-</v>
      </c>
      <c r="P342" s="111"/>
      <c r="Q342" s="128">
        <f>IF(FN_MC!O345="","*",FN_MC!O345)</f>
        <v>0.375</v>
      </c>
      <c r="R342" s="128">
        <f>IF(FN_MC!P345="","*",FN_MC!P345)</f>
        <v>0.10416666666666667</v>
      </c>
      <c r="S342" s="110" t="str">
        <f>IF(FN_MC!Q345="","*",CONCATENATE(FN_MC!Q345," ",FN_MC!R345))</f>
        <v>320 M</v>
      </c>
      <c r="T342" s="110" t="str">
        <f>IF(FN_MC!V345="","*",FN_MC!V345)</f>
        <v>Airton</v>
      </c>
      <c r="U342" s="110" t="str">
        <f>IF(FN_MC!W345="","*",FN_MC!W345)</f>
        <v>Substituição de trilho</v>
      </c>
      <c r="V342" s="112">
        <f ca="1">_xlfn.XLOOKUP(G342&amp;$V$2,BS_CONTROLE[CHAVE],BS_CONTROLE[Quantidade_11],"-")</f>
        <v>0</v>
      </c>
      <c r="W342" s="112" t="str">
        <f ca="1">_xlfn.XLOOKUP(G342&amp;$W$2,BS_CONTROLE[CHAVE],BS_CONTROLE[Quantidade_11],"-")</f>
        <v>-</v>
      </c>
      <c r="X342" s="112">
        <f ca="1">_xlfn.XLOOKUP(G342&amp;$X$2,BS_CONTROLE[CHAVE],BS_CONTROLE[Quantidade_11],"-")</f>
        <v>0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OPORTUNIDADE</v>
      </c>
      <c r="B344" s="109" t="str">
        <f>IF(FN_MC!X347="","*",FN_MC!X347)</f>
        <v>Oportunidade</v>
      </c>
      <c r="C344" s="109" t="str">
        <f>IF(FN_MC!Z347="","*",FN_MC!Z347)</f>
        <v>P0</v>
      </c>
      <c r="D344" s="110" t="str">
        <f>IF(FN_MC!S347="","*",FN_MC!S347)</f>
        <v>FERRONORTE</v>
      </c>
      <c r="E344" s="110" t="str">
        <f>IF(FN_MC!T347="","*",FN_MC!T347)</f>
        <v>TGR-TRO</v>
      </c>
      <c r="F344" s="110">
        <f>IF(FN_MC!B347="","*",FN_MC!B347)</f>
        <v>45987</v>
      </c>
      <c r="G344" s="110" t="str">
        <f>IF(FN_MC!D347="","*",FN_MC!D347)</f>
        <v>W70</v>
      </c>
      <c r="H344" s="110" t="str">
        <f>IF(FN_MC!F347="","*",FN_MC!F347)</f>
        <v>DESLOCAMENTO</v>
      </c>
      <c r="I344" s="110" t="str">
        <f>IF(FN_MC!H347="","*",FN_MC!H347)</f>
        <v>TIQ2</v>
      </c>
      <c r="J344" s="110" t="str">
        <f>IF(FN_MC!I347="","*",FN_MC!I347)</f>
        <v>TAG2</v>
      </c>
      <c r="K344" s="110" t="str">
        <f>IF(FN_MC!M347="","*",FN_MC!M347)</f>
        <v>TIQ-TGR</v>
      </c>
      <c r="L344" s="110" t="str">
        <f>IF(FN_MC!N347="","*",FN_MC!N347)</f>
        <v>TIQTGR</v>
      </c>
      <c r="M344" s="111">
        <f>IF(FN_MC!J347="","*",FN_MC!J347)</f>
        <v>98</v>
      </c>
      <c r="N344" s="290">
        <f>IF(FN_MC!K347="","*",FN_MC!K347)</f>
        <v>617</v>
      </c>
      <c r="O344" s="290" t="str">
        <f>IF(FN_MC!L347="","*",FN_MC!L347)</f>
        <v>-</v>
      </c>
      <c r="P344" s="111"/>
      <c r="Q344" s="128">
        <f>IF(FN_MC!O347="","*",FN_MC!O347)</f>
        <v>0.4375</v>
      </c>
      <c r="R344" s="128">
        <f>IF(FN_MC!P347="","*",FN_MC!P347)</f>
        <v>4.1666666666666664E-2</v>
      </c>
      <c r="S344" s="110" t="str">
        <f>IF(FN_MC!Q347="","*",CONCATENATE(FN_MC!Q347," ",FN_MC!R347))</f>
        <v>1 BINÁRIO</v>
      </c>
      <c r="T344" s="110" t="str">
        <f>IF(FN_MC!V347="","*",FN_MC!V347)</f>
        <v>Carlos Eduardo</v>
      </c>
      <c r="U344" s="110" t="str">
        <f>IF(FN_MC!W347="","*",FN_MC!W347)</f>
        <v>Deslocamento lastro com os 15 gôndolas para carregamento em TAG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IF(FN_MC!Y348="","*",FN_MC!Y348)</f>
        <v>OPORTUNIDADE</v>
      </c>
      <c r="B345" s="109" t="str">
        <f>IF(FN_MC!X348="","*",FN_MC!X348)</f>
        <v>Oportunidade</v>
      </c>
      <c r="C345" s="109" t="str">
        <f>IF(FN_MC!Z348="","*",FN_MC!Z348)</f>
        <v>P1</v>
      </c>
      <c r="D345" s="110" t="str">
        <f>IF(FN_MC!S348="","*",FN_MC!S348)</f>
        <v>FERRONORTE</v>
      </c>
      <c r="E345" s="110" t="str">
        <f>IF(FN_MC!T348="","*",FN_MC!T348)</f>
        <v>TGR-TRO</v>
      </c>
      <c r="F345" s="110">
        <f>IF(FN_MC!B348="","*",FN_MC!B348)</f>
        <v>45987</v>
      </c>
      <c r="G345" s="110" t="str">
        <f>IF(FN_MC!D348="","*",FN_MC!D348)</f>
        <v>BRUNO (TF-525)</v>
      </c>
      <c r="H345" s="110" t="str">
        <f>IF(FN_MC!F348="","*",FN_MC!F348)</f>
        <v>PDM - SOLDA</v>
      </c>
      <c r="I345" s="110" t="str">
        <f>IF(FN_MC!H348="","*",FN_MC!H348)</f>
        <v>TBE539</v>
      </c>
      <c r="J345" s="110" t="str">
        <f>IF(FN_MC!I348="","*",FN_MC!I348)</f>
        <v>-</v>
      </c>
      <c r="K345" s="110" t="str">
        <f>IF(FN_MC!M348="","*",FN_MC!M348)</f>
        <v>TBE-TRM</v>
      </c>
      <c r="L345" s="110" t="str">
        <f>IF(FN_MC!N348="","*",FN_MC!N348)</f>
        <v>TBE539</v>
      </c>
      <c r="M345" s="111">
        <f>IF(FN_MC!J348="","*",FN_MC!J348)</f>
        <v>98</v>
      </c>
      <c r="N345" s="290">
        <f>IF(FN_MC!K348="","*",FN_MC!K348)</f>
        <v>538.4</v>
      </c>
      <c r="O345" s="290" t="str">
        <f>IF(FN_MC!L348="","*",FN_MC!L348)</f>
        <v>-</v>
      </c>
      <c r="P345" s="111"/>
      <c r="Q345" s="128">
        <f>IF(FN_MC!O348="","*",FN_MC!O348)</f>
        <v>0.39583333333333331</v>
      </c>
      <c r="R345" s="128">
        <f>IF(FN_MC!P348="","*",FN_MC!P348)</f>
        <v>6.25E-2</v>
      </c>
      <c r="S345" s="110" t="str">
        <f>IF(FN_MC!Q348="","*",CONCATENATE(FN_MC!Q348," ",FN_MC!R348))</f>
        <v>1 Nº DE SOLDA</v>
      </c>
      <c r="T345" s="110" t="str">
        <f>IF(FN_MC!V348="","*",FN_MC!V348)</f>
        <v xml:space="preserve">Bruno </v>
      </c>
      <c r="U345" s="110" t="str">
        <f>IF(FN_MC!W348="","*",FN_MC!W348)</f>
        <v>Execução de solda - Condicionado a temperatura</v>
      </c>
      <c r="V345" s="112">
        <f ca="1">_xlfn.XLOOKUP(G345&amp;$V$2,BS_CONTROLE[CHAVE],BS_CONTROLE[Quantidade_11],"-")</f>
        <v>2</v>
      </c>
      <c r="W345" s="112" t="str">
        <f ca="1">_xlfn.XLOOKUP(G345&amp;$W$2,BS_CONTROLE[CHAVE],BS_CONTROLE[Quantidade_11],"-")</f>
        <v>-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IF(FN_MC!Y349="","*",FN_MC!Y349)</f>
        <v>OPORTUNIDADE</v>
      </c>
      <c r="B346" s="109" t="str">
        <f>IF(FN_MC!X349="","*",FN_MC!X349)</f>
        <v>Oportunidade</v>
      </c>
      <c r="C346" s="109" t="str">
        <f>IF(FN_MC!Z349="","*",FN_MC!Z349)</f>
        <v>P1</v>
      </c>
      <c r="D346" s="110" t="str">
        <f>IF(FN_MC!S349="","*",FN_MC!S349)</f>
        <v>FERRONORTE</v>
      </c>
      <c r="E346" s="110" t="str">
        <f>IF(FN_MC!T349="","*",FN_MC!T349)</f>
        <v>TCS-TGR</v>
      </c>
      <c r="F346" s="110">
        <f>IF(FN_MC!B349="","*",FN_MC!B349)</f>
        <v>45987</v>
      </c>
      <c r="G346" s="110" t="str">
        <f>IF(FN_MC!D349="","*",FN_MC!D349)</f>
        <v>ADENILSON (TP-512)</v>
      </c>
      <c r="H346" s="110" t="str">
        <f>IF(FN_MC!F349="","*",FN_MC!F349)</f>
        <v>PDM - ALÍVIO DE TENSÃO</v>
      </c>
      <c r="I346" s="110" t="str">
        <f>IF(FN_MC!H349="","*",FN_MC!H349)</f>
        <v>TMR326</v>
      </c>
      <c r="J346" s="110" t="str">
        <f>IF(FN_MC!I349="","*",FN_MC!I349)</f>
        <v>-</v>
      </c>
      <c r="K346" s="110" t="str">
        <f>IF(FN_MC!M349="","*",FN_MC!M349)</f>
        <v>TMR-TLA</v>
      </c>
      <c r="L346" s="110" t="str">
        <f>IF(FN_MC!N349="","*",FN_MC!N349)</f>
        <v>TMR326</v>
      </c>
      <c r="M346" s="111">
        <f>IF(FN_MC!J349="","*",FN_MC!J349)</f>
        <v>74</v>
      </c>
      <c r="N346" s="290">
        <f>IF(FN_MC!K349="","*",FN_MC!K349)</f>
        <v>321</v>
      </c>
      <c r="O346" s="290" t="str">
        <f>IF(FN_MC!L349="","*",FN_MC!L349)</f>
        <v>-</v>
      </c>
      <c r="P346" s="111"/>
      <c r="Q346" s="128">
        <f>IF(FN_MC!O349="","*",FN_MC!O349)</f>
        <v>0.375</v>
      </c>
      <c r="R346" s="128">
        <f>IF(FN_MC!P349="","*",FN_MC!P349)</f>
        <v>0.125</v>
      </c>
      <c r="S346" s="110" t="str">
        <f>IF(FN_MC!Q349="","*",CONCATENATE(FN_MC!Q349," ",FN_MC!R349))</f>
        <v>600 M</v>
      </c>
      <c r="T346" s="110" t="str">
        <f>IF(FN_MC!V349="","*",FN_MC!V349)</f>
        <v>Adenilson</v>
      </c>
      <c r="U346" s="110" t="str">
        <f>IF(FN_MC!W349="","*",FN_MC!W349)</f>
        <v>Alívio de tensão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SIM</v>
      </c>
      <c r="B347" s="109" t="str">
        <f>IF(FN_MC!X350="","*",FN_MC!X350)</f>
        <v>Contrato</v>
      </c>
      <c r="C347" s="109" t="str">
        <f>IF(FN_MC!Z350="","*",FN_MC!Z350)</f>
        <v>P0</v>
      </c>
      <c r="D347" s="110" t="str">
        <f>IF(FN_MC!S350="","*",FN_MC!S350)</f>
        <v>FERRONORTE</v>
      </c>
      <c r="E347" s="110" t="str">
        <f>IF(FN_MC!T350="","*",FN_MC!T350)</f>
        <v>TMI-TCS</v>
      </c>
      <c r="F347" s="110">
        <f>IF(FN_MC!B350="","*",FN_MC!B350)</f>
        <v>45987</v>
      </c>
      <c r="G347" s="110" t="str">
        <f>IF(FN_MC!D350="","*",FN_MC!D350)</f>
        <v>A60</v>
      </c>
      <c r="H347" s="110" t="str">
        <f>IF(FN_MC!F350="","*",FN_MC!F350)</f>
        <v>DETECÇÃO - RONDA 7 DIAS</v>
      </c>
      <c r="I347" s="110" t="str">
        <f>IF(FN_MC!H350="","*",FN_MC!H350)</f>
        <v>TCS291</v>
      </c>
      <c r="J347" s="110" t="str">
        <f>IF(FN_MC!I350="","*",FN_MC!I350)</f>
        <v>TAG</v>
      </c>
      <c r="K347" s="110" t="str">
        <f>IF(FN_MC!M350="","*",FN_MC!M350)</f>
        <v>TCS-TAG</v>
      </c>
      <c r="L347" s="110" t="str">
        <f>IF(FN_MC!N350="","*",FN_MC!N350)</f>
        <v>TCSTAG</v>
      </c>
      <c r="M347" s="111">
        <f>IF(FN_MC!J350="","*",FN_MC!J350)</f>
        <v>74</v>
      </c>
      <c r="N347" s="290">
        <f>IF(FN_MC!K350="","*",FN_MC!K350)</f>
        <v>290</v>
      </c>
      <c r="O347" s="290" t="str">
        <f>IF(FN_MC!L350="","*",FN_MC!L350)</f>
        <v>-</v>
      </c>
      <c r="P347" s="111"/>
      <c r="Q347" s="128">
        <f>IF(FN_MC!O350="","*",FN_MC!O350)</f>
        <v>0.375</v>
      </c>
      <c r="R347" s="128">
        <f>IF(FN_MC!P350="","*",FN_MC!P350)</f>
        <v>4.1666666666666664E-2</v>
      </c>
      <c r="S347" s="110" t="str">
        <f>IF(FN_MC!Q350="","*",CONCATENATE(FN_MC!Q350," ",FN_MC!R350))</f>
        <v>211 KM</v>
      </c>
      <c r="T347" s="110" t="str">
        <f>IF(FN_MC!V350="","*",FN_MC!V350)</f>
        <v>Miguel</v>
      </c>
      <c r="U347" s="110" t="str">
        <f>IF(FN_MC!W350="","*",FN_MC!W350)</f>
        <v>Inspeção R7D</v>
      </c>
      <c r="V347" s="112">
        <f ca="1">_xlfn.XLOOKUP(G347&amp;$V$2,BS_CONTROLE[CHAVE],BS_CONTROLE[Quantidade_11],"-")</f>
        <v>290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OPORTUNIDADE</v>
      </c>
      <c r="B348" s="109" t="str">
        <f>IF(FN_MC!X351="","*",FN_MC!X351)</f>
        <v>Oportunidade</v>
      </c>
      <c r="C348" s="109" t="str">
        <f>IF(FN_MC!Z351="","*",FN_MC!Z351)</f>
        <v>P1</v>
      </c>
      <c r="D348" s="110" t="str">
        <f>IF(FN_MC!S351="","*",FN_MC!S351)</f>
        <v>FERRONORTE</v>
      </c>
      <c r="E348" s="110" t="str">
        <f>IF(FN_MC!T351="","*",FN_MC!T351)</f>
        <v>TMI-TCS</v>
      </c>
      <c r="F348" s="110">
        <f>IF(FN_MC!B351="","*",FN_MC!B351)</f>
        <v>45987</v>
      </c>
      <c r="G348" s="110" t="str">
        <f>IF(FN_MC!D351="","*",FN_MC!D351)</f>
        <v>MOD FN</v>
      </c>
      <c r="H348" s="110" t="str">
        <f>IF(FN_MC!F351="","*",FN_MC!F351)</f>
        <v>BLOCO</v>
      </c>
      <c r="I348" s="110" t="str">
        <f>IF(FN_MC!H351="","*",FN_MC!H351)</f>
        <v>-</v>
      </c>
      <c r="J348" s="110" t="str">
        <f>IF(FN_MC!I351="","*",FN_MC!I351)</f>
        <v>-</v>
      </c>
      <c r="K348" s="110" t="str">
        <f>IF(FN_MC!M351="","*",FN_MC!M351)</f>
        <v>TCS-TVI</v>
      </c>
      <c r="L348" s="110" t="str">
        <f>IF(FN_MC!N351="","*",FN_MC!N351)</f>
        <v>TVI239</v>
      </c>
      <c r="M348" s="111">
        <f>IF(FN_MC!J351="","*",FN_MC!J351)</f>
        <v>74</v>
      </c>
      <c r="N348" s="290">
        <f>IF(FN_MC!K351="","*",FN_MC!K351)</f>
        <v>231.6</v>
      </c>
      <c r="O348" s="290">
        <f>IF(FN_MC!L351="","*",FN_MC!L351)</f>
        <v>229</v>
      </c>
      <c r="P348" s="111"/>
      <c r="Q348" s="128">
        <f>IF(FN_MC!O351="","*",FN_MC!O351)</f>
        <v>0.375</v>
      </c>
      <c r="R348" s="128">
        <f>IF(FN_MC!P351="","*",FN_MC!P351)</f>
        <v>6.25E-2</v>
      </c>
      <c r="S348" s="110" t="str">
        <f>IF(FN_MC!Q351="","*",CONCATENATE(FN_MC!Q351," ",FN_MC!R351))</f>
        <v>1 BINÁRIO</v>
      </c>
      <c r="T348" s="110" t="str">
        <f>IF(FN_MC!V351="","*",FN_MC!V351)</f>
        <v>Efrain</v>
      </c>
      <c r="U348" s="110" t="str">
        <f>IF(FN_MC!W351="","*",FN_MC!W351)</f>
        <v xml:space="preserve">Intervalo modernização 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IF(FN_MC!Y352="","*",FN_MC!Y352)</f>
        <v>OPORTUNIDADE</v>
      </c>
      <c r="B349" s="109" t="str">
        <f>IF(FN_MC!X352="","*",FN_MC!X352)</f>
        <v>Oportunidade</v>
      </c>
      <c r="C349" s="109" t="str">
        <f>IF(FN_MC!Z352="","*",FN_MC!Z352)</f>
        <v>P1</v>
      </c>
      <c r="D349" s="110" t="str">
        <f>IF(FN_MC!S352="","*",FN_MC!S352)</f>
        <v>FERRONORTE</v>
      </c>
      <c r="E349" s="110" t="str">
        <f>IF(FN_MC!T352="","*",FN_MC!T352)</f>
        <v>TMI-TCS</v>
      </c>
      <c r="F349" s="110">
        <f>IF(FN_MC!B352="","*",FN_MC!B352)</f>
        <v>45987</v>
      </c>
      <c r="G349" s="110" t="str">
        <f>IF(FN_MC!D352="","*",FN_MC!D352)</f>
        <v>W50</v>
      </c>
      <c r="H349" s="110" t="str">
        <f>IF(FN_MC!F352="","*",FN_MC!F352)</f>
        <v>MODERNIZAÇÃO - DORMENTE - DESCARGA</v>
      </c>
      <c r="I349" s="110" t="str">
        <f>IF(FN_MC!H352="","*",FN_MC!H352)</f>
        <v>TCS2</v>
      </c>
      <c r="J349" s="110" t="str">
        <f>IF(FN_MC!I352="","*",FN_MC!I352)</f>
        <v>TCS2</v>
      </c>
      <c r="K349" s="110" t="str">
        <f>IF(FN_MC!M352="","*",FN_MC!M352)</f>
        <v>TCS-TVI</v>
      </c>
      <c r="L349" s="110" t="str">
        <f>IF(FN_MC!N352="","*",FN_MC!N352)</f>
        <v>TVI239</v>
      </c>
      <c r="M349" s="111">
        <f>IF(FN_MC!J352="","*",FN_MC!J352)</f>
        <v>74</v>
      </c>
      <c r="N349" s="290">
        <f>IF(FN_MC!K352="","*",FN_MC!K352)</f>
        <v>231.6</v>
      </c>
      <c r="O349" s="290">
        <f>IF(FN_MC!L352="","*",FN_MC!L352)</f>
        <v>229</v>
      </c>
      <c r="P349" s="111"/>
      <c r="Q349" s="128">
        <f>IF(FN_MC!O352="","*",FN_MC!O352)</f>
        <v>0.33333333333333331</v>
      </c>
      <c r="R349" s="128">
        <f>IF(FN_MC!P352="","*",FN_MC!P352)</f>
        <v>6.9444444444444447E-4</v>
      </c>
      <c r="S349" s="110" t="str">
        <f>IF(FN_MC!Q352="","*",CONCATENATE(FN_MC!Q352," ",FN_MC!R352))</f>
        <v>500 Nº DE DORMENTES</v>
      </c>
      <c r="T349" s="110" t="str">
        <f>IF(FN_MC!V352="","*",FN_MC!V352)</f>
        <v>Efrain</v>
      </c>
      <c r="U349" s="110" t="str">
        <f>IF(FN_MC!W352="","*",FN_MC!W352)</f>
        <v xml:space="preserve">Descarga de dormentes 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>
        <f ca="1">_xlfn.XLOOKUP(G349&amp;$X$2,BS_CONTROLE[CHAVE],BS_CONTROLE[Quantidade_11],"-")</f>
        <v>0</v>
      </c>
    </row>
    <row r="350" spans="1:24" s="113" customFormat="1" hidden="1">
      <c r="A350" s="109" t="str">
        <f>IF(FN_MC!Y353="","*",FN_MC!Y353)</f>
        <v>OPORTUNIDADE</v>
      </c>
      <c r="B350" s="109" t="str">
        <f>IF(FN_MC!X353="","*",FN_MC!X353)</f>
        <v>Oportunidade</v>
      </c>
      <c r="C350" s="109" t="str">
        <f>IF(FN_MC!Z353="","*",FN_MC!Z353)</f>
        <v>P0</v>
      </c>
      <c r="D350" s="110" t="str">
        <f>IF(FN_MC!S353="","*",FN_MC!S353)</f>
        <v>FERRONORTE</v>
      </c>
      <c r="E350" s="110" t="str">
        <f>IF(FN_MC!T353="","*",FN_MC!T353)</f>
        <v>TMI-TCS</v>
      </c>
      <c r="F350" s="110">
        <f>IF(FN_MC!B353="","*",FN_MC!B353)</f>
        <v>45987</v>
      </c>
      <c r="G350" s="110" t="str">
        <f>IF(FN_MC!D353="","*",FN_MC!D353)</f>
        <v>V86</v>
      </c>
      <c r="H350" s="110" t="str">
        <f>IF(FN_MC!F353="","*",FN_MC!F353)</f>
        <v>MECANIZAÇÃO - SOCADORA</v>
      </c>
      <c r="I350" s="110" t="str">
        <f>IF(FN_MC!H353="","*",FN_MC!H353)</f>
        <v>TID2</v>
      </c>
      <c r="J350" s="110" t="str">
        <f>IF(FN_MC!I353="","*",FN_MC!I353)</f>
        <v>TID2</v>
      </c>
      <c r="K350" s="110" t="str">
        <f>IF(FN_MC!M353="","*",FN_MC!M353)</f>
        <v>TID-TVI</v>
      </c>
      <c r="L350" s="110" t="str">
        <f>IF(FN_MC!N353="","*",FN_MC!N353)</f>
        <v>TID201</v>
      </c>
      <c r="M350" s="111">
        <f>IF(FN_MC!J353="","*",FN_MC!J353)</f>
        <v>74</v>
      </c>
      <c r="N350" s="290">
        <f>IF(FN_MC!K353="","*",FN_MC!K353)</f>
        <v>200</v>
      </c>
      <c r="O350" s="290">
        <f>IF(FN_MC!L353="","*",FN_MC!L353)</f>
        <v>192.1</v>
      </c>
      <c r="P350" s="111"/>
      <c r="Q350" s="128">
        <f>IF(FN_MC!O353="","*",FN_MC!O353)</f>
        <v>0.39583333333333331</v>
      </c>
      <c r="R350" s="128">
        <f>IF(FN_MC!P353="","*",FN_MC!P353)</f>
        <v>6.25E-2</v>
      </c>
      <c r="S350" s="110" t="str">
        <f>IF(FN_MC!Q353="","*",CONCATENATE(FN_MC!Q353," ",FN_MC!R353))</f>
        <v>840 M</v>
      </c>
      <c r="T350" s="110" t="str">
        <f>IF(FN_MC!V353="","*",FN_MC!V353)</f>
        <v>Saulo</v>
      </c>
      <c r="U350" s="110" t="str">
        <f>IF(FN_MC!W353="","*",FN_MC!W353)</f>
        <v>Socaria mecanizada</v>
      </c>
      <c r="V350" s="112">
        <f ca="1">_xlfn.XLOOKUP(G350&amp;$V$2,BS_CONTROLE[CHAVE],BS_CONTROLE[Quantidade_11],"-")</f>
        <v>770</v>
      </c>
      <c r="W350" s="112">
        <f ca="1">_xlfn.XLOOKUP(G350&amp;$W$2,BS_CONTROLE[CHAVE],BS_CONTROLE[Quantidade_11],"-")</f>
        <v>0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IF(FN_MC!Y354="","*",FN_MC!Y354)</f>
        <v>OPORTUNIDADE</v>
      </c>
      <c r="B351" s="109" t="str">
        <f>IF(FN_MC!X354="","*",FN_MC!X354)</f>
        <v>Oportunidade</v>
      </c>
      <c r="C351" s="109" t="str">
        <f>IF(FN_MC!Z354="","*",FN_MC!Z354)</f>
        <v>P1</v>
      </c>
      <c r="D351" s="110" t="str">
        <f>IF(FN_MC!S354="","*",FN_MC!S354)</f>
        <v>FERRONORTE</v>
      </c>
      <c r="E351" s="110" t="str">
        <f>IF(FN_MC!T354="","*",FN_MC!T354)</f>
        <v>TMI-TCS</v>
      </c>
      <c r="F351" s="110">
        <f>IF(FN_MC!B354="","*",FN_MC!B354)</f>
        <v>45987</v>
      </c>
      <c r="G351" s="110" t="str">
        <f>IF(FN_MC!D354="","*",FN_MC!D354)</f>
        <v>ANISIO (TF-514)</v>
      </c>
      <c r="H351" s="110" t="str">
        <f>IF(FN_MC!F354="","*",FN_MC!F354)</f>
        <v>PDM - SUBSTITUIÇÃO - TRILHO</v>
      </c>
      <c r="I351" s="110" t="str">
        <f>IF(FN_MC!H354="","*",FN_MC!H354)</f>
        <v>TQIK73</v>
      </c>
      <c r="J351" s="110" t="str">
        <f>IF(FN_MC!I354="","*",FN_MC!I354)</f>
        <v>-</v>
      </c>
      <c r="K351" s="110" t="str">
        <f>IF(FN_MC!M354="","*",FN_MC!M354)</f>
        <v>TQI-TSP</v>
      </c>
      <c r="L351" s="110" t="str">
        <f>IF(FN_MC!N354="","*",FN_MC!N354)</f>
        <v>TQIK73</v>
      </c>
      <c r="M351" s="111">
        <f>IF(FN_MC!J354="","*",FN_MC!J354)</f>
        <v>74</v>
      </c>
      <c r="N351" s="290">
        <f>IF(FN_MC!K354="","*",FN_MC!K354)</f>
        <v>64.563999999999993</v>
      </c>
      <c r="O351" s="290">
        <f>IF(FN_MC!L354="","*",FN_MC!L354)</f>
        <v>63.738999999999997</v>
      </c>
      <c r="P351" s="111"/>
      <c r="Q351" s="128">
        <f>IF(FN_MC!O354="","*",FN_MC!O354)</f>
        <v>0.375</v>
      </c>
      <c r="R351" s="128">
        <f>IF(FN_MC!P354="","*",FN_MC!P354)</f>
        <v>8.3333333333333329E-2</v>
      </c>
      <c r="S351" s="110" t="str">
        <f>IF(FN_MC!Q354="","*",CONCATENATE(FN_MC!Q354," ",FN_MC!R354))</f>
        <v>312 M</v>
      </c>
      <c r="T351" s="110" t="str">
        <f>IF(FN_MC!V354="","*",FN_MC!V354)</f>
        <v>Anísio</v>
      </c>
      <c r="U351" s="110" t="str">
        <f>IF(FN_MC!W354="","*",FN_MC!W354)</f>
        <v>Substituição de trilho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OPORTUNIDADE</v>
      </c>
      <c r="B352" s="109" t="str">
        <f>IF(FN_MC!X355="","*",FN_MC!X355)</f>
        <v>Oportunidade</v>
      </c>
      <c r="C352" s="109" t="str">
        <f>IF(FN_MC!Z355="","*",FN_MC!Z355)</f>
        <v>P1</v>
      </c>
      <c r="D352" s="110" t="str">
        <f>IF(FN_MC!S355="","*",FN_MC!S355)</f>
        <v>FERRONORTE</v>
      </c>
      <c r="E352" s="110" t="str">
        <f>IF(FN_MC!T355="","*",FN_MC!T355)</f>
        <v>TMI-TCS</v>
      </c>
      <c r="F352" s="110">
        <f>IF(FN_MC!B355="","*",FN_MC!B355)</f>
        <v>45987</v>
      </c>
      <c r="G352" s="110" t="str">
        <f>IF(FN_MC!D355="","*",FN_MC!D355)</f>
        <v>ELSON (TF-526)</v>
      </c>
      <c r="H352" s="110" t="str">
        <f>IF(FN_MC!F355="","*",FN_MC!F355)</f>
        <v>PDM - SOLDA</v>
      </c>
      <c r="I352" s="110" t="str">
        <f>IF(FN_MC!H355="","*",FN_MC!H355)</f>
        <v>TQIK73</v>
      </c>
      <c r="J352" s="110" t="str">
        <f>IF(FN_MC!I355="","*",FN_MC!I355)</f>
        <v>-</v>
      </c>
      <c r="K352" s="110" t="str">
        <f>IF(FN_MC!M355="","*",FN_MC!M355)</f>
        <v>TQI-TSP</v>
      </c>
      <c r="L352" s="110" t="str">
        <f>IF(FN_MC!N355="","*",FN_MC!N355)</f>
        <v>TQIK73</v>
      </c>
      <c r="M352" s="111">
        <f>IF(FN_MC!J355="","*",FN_MC!J355)</f>
        <v>74</v>
      </c>
      <c r="N352" s="290">
        <f>IF(FN_MC!K355="","*",FN_MC!K355)</f>
        <v>64.563999999999993</v>
      </c>
      <c r="O352" s="290">
        <f>IF(FN_MC!L355="","*",FN_MC!L355)</f>
        <v>63.738999999999997</v>
      </c>
      <c r="P352" s="111"/>
      <c r="Q352" s="128">
        <f>IF(FN_MC!O355="","*",FN_MC!O355)</f>
        <v>0.375</v>
      </c>
      <c r="R352" s="128">
        <f>IF(FN_MC!P355="","*",FN_MC!P355)</f>
        <v>8.3333333333333329E-2</v>
      </c>
      <c r="S352" s="110" t="str">
        <f>IF(FN_MC!Q355="","*",CONCATENATE(FN_MC!Q355," ",FN_MC!R355))</f>
        <v>2 Nº DE SOLDA</v>
      </c>
      <c r="T352" s="110" t="str">
        <f>IF(FN_MC!V355="","*",FN_MC!V355)</f>
        <v>Elson</v>
      </c>
      <c r="U352" s="110" t="str">
        <f>IF(FN_MC!W355="","*",FN_MC!W355)</f>
        <v>Execução de solda - Condicionado à temperatura</v>
      </c>
      <c r="V352" s="112">
        <f ca="1">_xlfn.XLOOKUP(G352&amp;$V$2,BS_CONTROLE[CHAVE],BS_CONTROLE[Quantidade_11],"-")</f>
        <v>2</v>
      </c>
      <c r="W352" s="112" t="str">
        <f ca="1">_xlfn.XLOOKUP(G352&amp;$W$2,BS_CONTROLE[CHAVE],BS_CONTROLE[Quantidade_11],"-")</f>
        <v>-</v>
      </c>
      <c r="X352" s="112">
        <f ca="1">_xlfn.XLOOKUP(G352&amp;$X$2,BS_CONTROLE[CHAVE],BS_CONTROLE[Quantidade_11],"-")</f>
        <v>0</v>
      </c>
    </row>
    <row r="353" spans="1:24" s="113" customFormat="1" hidden="1">
      <c r="A353" s="109" t="str">
        <f>IF(FN_MC!Y356="","*",FN_MC!Y356)</f>
        <v>OPORTUNIDADE</v>
      </c>
      <c r="B353" s="109" t="str">
        <f>IF(FN_MC!X356="","*",FN_MC!X356)</f>
        <v>Oportunidade</v>
      </c>
      <c r="C353" s="109" t="str">
        <f>IF(FN_MC!Z356="","*",FN_MC!Z356)</f>
        <v>P2</v>
      </c>
      <c r="D353" s="110" t="str">
        <f>IF(FN_MC!S356="","*",FN_MC!S356)</f>
        <v>FERRONORTE</v>
      </c>
      <c r="E353" s="110" t="str">
        <f>IF(FN_MC!T356="","*",FN_MC!T356)</f>
        <v>TMI-TCS</v>
      </c>
      <c r="F353" s="110">
        <f>IF(FN_MC!B356="","*",FN_MC!B356)</f>
        <v>45987</v>
      </c>
      <c r="G353" s="110" t="str">
        <f>IF(FN_MC!D356="","*",FN_MC!D356)</f>
        <v>FRANCISCO (TF-670)</v>
      </c>
      <c r="H353" s="110" t="str">
        <f>IF(FN_MC!F356="","*",FN_MC!F356)</f>
        <v>PDM - SOLDA</v>
      </c>
      <c r="I353" s="110" t="str">
        <f>IF(FN_MC!H356="","*",FN_MC!H356)</f>
        <v>TAP2</v>
      </c>
      <c r="J353" s="110" t="str">
        <f>IF(FN_MC!I356="","*",FN_MC!I356)</f>
        <v>-</v>
      </c>
      <c r="K353" s="110" t="str">
        <f>IF(FN_MC!M356="","*",FN_MC!M356)</f>
        <v>TAP</v>
      </c>
      <c r="L353" s="110" t="str">
        <f>IF(FN_MC!N356="","*",FN_MC!N356)</f>
        <v>TAP2</v>
      </c>
      <c r="M353" s="111">
        <f>IF(FN_MC!J356="","*",FN_MC!J356)</f>
        <v>74</v>
      </c>
      <c r="N353" s="290">
        <f>IF(FN_MC!K356="","*",FN_MC!K356)</f>
        <v>23.47</v>
      </c>
      <c r="O353" s="290" t="str">
        <f>IF(FN_MC!L356="","*",FN_MC!L356)</f>
        <v>-</v>
      </c>
      <c r="P353" s="111"/>
      <c r="Q353" s="128">
        <f>IF(FN_MC!O356="","*",FN_MC!O356)</f>
        <v>0.375</v>
      </c>
      <c r="R353" s="128">
        <f>IF(FN_MC!P356="","*",FN_MC!P356)</f>
        <v>8.3333333333333329E-2</v>
      </c>
      <c r="S353" s="110" t="str">
        <f>IF(FN_MC!Q356="","*",CONCATENATE(FN_MC!Q356," ",FN_MC!R356))</f>
        <v>2 Nº DE SOLDA</v>
      </c>
      <c r="T353" s="110" t="str">
        <f>IF(FN_MC!V356="","*",FN_MC!V356)</f>
        <v>Heleno</v>
      </c>
      <c r="U353" s="110" t="str">
        <f>IF(FN_MC!W356="","*",FN_MC!W356)</f>
        <v xml:space="preserve">Execução de solda - 10 metros de trilho 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OPORTUNIDADE</v>
      </c>
      <c r="B354" s="109" t="str">
        <f>IF(FN_MC!X357="","*",FN_MC!X357)</f>
        <v>Oportunidade</v>
      </c>
      <c r="C354" s="109" t="str">
        <f>IF(FN_MC!Z357="","*",FN_MC!Z357)</f>
        <v>P0</v>
      </c>
      <c r="D354" s="110" t="str">
        <f>IF(FN_MC!S357="","*",FN_MC!S357)</f>
        <v>MALHA CENTRAL</v>
      </c>
      <c r="E354" s="110" t="str">
        <f>IF(FN_MC!T357="","*",FN_MC!T357)</f>
        <v>RAMAL</v>
      </c>
      <c r="F354" s="110">
        <f>IF(FN_MC!B357="","*",FN_MC!B357)</f>
        <v>45987</v>
      </c>
      <c r="G354" s="110" t="str">
        <f>IF(FN_MC!D357="","*",FN_MC!D357)</f>
        <v>E17</v>
      </c>
      <c r="H354" s="110" t="str">
        <f>IF(FN_MC!F357="","*",FN_MC!F357)</f>
        <v>CAMINHÃO DE SOLDA</v>
      </c>
      <c r="I354" s="110" t="str">
        <f>IF(FN_MC!H357="","*",FN_MC!H357)</f>
        <v>ZDK1</v>
      </c>
      <c r="J354" s="110" t="str">
        <f>IF(FN_MC!I357="","*",FN_MC!I357)</f>
        <v>ZDK1</v>
      </c>
      <c r="K354" s="110" t="str">
        <f>IF(FN_MC!M357="","*",FN_MC!M357)</f>
        <v>ZDK-ZVT</v>
      </c>
      <c r="L354" s="110" t="str">
        <f>IF(FN_MC!N357="","*",FN_MC!N357)</f>
        <v>ZDK1/ZDKZVT</v>
      </c>
      <c r="M354" s="111">
        <f>IF(FN_MC!J357="","*",FN_MC!J357)</f>
        <v>78</v>
      </c>
      <c r="N354" s="290">
        <f>IF(FN_MC!K357="","*",FN_MC!K357)</f>
        <v>251</v>
      </c>
      <c r="O354" s="290">
        <f>IF(FN_MC!L357="","*",FN_MC!L357)</f>
        <v>244</v>
      </c>
      <c r="P354" s="111"/>
      <c r="Q354" s="128">
        <f>IF(FN_MC!O357="","*",FN_MC!O357)</f>
        <v>0.375</v>
      </c>
      <c r="R354" s="128">
        <f>IF(FN_MC!P357="","*",FN_MC!P357)</f>
        <v>0.125</v>
      </c>
      <c r="S354" s="110" t="str">
        <f>IF(FN_MC!Q357="","*",CONCATENATE(FN_MC!Q357," ",FN_MC!R357))</f>
        <v>3 Nº DE SOLDA</v>
      </c>
      <c r="T354" s="110" t="str">
        <f>IF(FN_MC!V357="","*",FN_MC!V357)</f>
        <v>Higor</v>
      </c>
      <c r="U354" s="110" t="str">
        <f>IF(FN_MC!W357="","*",FN_MC!W357)</f>
        <v xml:space="preserve">Caminhão de solda </v>
      </c>
      <c r="V354" s="112">
        <f ca="1">_xlfn.XLOOKUP(G354&amp;$V$2,BS_CONTROLE[CHAVE],BS_CONTROLE[Quantidade_11],"-")</f>
        <v>0</v>
      </c>
      <c r="W354" s="112">
        <f ca="1">_xlfn.XLOOKUP(G354&amp;$W$2,BS_CONTROLE[CHAVE],BS_CONTROLE[Quantidade_11],"-")</f>
        <v>6</v>
      </c>
      <c r="X354" s="112">
        <f ca="1">_xlfn.XLOOKUP(G354&amp;$X$2,BS_CONTROLE[CHAVE],BS_CONTROLE[Quantidade_11],"-")</f>
        <v>5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IF(FN_MC!Y393="","*",FN_MC!Y393)</f>
        <v>*</v>
      </c>
      <c r="B390" s="109" t="str">
        <f>IF(FN_MC!X393="","*",FN_MC!X393)</f>
        <v>*</v>
      </c>
      <c r="C390" s="109" t="str">
        <f>IF(FN_MC!Z393="","*",FN_MC!Z393)</f>
        <v>*</v>
      </c>
      <c r="D390" s="110" t="str">
        <f>IF(FN_MC!S393="","*",FN_MC!S393)</f>
        <v>-</v>
      </c>
      <c r="E390" s="110" t="str">
        <f>IF(FN_MC!T393="","*",FN_MC!T393)</f>
        <v>-</v>
      </c>
      <c r="F390" s="110" t="str">
        <f>IF(FN_MC!B393="","*",FN_MC!B393)</f>
        <v>*</v>
      </c>
      <c r="G390" s="110" t="str">
        <f>IF(FN_MC!D393="","*",FN_MC!D393)</f>
        <v>*</v>
      </c>
      <c r="H390" s="110" t="str">
        <f>IF(FN_MC!F393="","*",FN_MC!F393)</f>
        <v>*</v>
      </c>
      <c r="I390" s="110" t="str">
        <f>IF(FN_MC!H393="","*",FN_MC!H393)</f>
        <v>*</v>
      </c>
      <c r="J390" s="110" t="str">
        <f>IF(FN_MC!I393="","*",FN_MC!I393)</f>
        <v>*</v>
      </c>
      <c r="K390" s="110" t="str">
        <f>IF(FN_MC!M393="","*",FN_MC!M393)</f>
        <v>-</v>
      </c>
      <c r="L390" s="110" t="str">
        <f>IF(FN_MC!N393="","*",FN_MC!N393)</f>
        <v>-</v>
      </c>
      <c r="M390" s="111" t="str">
        <f>IF(FN_MC!J393="","*",FN_MC!J393)</f>
        <v>*</v>
      </c>
      <c r="N390" s="290" t="str">
        <f>IF(FN_MC!K393="","*",FN_MC!K393)</f>
        <v>*</v>
      </c>
      <c r="O390" s="290" t="str">
        <f>IF(FN_MC!L393="","*",FN_MC!L393)</f>
        <v>-</v>
      </c>
      <c r="P390" s="111"/>
      <c r="Q390" s="128" t="str">
        <f>IF(FN_MC!O393="","*",FN_MC!O393)</f>
        <v>*</v>
      </c>
      <c r="R390" s="128" t="str">
        <f>IF(FN_MC!P393="","*",FN_MC!P393)</f>
        <v>*</v>
      </c>
      <c r="S390" s="110" t="str">
        <f>IF(FN_MC!Q393="","*",CONCATENATE(FN_MC!Q393," ",FN_MC!R393))</f>
        <v>*</v>
      </c>
      <c r="T390" s="110" t="str">
        <f>IF(FN_MC!V393="","*",FN_MC!V393)</f>
        <v>*</v>
      </c>
      <c r="U390" s="110" t="str">
        <f>IF(FN_MC!W393="","*",FN_MC!W393)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IF(FN_MC!Y394="","*",FN_MC!Y394)</f>
        <v>*</v>
      </c>
      <c r="B391" s="109" t="str">
        <f>IF(FN_MC!X394="","*",FN_MC!X394)</f>
        <v>*</v>
      </c>
      <c r="C391" s="109" t="str">
        <f>IF(FN_MC!Z394="","*",FN_MC!Z394)</f>
        <v>*</v>
      </c>
      <c r="D391" s="110" t="str">
        <f>IF(FN_MC!S394="","*",FN_MC!S394)</f>
        <v>-</v>
      </c>
      <c r="E391" s="110" t="str">
        <f>IF(FN_MC!T394="","*",FN_MC!T394)</f>
        <v>-</v>
      </c>
      <c r="F391" s="110" t="str">
        <f>IF(FN_MC!B394="","*",FN_MC!B394)</f>
        <v>*</v>
      </c>
      <c r="G391" s="110" t="str">
        <f>IF(FN_MC!D394="","*",FN_MC!D394)</f>
        <v>*</v>
      </c>
      <c r="H391" s="110" t="str">
        <f>IF(FN_MC!F394="","*",FN_MC!F394)</f>
        <v>*</v>
      </c>
      <c r="I391" s="110" t="str">
        <f>IF(FN_MC!H394="","*",FN_MC!H394)</f>
        <v>*</v>
      </c>
      <c r="J391" s="110" t="str">
        <f>IF(FN_MC!I394="","*",FN_MC!I394)</f>
        <v>*</v>
      </c>
      <c r="K391" s="110" t="str">
        <f>IF(FN_MC!M394="","*",FN_MC!M394)</f>
        <v>-</v>
      </c>
      <c r="L391" s="110" t="str">
        <f>IF(FN_MC!N394="","*",FN_MC!N394)</f>
        <v>-</v>
      </c>
      <c r="M391" s="111" t="str">
        <f>IF(FN_MC!J394="","*",FN_MC!J394)</f>
        <v>*</v>
      </c>
      <c r="N391" s="290" t="str">
        <f>IF(FN_MC!K394="","*",FN_MC!K394)</f>
        <v>*</v>
      </c>
      <c r="O391" s="290" t="str">
        <f>IF(FN_MC!L394="","*",FN_MC!L394)</f>
        <v>-</v>
      </c>
      <c r="P391" s="111"/>
      <c r="Q391" s="128" t="str">
        <f>IF(FN_MC!O394="","*",FN_MC!O394)</f>
        <v>*</v>
      </c>
      <c r="R391" s="128" t="str">
        <f>IF(FN_MC!P394="","*",FN_MC!P394)</f>
        <v>*</v>
      </c>
      <c r="S391" s="110" t="str">
        <f>IF(FN_MC!Q394="","*",CONCATENATE(FN_MC!Q394," ",FN_MC!R394))</f>
        <v>*</v>
      </c>
      <c r="T391" s="110" t="str">
        <f>IF(FN_MC!V394="","*",FN_MC!V394)</f>
        <v>*</v>
      </c>
      <c r="U391" s="110" t="str">
        <f>IF(FN_MC!W394="","*",FN_MC!W394)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IF(FN_MC!Y395="","*",FN_MC!Y395)</f>
        <v>*</v>
      </c>
      <c r="B392" s="109" t="str">
        <f>IF(FN_MC!X395="","*",FN_MC!X395)</f>
        <v>*</v>
      </c>
      <c r="C392" s="109" t="str">
        <f>IF(FN_MC!Z395="","*",FN_MC!Z395)</f>
        <v>*</v>
      </c>
      <c r="D392" s="110" t="str">
        <f>IF(FN_MC!S395="","*",FN_MC!S395)</f>
        <v>-</v>
      </c>
      <c r="E392" s="110" t="str">
        <f>IF(FN_MC!T395="","*",FN_MC!T395)</f>
        <v>-</v>
      </c>
      <c r="F392" s="110" t="str">
        <f>IF(FN_MC!B395="","*",FN_MC!B395)</f>
        <v>*</v>
      </c>
      <c r="G392" s="110" t="str">
        <f>IF(FN_MC!D395="","*",FN_MC!D395)</f>
        <v>*</v>
      </c>
      <c r="H392" s="110" t="str">
        <f>IF(FN_MC!F395="","*",FN_MC!F395)</f>
        <v>*</v>
      </c>
      <c r="I392" s="110" t="str">
        <f>IF(FN_MC!H395="","*",FN_MC!H395)</f>
        <v>*</v>
      </c>
      <c r="J392" s="110" t="str">
        <f>IF(FN_MC!I395="","*",FN_MC!I395)</f>
        <v>*</v>
      </c>
      <c r="K392" s="110" t="str">
        <f>IF(FN_MC!M395="","*",FN_MC!M395)</f>
        <v>-</v>
      </c>
      <c r="L392" s="110" t="str">
        <f>IF(FN_MC!N395="","*",FN_MC!N395)</f>
        <v>-</v>
      </c>
      <c r="M392" s="111" t="str">
        <f>IF(FN_MC!J395="","*",FN_MC!J395)</f>
        <v>*</v>
      </c>
      <c r="N392" s="290" t="str">
        <f>IF(FN_MC!K395="","*",FN_MC!K395)</f>
        <v>*</v>
      </c>
      <c r="O392" s="290" t="str">
        <f>IF(FN_MC!L395="","*",FN_MC!L395)</f>
        <v>-</v>
      </c>
      <c r="P392" s="111"/>
      <c r="Q392" s="128" t="str">
        <f>IF(FN_MC!O395="","*",FN_MC!O395)</f>
        <v>*</v>
      </c>
      <c r="R392" s="128" t="str">
        <f>IF(FN_MC!P395="","*",FN_MC!P395)</f>
        <v>*</v>
      </c>
      <c r="S392" s="110" t="str">
        <f>IF(FN_MC!Q395="","*",CONCATENATE(FN_MC!Q395," ",FN_MC!R395))</f>
        <v>*</v>
      </c>
      <c r="T392" s="110" t="str">
        <f>IF(FN_MC!V395="","*",FN_MC!V395)</f>
        <v>*</v>
      </c>
      <c r="U392" s="110" t="str">
        <f>IF(FN_MC!W395="","*",FN_MC!W395)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IF(FN_MC!Y396="","*",FN_MC!Y396)</f>
        <v>*</v>
      </c>
      <c r="B393" s="109" t="str">
        <f>IF(FN_MC!X396="","*",FN_MC!X396)</f>
        <v>*</v>
      </c>
      <c r="C393" s="109" t="str">
        <f>IF(FN_MC!Z396="","*",FN_MC!Z396)</f>
        <v>*</v>
      </c>
      <c r="D393" s="110" t="str">
        <f>IF(FN_MC!S396="","*",FN_MC!S396)</f>
        <v>-</v>
      </c>
      <c r="E393" s="110" t="str">
        <f>IF(FN_MC!T396="","*",FN_MC!T396)</f>
        <v>-</v>
      </c>
      <c r="F393" s="110" t="str">
        <f>IF(FN_MC!B396="","*",FN_MC!B396)</f>
        <v>*</v>
      </c>
      <c r="G393" s="110" t="str">
        <f>IF(FN_MC!D396="","*",FN_MC!D396)</f>
        <v>*</v>
      </c>
      <c r="H393" s="110" t="str">
        <f>IF(FN_MC!F396="","*",FN_MC!F396)</f>
        <v>*</v>
      </c>
      <c r="I393" s="110" t="str">
        <f>IF(FN_MC!H396="","*",FN_MC!H396)</f>
        <v>*</v>
      </c>
      <c r="J393" s="110" t="str">
        <f>IF(FN_MC!I396="","*",FN_MC!I396)</f>
        <v>*</v>
      </c>
      <c r="K393" s="110" t="str">
        <f>IF(FN_MC!M396="","*",FN_MC!M396)</f>
        <v>-</v>
      </c>
      <c r="L393" s="110" t="str">
        <f>IF(FN_MC!N396="","*",FN_MC!N396)</f>
        <v>-</v>
      </c>
      <c r="M393" s="111" t="str">
        <f>IF(FN_MC!J396="","*",FN_MC!J396)</f>
        <v>*</v>
      </c>
      <c r="N393" s="290" t="str">
        <f>IF(FN_MC!K396="","*",FN_MC!K396)</f>
        <v>*</v>
      </c>
      <c r="O393" s="290" t="str">
        <f>IF(FN_MC!L396="","*",FN_MC!L396)</f>
        <v>-</v>
      </c>
      <c r="P393" s="111"/>
      <c r="Q393" s="128" t="str">
        <f>IF(FN_MC!O396="","*",FN_MC!O396)</f>
        <v>*</v>
      </c>
      <c r="R393" s="128" t="str">
        <f>IF(FN_MC!P396="","*",FN_MC!P396)</f>
        <v>*</v>
      </c>
      <c r="S393" s="110" t="str">
        <f>IF(FN_MC!Q396="","*",CONCATENATE(FN_MC!Q396," ",FN_MC!R396))</f>
        <v>*</v>
      </c>
      <c r="T393" s="110" t="str">
        <f>IF(FN_MC!V396="","*",FN_MC!V396)</f>
        <v>*</v>
      </c>
      <c r="U393" s="110" t="str">
        <f>IF(FN_MC!W396="","*",FN_MC!W396)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IF(FN_MC!Y397="","*",FN_MC!Y397)</f>
        <v>*</v>
      </c>
      <c r="B394" s="109" t="str">
        <f>IF(FN_MC!X397="","*",FN_MC!X397)</f>
        <v>*</v>
      </c>
      <c r="C394" s="109" t="str">
        <f>IF(FN_MC!Z397="","*",FN_MC!Z397)</f>
        <v>*</v>
      </c>
      <c r="D394" s="110" t="str">
        <f>IF(FN_MC!S397="","*",FN_MC!S397)</f>
        <v>-</v>
      </c>
      <c r="E394" s="110" t="str">
        <f>IF(FN_MC!T397="","*",FN_MC!T397)</f>
        <v>-</v>
      </c>
      <c r="F394" s="110" t="str">
        <f>IF(FN_MC!B397="","*",FN_MC!B397)</f>
        <v>*</v>
      </c>
      <c r="G394" s="110" t="str">
        <f>IF(FN_MC!D397="","*",FN_MC!D397)</f>
        <v>*</v>
      </c>
      <c r="H394" s="110" t="str">
        <f>IF(FN_MC!F397="","*",FN_MC!F397)</f>
        <v>*</v>
      </c>
      <c r="I394" s="110" t="str">
        <f>IF(FN_MC!H397="","*",FN_MC!H397)</f>
        <v>*</v>
      </c>
      <c r="J394" s="110" t="str">
        <f>IF(FN_MC!I397="","*",FN_MC!I397)</f>
        <v>*</v>
      </c>
      <c r="K394" s="110" t="str">
        <f>IF(FN_MC!M397="","*",FN_MC!M397)</f>
        <v>-</v>
      </c>
      <c r="L394" s="110" t="str">
        <f>IF(FN_MC!N397="","*",FN_MC!N397)</f>
        <v>-</v>
      </c>
      <c r="M394" s="111" t="str">
        <f>IF(FN_MC!J397="","*",FN_MC!J397)</f>
        <v>*</v>
      </c>
      <c r="N394" s="290" t="str">
        <f>IF(FN_MC!K397="","*",FN_MC!K397)</f>
        <v>*</v>
      </c>
      <c r="O394" s="290" t="str">
        <f>IF(FN_MC!L397="","*",FN_MC!L397)</f>
        <v>-</v>
      </c>
      <c r="P394" s="111"/>
      <c r="Q394" s="128" t="str">
        <f>IF(FN_MC!O397="","*",FN_MC!O397)</f>
        <v>*</v>
      </c>
      <c r="R394" s="128" t="str">
        <f>IF(FN_MC!P397="","*",FN_MC!P397)</f>
        <v>*</v>
      </c>
      <c r="S394" s="110" t="str">
        <f>IF(FN_MC!Q397="","*",CONCATENATE(FN_MC!Q397," ",FN_MC!R397))</f>
        <v>*</v>
      </c>
      <c r="T394" s="110" t="str">
        <f>IF(FN_MC!V397="","*",FN_MC!V397)</f>
        <v>*</v>
      </c>
      <c r="U394" s="110" t="str">
        <f>IF(FN_MC!W397="","*",FN_MC!W397)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IF(FN_MC!Y398="","*",FN_MC!Y398)</f>
        <v>*</v>
      </c>
      <c r="B395" s="109" t="str">
        <f>IF(FN_MC!X398="","*",FN_MC!X398)</f>
        <v>*</v>
      </c>
      <c r="C395" s="109" t="str">
        <f>IF(FN_MC!Z398="","*",FN_MC!Z398)</f>
        <v>*</v>
      </c>
      <c r="D395" s="110" t="str">
        <f>IF(FN_MC!S398="","*",FN_MC!S398)</f>
        <v>-</v>
      </c>
      <c r="E395" s="110" t="str">
        <f>IF(FN_MC!T398="","*",FN_MC!T398)</f>
        <v>-</v>
      </c>
      <c r="F395" s="110" t="str">
        <f>IF(FN_MC!B398="","*",FN_MC!B398)</f>
        <v>*</v>
      </c>
      <c r="G395" s="110" t="str">
        <f>IF(FN_MC!D398="","*",FN_MC!D398)</f>
        <v>*</v>
      </c>
      <c r="H395" s="110" t="str">
        <f>IF(FN_MC!F398="","*",FN_MC!F398)</f>
        <v>*</v>
      </c>
      <c r="I395" s="110" t="str">
        <f>IF(FN_MC!H398="","*",FN_MC!H398)</f>
        <v>*</v>
      </c>
      <c r="J395" s="110" t="str">
        <f>IF(FN_MC!I398="","*",FN_MC!I398)</f>
        <v>*</v>
      </c>
      <c r="K395" s="110" t="str">
        <f>IF(FN_MC!M398="","*",FN_MC!M398)</f>
        <v>-</v>
      </c>
      <c r="L395" s="110" t="str">
        <f>IF(FN_MC!N398="","*",FN_MC!N398)</f>
        <v>-</v>
      </c>
      <c r="M395" s="111" t="str">
        <f>IF(FN_MC!J398="","*",FN_MC!J398)</f>
        <v>*</v>
      </c>
      <c r="N395" s="290" t="str">
        <f>IF(FN_MC!K398="","*",FN_MC!K398)</f>
        <v>*</v>
      </c>
      <c r="O395" s="290" t="str">
        <f>IF(FN_MC!L398="","*",FN_MC!L398)</f>
        <v>-</v>
      </c>
      <c r="P395" s="111"/>
      <c r="Q395" s="128" t="str">
        <f>IF(FN_MC!O398="","*",FN_MC!O398)</f>
        <v>*</v>
      </c>
      <c r="R395" s="128" t="str">
        <f>IF(FN_MC!P398="","*",FN_MC!P398)</f>
        <v>*</v>
      </c>
      <c r="S395" s="110" t="str">
        <f>IF(FN_MC!Q398="","*",CONCATENATE(FN_MC!Q398," ",FN_MC!R398))</f>
        <v>*</v>
      </c>
      <c r="T395" s="110" t="str">
        <f>IF(FN_MC!V398="","*",FN_MC!V398)</f>
        <v>*</v>
      </c>
      <c r="U395" s="110" t="str">
        <f>IF(FN_MC!W398="","*",FN_MC!W398)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IF(FN_MC!Y399="","*",FN_MC!Y399)</f>
        <v>*</v>
      </c>
      <c r="B396" s="109" t="str">
        <f>IF(FN_MC!X399="","*",FN_MC!X399)</f>
        <v>*</v>
      </c>
      <c r="C396" s="109" t="str">
        <f>IF(FN_MC!Z399="","*",FN_MC!Z399)</f>
        <v>*</v>
      </c>
      <c r="D396" s="110" t="str">
        <f>IF(FN_MC!S399="","*",FN_MC!S399)</f>
        <v>-</v>
      </c>
      <c r="E396" s="110" t="str">
        <f>IF(FN_MC!T399="","*",FN_MC!T399)</f>
        <v>-</v>
      </c>
      <c r="F396" s="110" t="str">
        <f>IF(FN_MC!B399="","*",FN_MC!B399)</f>
        <v>*</v>
      </c>
      <c r="G396" s="110" t="str">
        <f>IF(FN_MC!D399="","*",FN_MC!D399)</f>
        <v>*</v>
      </c>
      <c r="H396" s="110" t="str">
        <f>IF(FN_MC!F399="","*",FN_MC!F399)</f>
        <v>*</v>
      </c>
      <c r="I396" s="110" t="str">
        <f>IF(FN_MC!H399="","*",FN_MC!H399)</f>
        <v>*</v>
      </c>
      <c r="J396" s="110" t="str">
        <f>IF(FN_MC!I399="","*",FN_MC!I399)</f>
        <v>*</v>
      </c>
      <c r="K396" s="110" t="str">
        <f>IF(FN_MC!M399="","*",FN_MC!M399)</f>
        <v>-</v>
      </c>
      <c r="L396" s="110" t="str">
        <f>IF(FN_MC!N399="","*",FN_MC!N399)</f>
        <v>-</v>
      </c>
      <c r="M396" s="111" t="str">
        <f>IF(FN_MC!J399="","*",FN_MC!J399)</f>
        <v>*</v>
      </c>
      <c r="N396" s="290" t="str">
        <f>IF(FN_MC!K399="","*",FN_MC!K399)</f>
        <v>*</v>
      </c>
      <c r="O396" s="290" t="str">
        <f>IF(FN_MC!L399="","*",FN_MC!L399)</f>
        <v>-</v>
      </c>
      <c r="P396" s="111"/>
      <c r="Q396" s="128" t="str">
        <f>IF(FN_MC!O399="","*",FN_MC!O399)</f>
        <v>*</v>
      </c>
      <c r="R396" s="128" t="str">
        <f>IF(FN_MC!P399="","*",FN_MC!P399)</f>
        <v>*</v>
      </c>
      <c r="S396" s="110" t="str">
        <f>IF(FN_MC!Q399="","*",CONCATENATE(FN_MC!Q399," ",FN_MC!R399))</f>
        <v>*</v>
      </c>
      <c r="T396" s="110" t="str">
        <f>IF(FN_MC!V399="","*",FN_MC!V399)</f>
        <v>*</v>
      </c>
      <c r="U396" s="110" t="str">
        <f>IF(FN_MC!W399="","*",FN_MC!W399)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IF(FN_MC!Y400="","*",FN_MC!Y400)</f>
        <v>*</v>
      </c>
      <c r="B397" s="109" t="str">
        <f>IF(FN_MC!X400="","*",FN_MC!X400)</f>
        <v>*</v>
      </c>
      <c r="C397" s="109" t="str">
        <f>IF(FN_MC!Z400="","*",FN_MC!Z400)</f>
        <v>*</v>
      </c>
      <c r="D397" s="110" t="str">
        <f>IF(FN_MC!S400="","*",FN_MC!S400)</f>
        <v>-</v>
      </c>
      <c r="E397" s="110" t="str">
        <f>IF(FN_MC!T400="","*",FN_MC!T400)</f>
        <v>-</v>
      </c>
      <c r="F397" s="110" t="str">
        <f>IF(FN_MC!B400="","*",FN_MC!B400)</f>
        <v>*</v>
      </c>
      <c r="G397" s="110" t="str">
        <f>IF(FN_MC!D400="","*",FN_MC!D400)</f>
        <v>*</v>
      </c>
      <c r="H397" s="110" t="str">
        <f>IF(FN_MC!F400="","*",FN_MC!F400)</f>
        <v>*</v>
      </c>
      <c r="I397" s="110" t="str">
        <f>IF(FN_MC!H400="","*",FN_MC!H400)</f>
        <v>*</v>
      </c>
      <c r="J397" s="110" t="str">
        <f>IF(FN_MC!I400="","*",FN_MC!I400)</f>
        <v>*</v>
      </c>
      <c r="K397" s="110" t="str">
        <f>IF(FN_MC!M400="","*",FN_MC!M400)</f>
        <v>-</v>
      </c>
      <c r="L397" s="110" t="str">
        <f>IF(FN_MC!N400="","*",FN_MC!N400)</f>
        <v>-</v>
      </c>
      <c r="M397" s="111" t="str">
        <f>IF(FN_MC!J400="","*",FN_MC!J400)</f>
        <v>*</v>
      </c>
      <c r="N397" s="290" t="str">
        <f>IF(FN_MC!K400="","*",FN_MC!K400)</f>
        <v>*</v>
      </c>
      <c r="O397" s="290" t="str">
        <f>IF(FN_MC!L400="","*",FN_MC!L400)</f>
        <v>-</v>
      </c>
      <c r="P397" s="111"/>
      <c r="Q397" s="128" t="str">
        <f>IF(FN_MC!O400="","*",FN_MC!O400)</f>
        <v>*</v>
      </c>
      <c r="R397" s="128" t="str">
        <f>IF(FN_MC!P400="","*",FN_MC!P400)</f>
        <v>*</v>
      </c>
      <c r="S397" s="110" t="str">
        <f>IF(FN_MC!Q400="","*",CONCATENATE(FN_MC!Q400," ",FN_MC!R400))</f>
        <v>*</v>
      </c>
      <c r="T397" s="110" t="str">
        <f>IF(FN_MC!V400="","*",FN_MC!V400)</f>
        <v>*</v>
      </c>
      <c r="U397" s="110" t="str">
        <f>IF(FN_MC!W400="","*",FN_MC!W400)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IF(FN_MC!Y401="","*",FN_MC!Y401)</f>
        <v>*</v>
      </c>
      <c r="B398" s="109" t="str">
        <f>IF(FN_MC!X401="","*",FN_MC!X401)</f>
        <v>*</v>
      </c>
      <c r="C398" s="109" t="str">
        <f>IF(FN_MC!Z401="","*",FN_MC!Z401)</f>
        <v>*</v>
      </c>
      <c r="D398" s="110" t="str">
        <f>IF(FN_MC!S401="","*",FN_MC!S401)</f>
        <v>-</v>
      </c>
      <c r="E398" s="110" t="str">
        <f>IF(FN_MC!T401="","*",FN_MC!T401)</f>
        <v>-</v>
      </c>
      <c r="F398" s="110" t="str">
        <f>IF(FN_MC!B401="","*",FN_MC!B401)</f>
        <v>*</v>
      </c>
      <c r="G398" s="110" t="str">
        <f>IF(FN_MC!D401="","*",FN_MC!D401)</f>
        <v>*</v>
      </c>
      <c r="H398" s="110" t="str">
        <f>IF(FN_MC!F401="","*",FN_MC!F401)</f>
        <v>*</v>
      </c>
      <c r="I398" s="110" t="str">
        <f>IF(FN_MC!H401="","*",FN_MC!H401)</f>
        <v>*</v>
      </c>
      <c r="J398" s="110" t="str">
        <f>IF(FN_MC!I401="","*",FN_MC!I401)</f>
        <v>*</v>
      </c>
      <c r="K398" s="110" t="str">
        <f>IF(FN_MC!M401="","*",FN_MC!M401)</f>
        <v>-</v>
      </c>
      <c r="L398" s="110" t="str">
        <f>IF(FN_MC!N401="","*",FN_MC!N401)</f>
        <v>-</v>
      </c>
      <c r="M398" s="111" t="str">
        <f>IF(FN_MC!J401="","*",FN_MC!J401)</f>
        <v>*</v>
      </c>
      <c r="N398" s="290" t="str">
        <f>IF(FN_MC!K401="","*",FN_MC!K401)</f>
        <v>*</v>
      </c>
      <c r="O398" s="290" t="str">
        <f>IF(FN_MC!L401="","*",FN_MC!L401)</f>
        <v>-</v>
      </c>
      <c r="P398" s="111"/>
      <c r="Q398" s="128" t="str">
        <f>IF(FN_MC!O401="","*",FN_MC!O401)</f>
        <v>*</v>
      </c>
      <c r="R398" s="128" t="str">
        <f>IF(FN_MC!P401="","*",FN_MC!P401)</f>
        <v>*</v>
      </c>
      <c r="S398" s="110" t="str">
        <f>IF(FN_MC!Q401="","*",CONCATENATE(FN_MC!Q401," ",FN_MC!R401))</f>
        <v>*</v>
      </c>
      <c r="T398" s="110" t="str">
        <f>IF(FN_MC!V401="","*",FN_MC!V401)</f>
        <v>*</v>
      </c>
      <c r="U398" s="110" t="str">
        <f>IF(FN_MC!W401="","*",FN_MC!W401)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IF(FN_MC!Y402="","*",FN_MC!Y402)</f>
        <v>*</v>
      </c>
      <c r="B399" s="109" t="str">
        <f>IF(FN_MC!X402="","*",FN_MC!X402)</f>
        <v>*</v>
      </c>
      <c r="C399" s="109" t="str">
        <f>IF(FN_MC!Z402="","*",FN_MC!Z402)</f>
        <v>*</v>
      </c>
      <c r="D399" s="110" t="str">
        <f>IF(FN_MC!S402="","*",FN_MC!S402)</f>
        <v>-</v>
      </c>
      <c r="E399" s="110" t="str">
        <f>IF(FN_MC!T402="","*",FN_MC!T402)</f>
        <v>-</v>
      </c>
      <c r="F399" s="110" t="str">
        <f>IF(FN_MC!B402="","*",FN_MC!B402)</f>
        <v>*</v>
      </c>
      <c r="G399" s="110" t="str">
        <f>IF(FN_MC!D402="","*",FN_MC!D402)</f>
        <v>*</v>
      </c>
      <c r="H399" s="110" t="str">
        <f>IF(FN_MC!F402="","*",FN_MC!F402)</f>
        <v>*</v>
      </c>
      <c r="I399" s="110" t="str">
        <f>IF(FN_MC!H402="","*",FN_MC!H402)</f>
        <v>*</v>
      </c>
      <c r="J399" s="110" t="str">
        <f>IF(FN_MC!I402="","*",FN_MC!I402)</f>
        <v>*</v>
      </c>
      <c r="K399" s="110" t="str">
        <f>IF(FN_MC!M402="","*",FN_MC!M402)</f>
        <v>-</v>
      </c>
      <c r="L399" s="110" t="str">
        <f>IF(FN_MC!N402="","*",FN_MC!N402)</f>
        <v>-</v>
      </c>
      <c r="M399" s="111" t="str">
        <f>IF(FN_MC!J402="","*",FN_MC!J402)</f>
        <v>*</v>
      </c>
      <c r="N399" s="290" t="str">
        <f>IF(FN_MC!K402="","*",FN_MC!K402)</f>
        <v>*</v>
      </c>
      <c r="O399" s="290" t="str">
        <f>IF(FN_MC!L402="","*",FN_MC!L402)</f>
        <v>-</v>
      </c>
      <c r="P399" s="111"/>
      <c r="Q399" s="128" t="str">
        <f>IF(FN_MC!O402="","*",FN_MC!O402)</f>
        <v>*</v>
      </c>
      <c r="R399" s="128" t="str">
        <f>IF(FN_MC!P402="","*",FN_MC!P402)</f>
        <v>*</v>
      </c>
      <c r="S399" s="110" t="str">
        <f>IF(FN_MC!Q402="","*",CONCATENATE(FN_MC!Q402," ",FN_MC!R402))</f>
        <v>*</v>
      </c>
      <c r="T399" s="110" t="str">
        <f>IF(FN_MC!V402="","*",FN_MC!V402)</f>
        <v>*</v>
      </c>
      <c r="U399" s="110" t="str">
        <f>IF(FN_MC!W402="","*",FN_MC!W402)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IF(FN_MC!Y403="","*",FN_MC!Y403)</f>
        <v>*</v>
      </c>
      <c r="B400" s="109" t="str">
        <f>IF(FN_MC!X403="","*",FN_MC!X403)</f>
        <v>*</v>
      </c>
      <c r="C400" s="109" t="str">
        <f>IF(FN_MC!Z403="","*",FN_MC!Z403)</f>
        <v>*</v>
      </c>
      <c r="D400" s="110" t="str">
        <f>IF(FN_MC!S403="","*",FN_MC!S403)</f>
        <v>-</v>
      </c>
      <c r="E400" s="110" t="str">
        <f>IF(FN_MC!T403="","*",FN_MC!T403)</f>
        <v>-</v>
      </c>
      <c r="F400" s="110" t="str">
        <f>IF(FN_MC!B403="","*",FN_MC!B403)</f>
        <v>*</v>
      </c>
      <c r="G400" s="110" t="str">
        <f>IF(FN_MC!D403="","*",FN_MC!D403)</f>
        <v>*</v>
      </c>
      <c r="H400" s="110" t="str">
        <f>IF(FN_MC!F403="","*",FN_MC!F403)</f>
        <v>*</v>
      </c>
      <c r="I400" s="110" t="str">
        <f>IF(FN_MC!H403="","*",FN_MC!H403)</f>
        <v>*</v>
      </c>
      <c r="J400" s="110" t="str">
        <f>IF(FN_MC!I403="","*",FN_MC!I403)</f>
        <v>*</v>
      </c>
      <c r="K400" s="110" t="str">
        <f>IF(FN_MC!M403="","*",FN_MC!M403)</f>
        <v>-</v>
      </c>
      <c r="L400" s="110" t="str">
        <f>IF(FN_MC!N403="","*",FN_MC!N403)</f>
        <v>-</v>
      </c>
      <c r="M400" s="111" t="str">
        <f>IF(FN_MC!J403="","*",FN_MC!J403)</f>
        <v>*</v>
      </c>
      <c r="N400" s="290" t="str">
        <f>IF(FN_MC!K403="","*",FN_MC!K403)</f>
        <v>*</v>
      </c>
      <c r="O400" s="290" t="str">
        <f>IF(FN_MC!L403="","*",FN_MC!L403)</f>
        <v>-</v>
      </c>
      <c r="P400" s="111"/>
      <c r="Q400" s="128" t="str">
        <f>IF(FN_MC!O403="","*",FN_MC!O403)</f>
        <v>*</v>
      </c>
      <c r="R400" s="128" t="str">
        <f>IF(FN_MC!P403="","*",FN_MC!P403)</f>
        <v>*</v>
      </c>
      <c r="S400" s="110" t="str">
        <f>IF(FN_MC!Q403="","*",CONCATENATE(FN_MC!Q403," ",FN_MC!R403))</f>
        <v>*</v>
      </c>
      <c r="T400" s="110" t="str">
        <f>IF(FN_MC!V403="","*",FN_MC!V403)</f>
        <v>*</v>
      </c>
      <c r="U400" s="110" t="str">
        <f>IF(FN_MC!W403="","*",FN_MC!W403)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IF(FN_MC!Y404="","*",FN_MC!Y404)</f>
        <v>*</v>
      </c>
      <c r="B401" s="109" t="str">
        <f>IF(FN_MC!X404="","*",FN_MC!X404)</f>
        <v>*</v>
      </c>
      <c r="C401" s="109" t="str">
        <f>IF(FN_MC!Z404="","*",FN_MC!Z404)</f>
        <v>*</v>
      </c>
      <c r="D401" s="110" t="str">
        <f>IF(FN_MC!S404="","*",FN_MC!S404)</f>
        <v>-</v>
      </c>
      <c r="E401" s="110" t="str">
        <f>IF(FN_MC!T404="","*",FN_MC!T404)</f>
        <v>-</v>
      </c>
      <c r="F401" s="110" t="str">
        <f>IF(FN_MC!B404="","*",FN_MC!B404)</f>
        <v>*</v>
      </c>
      <c r="G401" s="110" t="str">
        <f>IF(FN_MC!D404="","*",FN_MC!D404)</f>
        <v>*</v>
      </c>
      <c r="H401" s="110" t="str">
        <f>IF(FN_MC!F404="","*",FN_MC!F404)</f>
        <v>*</v>
      </c>
      <c r="I401" s="110" t="str">
        <f>IF(FN_MC!H404="","*",FN_MC!H404)</f>
        <v>*</v>
      </c>
      <c r="J401" s="110" t="str">
        <f>IF(FN_MC!I404="","*",FN_MC!I404)</f>
        <v>*</v>
      </c>
      <c r="K401" s="110" t="str">
        <f>IF(FN_MC!M404="","*",FN_MC!M404)</f>
        <v>-</v>
      </c>
      <c r="L401" s="110" t="str">
        <f>IF(FN_MC!N404="","*",FN_MC!N404)</f>
        <v>-</v>
      </c>
      <c r="M401" s="111" t="str">
        <f>IF(FN_MC!J404="","*",FN_MC!J404)</f>
        <v>*</v>
      </c>
      <c r="N401" s="290" t="str">
        <f>IF(FN_MC!K404="","*",FN_MC!K404)</f>
        <v>*</v>
      </c>
      <c r="O401" s="290" t="str">
        <f>IF(FN_MC!L404="","*",FN_MC!L404)</f>
        <v>-</v>
      </c>
      <c r="P401" s="111"/>
      <c r="Q401" s="128" t="str">
        <f>IF(FN_MC!O404="","*",FN_MC!O404)</f>
        <v>*</v>
      </c>
      <c r="R401" s="128" t="str">
        <f>IF(FN_MC!P404="","*",FN_MC!P404)</f>
        <v>*</v>
      </c>
      <c r="S401" s="110" t="str">
        <f>IF(FN_MC!Q404="","*",CONCATENATE(FN_MC!Q404," ",FN_MC!R404))</f>
        <v>*</v>
      </c>
      <c r="T401" s="110" t="str">
        <f>IF(FN_MC!V404="","*",FN_MC!V404)</f>
        <v>*</v>
      </c>
      <c r="U401" s="110" t="str">
        <f>IF(FN_MC!W404="","*",FN_MC!W404)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IF(FN_MC!Y405="","*",FN_MC!Y405)</f>
        <v>*</v>
      </c>
      <c r="B402" s="109" t="str">
        <f>IF(FN_MC!X405="","*",FN_MC!X405)</f>
        <v>*</v>
      </c>
      <c r="C402" s="109" t="str">
        <f>IF(FN_MC!Z405="","*",FN_MC!Z405)</f>
        <v>*</v>
      </c>
      <c r="D402" s="110" t="str">
        <f>IF(FN_MC!S405="","*",FN_MC!S405)</f>
        <v>-</v>
      </c>
      <c r="E402" s="110" t="str">
        <f>IF(FN_MC!T405="","*",FN_MC!T405)</f>
        <v>-</v>
      </c>
      <c r="F402" s="110" t="str">
        <f>IF(FN_MC!B405="","*",FN_MC!B405)</f>
        <v>*</v>
      </c>
      <c r="G402" s="110" t="str">
        <f>IF(FN_MC!D405="","*",FN_MC!D405)</f>
        <v>*</v>
      </c>
      <c r="H402" s="110" t="str">
        <f>IF(FN_MC!F405="","*",FN_MC!F405)</f>
        <v>*</v>
      </c>
      <c r="I402" s="110" t="str">
        <f>IF(FN_MC!H405="","*",FN_MC!H405)</f>
        <v>*</v>
      </c>
      <c r="J402" s="110" t="str">
        <f>IF(FN_MC!I405="","*",FN_MC!I405)</f>
        <v>*</v>
      </c>
      <c r="K402" s="110" t="str">
        <f>IF(FN_MC!M405="","*",FN_MC!M405)</f>
        <v>-</v>
      </c>
      <c r="L402" s="110" t="str">
        <f>IF(FN_MC!N405="","*",FN_MC!N405)</f>
        <v>-</v>
      </c>
      <c r="M402" s="111" t="str">
        <f>IF(FN_MC!J405="","*",FN_MC!J405)</f>
        <v>*</v>
      </c>
      <c r="N402" s="290" t="str">
        <f>IF(FN_MC!K405="","*",FN_MC!K405)</f>
        <v>*</v>
      </c>
      <c r="O402" s="290" t="str">
        <f>IF(FN_MC!L405="","*",FN_MC!L405)</f>
        <v>-</v>
      </c>
      <c r="P402" s="111"/>
      <c r="Q402" s="128" t="str">
        <f>IF(FN_MC!O405="","*",FN_MC!O405)</f>
        <v>*</v>
      </c>
      <c r="R402" s="128" t="str">
        <f>IF(FN_MC!P405="","*",FN_MC!P405)</f>
        <v>*</v>
      </c>
      <c r="S402" s="110" t="str">
        <f>IF(FN_MC!Q405="","*",CONCATENATE(FN_MC!Q405," ",FN_MC!R405))</f>
        <v>*</v>
      </c>
      <c r="T402" s="110" t="str">
        <f>IF(FN_MC!V405="","*",FN_MC!V405)</f>
        <v>*</v>
      </c>
      <c r="U402" s="110" t="str">
        <f>IF(FN_MC!W405="","*",FN_MC!W405)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IF(FN_MC!Y406="","*",FN_MC!Y406)</f>
        <v>*</v>
      </c>
      <c r="B403" s="109" t="str">
        <f>IF(FN_MC!X406="","*",FN_MC!X406)</f>
        <v>*</v>
      </c>
      <c r="C403" s="109" t="str">
        <f>IF(FN_MC!Z406="","*",FN_MC!Z406)</f>
        <v>*</v>
      </c>
      <c r="D403" s="110" t="str">
        <f>IF(FN_MC!S406="","*",FN_MC!S406)</f>
        <v>-</v>
      </c>
      <c r="E403" s="110" t="str">
        <f>IF(FN_MC!T406="","*",FN_MC!T406)</f>
        <v>-</v>
      </c>
      <c r="F403" s="110" t="str">
        <f>IF(FN_MC!B406="","*",FN_MC!B406)</f>
        <v>*</v>
      </c>
      <c r="G403" s="110" t="str">
        <f>IF(FN_MC!D406="","*",FN_MC!D406)</f>
        <v>*</v>
      </c>
      <c r="H403" s="110" t="str">
        <f>IF(FN_MC!F406="","*",FN_MC!F406)</f>
        <v>*</v>
      </c>
      <c r="I403" s="110" t="str">
        <f>IF(FN_MC!H406="","*",FN_MC!H406)</f>
        <v>*</v>
      </c>
      <c r="J403" s="110" t="str">
        <f>IF(FN_MC!I406="","*",FN_MC!I406)</f>
        <v>*</v>
      </c>
      <c r="K403" s="110" t="str">
        <f>IF(FN_MC!M406="","*",FN_MC!M406)</f>
        <v>-</v>
      </c>
      <c r="L403" s="110" t="str">
        <f>IF(FN_MC!N406="","*",FN_MC!N406)</f>
        <v>-</v>
      </c>
      <c r="M403" s="111" t="str">
        <f>IF(FN_MC!J406="","*",FN_MC!J406)</f>
        <v>*</v>
      </c>
      <c r="N403" s="290" t="str">
        <f>IF(FN_MC!K406="","*",FN_MC!K406)</f>
        <v>*</v>
      </c>
      <c r="O403" s="290" t="str">
        <f>IF(FN_MC!L406="","*",FN_MC!L406)</f>
        <v>-</v>
      </c>
      <c r="P403" s="111"/>
      <c r="Q403" s="128" t="str">
        <f>IF(FN_MC!O406="","*",FN_MC!O406)</f>
        <v>*</v>
      </c>
      <c r="R403" s="128" t="str">
        <f>IF(FN_MC!P406="","*",FN_MC!P406)</f>
        <v>*</v>
      </c>
      <c r="S403" s="110" t="str">
        <f>IF(FN_MC!Q406="","*",CONCATENATE(FN_MC!Q406," ",FN_MC!R406))</f>
        <v>*</v>
      </c>
      <c r="T403" s="110" t="str">
        <f>IF(FN_MC!V406="","*",FN_MC!V406)</f>
        <v>*</v>
      </c>
      <c r="U403" s="110" t="str">
        <f>IF(FN_MC!W406="","*",FN_MC!W406)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IF(FN_MC!Y407="","*",FN_MC!Y407)</f>
        <v>*</v>
      </c>
      <c r="B404" s="109" t="str">
        <f>IF(FN_MC!X407="","*",FN_MC!X407)</f>
        <v>*</v>
      </c>
      <c r="C404" s="109" t="str">
        <f>IF(FN_MC!Z407="","*",FN_MC!Z407)</f>
        <v>*</v>
      </c>
      <c r="D404" s="110" t="str">
        <f>IF(FN_MC!S407="","*",FN_MC!S407)</f>
        <v>-</v>
      </c>
      <c r="E404" s="110" t="str">
        <f>IF(FN_MC!T407="","*",FN_MC!T407)</f>
        <v>-</v>
      </c>
      <c r="F404" s="110" t="str">
        <f>IF(FN_MC!B407="","*",FN_MC!B407)</f>
        <v>*</v>
      </c>
      <c r="G404" s="110" t="str">
        <f>IF(FN_MC!D407="","*",FN_MC!D407)</f>
        <v>*</v>
      </c>
      <c r="H404" s="110" t="str">
        <f>IF(FN_MC!F407="","*",FN_MC!F407)</f>
        <v>*</v>
      </c>
      <c r="I404" s="110" t="str">
        <f>IF(FN_MC!H407="","*",FN_MC!H407)</f>
        <v>*</v>
      </c>
      <c r="J404" s="110" t="str">
        <f>IF(FN_MC!I407="","*",FN_MC!I407)</f>
        <v>*</v>
      </c>
      <c r="K404" s="110" t="str">
        <f>IF(FN_MC!M407="","*",FN_MC!M407)</f>
        <v>-</v>
      </c>
      <c r="L404" s="110" t="str">
        <f>IF(FN_MC!N407="","*",FN_MC!N407)</f>
        <v>-</v>
      </c>
      <c r="M404" s="111" t="str">
        <f>IF(FN_MC!J407="","*",FN_MC!J407)</f>
        <v>*</v>
      </c>
      <c r="N404" s="290" t="str">
        <f>IF(FN_MC!K407="","*",FN_MC!K407)</f>
        <v>*</v>
      </c>
      <c r="O404" s="290" t="str">
        <f>IF(FN_MC!L407="","*",FN_MC!L407)</f>
        <v>-</v>
      </c>
      <c r="P404" s="111"/>
      <c r="Q404" s="128" t="str">
        <f>IF(FN_MC!O407="","*",FN_MC!O407)</f>
        <v>*</v>
      </c>
      <c r="R404" s="128" t="str">
        <f>IF(FN_MC!P407="","*",FN_MC!P407)</f>
        <v>*</v>
      </c>
      <c r="S404" s="110" t="str">
        <f>IF(FN_MC!Q407="","*",CONCATENATE(FN_MC!Q407," ",FN_MC!R407))</f>
        <v>*</v>
      </c>
      <c r="T404" s="110" t="str">
        <f>IF(FN_MC!V407="","*",FN_MC!V407)</f>
        <v>*</v>
      </c>
      <c r="U404" s="110" t="str">
        <f>IF(FN_MC!W407="","*",FN_MC!W407)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IF(FN_MC!Y408="","*",FN_MC!Y408)</f>
        <v>*</v>
      </c>
      <c r="B405" s="109" t="str">
        <f>IF(FN_MC!X408="","*",FN_MC!X408)</f>
        <v>*</v>
      </c>
      <c r="C405" s="109" t="str">
        <f>IF(FN_MC!Z408="","*",FN_MC!Z408)</f>
        <v>*</v>
      </c>
      <c r="D405" s="110" t="str">
        <f>IF(FN_MC!S408="","*",FN_MC!S408)</f>
        <v>-</v>
      </c>
      <c r="E405" s="110" t="str">
        <f>IF(FN_MC!T408="","*",FN_MC!T408)</f>
        <v>-</v>
      </c>
      <c r="F405" s="110" t="str">
        <f>IF(FN_MC!B408="","*",FN_MC!B408)</f>
        <v>*</v>
      </c>
      <c r="G405" s="110" t="str">
        <f>IF(FN_MC!D408="","*",FN_MC!D408)</f>
        <v>*</v>
      </c>
      <c r="H405" s="110" t="str">
        <f>IF(FN_MC!F408="","*",FN_MC!F408)</f>
        <v>*</v>
      </c>
      <c r="I405" s="110" t="str">
        <f>IF(FN_MC!H408="","*",FN_MC!H408)</f>
        <v>*</v>
      </c>
      <c r="J405" s="110" t="str">
        <f>IF(FN_MC!I408="","*",FN_MC!I408)</f>
        <v>*</v>
      </c>
      <c r="K405" s="110" t="str">
        <f>IF(FN_MC!M408="","*",FN_MC!M408)</f>
        <v>-</v>
      </c>
      <c r="L405" s="110" t="str">
        <f>IF(FN_MC!N408="","*",FN_MC!N408)</f>
        <v>-</v>
      </c>
      <c r="M405" s="111" t="str">
        <f>IF(FN_MC!J408="","*",FN_MC!J408)</f>
        <v>*</v>
      </c>
      <c r="N405" s="290" t="str">
        <f>IF(FN_MC!K408="","*",FN_MC!K408)</f>
        <v>*</v>
      </c>
      <c r="O405" s="290" t="str">
        <f>IF(FN_MC!L408="","*",FN_MC!L408)</f>
        <v>-</v>
      </c>
      <c r="P405" s="111"/>
      <c r="Q405" s="128" t="str">
        <f>IF(FN_MC!O408="","*",FN_MC!O408)</f>
        <v>*</v>
      </c>
      <c r="R405" s="128" t="str">
        <f>IF(FN_MC!P408="","*",FN_MC!P408)</f>
        <v>*</v>
      </c>
      <c r="S405" s="110" t="str">
        <f>IF(FN_MC!Q408="","*",CONCATENATE(FN_MC!Q408," ",FN_MC!R408))</f>
        <v>*</v>
      </c>
      <c r="T405" s="110" t="str">
        <f>IF(FN_MC!V408="","*",FN_MC!V408)</f>
        <v>*</v>
      </c>
      <c r="U405" s="110" t="str">
        <f>IF(FN_MC!W408="","*",FN_MC!W408)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IF(FN_MC!Y409="","*",FN_MC!Y409)</f>
        <v>*</v>
      </c>
      <c r="B406" s="109" t="str">
        <f>IF(FN_MC!X409="","*",FN_MC!X409)</f>
        <v>*</v>
      </c>
      <c r="C406" s="109" t="str">
        <f>IF(FN_MC!Z409="","*",FN_MC!Z409)</f>
        <v>*</v>
      </c>
      <c r="D406" s="110" t="str">
        <f>IF(FN_MC!S409="","*",FN_MC!S409)</f>
        <v>-</v>
      </c>
      <c r="E406" s="110" t="str">
        <f>IF(FN_MC!T409="","*",FN_MC!T409)</f>
        <v>-</v>
      </c>
      <c r="F406" s="110" t="str">
        <f>IF(FN_MC!B409="","*",FN_MC!B409)</f>
        <v>*</v>
      </c>
      <c r="G406" s="110" t="str">
        <f>IF(FN_MC!D409="","*",FN_MC!D409)</f>
        <v>*</v>
      </c>
      <c r="H406" s="110" t="str">
        <f>IF(FN_MC!F409="","*",FN_MC!F409)</f>
        <v>*</v>
      </c>
      <c r="I406" s="110" t="str">
        <f>IF(FN_MC!H409="","*",FN_MC!H409)</f>
        <v>*</v>
      </c>
      <c r="J406" s="110" t="str">
        <f>IF(FN_MC!I409="","*",FN_MC!I409)</f>
        <v>*</v>
      </c>
      <c r="K406" s="110" t="str">
        <f>IF(FN_MC!M409="","*",FN_MC!M409)</f>
        <v>-</v>
      </c>
      <c r="L406" s="110" t="str">
        <f>IF(FN_MC!N409="","*",FN_MC!N409)</f>
        <v>-</v>
      </c>
      <c r="M406" s="111" t="str">
        <f>IF(FN_MC!J409="","*",FN_MC!J409)</f>
        <v>*</v>
      </c>
      <c r="N406" s="290" t="str">
        <f>IF(FN_MC!K409="","*",FN_MC!K409)</f>
        <v>*</v>
      </c>
      <c r="O406" s="290" t="str">
        <f>IF(FN_MC!L409="","*",FN_MC!L409)</f>
        <v>-</v>
      </c>
      <c r="P406" s="111"/>
      <c r="Q406" s="128" t="str">
        <f>IF(FN_MC!O409="","*",FN_MC!O409)</f>
        <v>*</v>
      </c>
      <c r="R406" s="128" t="str">
        <f>IF(FN_MC!P409="","*",FN_MC!P409)</f>
        <v>*</v>
      </c>
      <c r="S406" s="110" t="str">
        <f>IF(FN_MC!Q409="","*",CONCATENATE(FN_MC!Q409," ",FN_MC!R409))</f>
        <v>*</v>
      </c>
      <c r="T406" s="110" t="str">
        <f>IF(FN_MC!V409="","*",FN_MC!V409)</f>
        <v>*</v>
      </c>
      <c r="U406" s="110" t="str">
        <f>IF(FN_MC!W409="","*",FN_MC!W409)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IF(FN_MC!Y410="","*",FN_MC!Y410)</f>
        <v>*</v>
      </c>
      <c r="B407" s="109" t="str">
        <f>IF(FN_MC!X410="","*",FN_MC!X410)</f>
        <v>*</v>
      </c>
      <c r="C407" s="109" t="str">
        <f>IF(FN_MC!Z410="","*",FN_MC!Z410)</f>
        <v>*</v>
      </c>
      <c r="D407" s="110" t="str">
        <f>IF(FN_MC!S410="","*",FN_MC!S410)</f>
        <v>-</v>
      </c>
      <c r="E407" s="110" t="str">
        <f>IF(FN_MC!T410="","*",FN_MC!T410)</f>
        <v>-</v>
      </c>
      <c r="F407" s="110" t="str">
        <f>IF(FN_MC!B410="","*",FN_MC!B410)</f>
        <v>*</v>
      </c>
      <c r="G407" s="110" t="str">
        <f>IF(FN_MC!D410="","*",FN_MC!D410)</f>
        <v>*</v>
      </c>
      <c r="H407" s="110" t="str">
        <f>IF(FN_MC!F410="","*",FN_MC!F410)</f>
        <v>*</v>
      </c>
      <c r="I407" s="110" t="str">
        <f>IF(FN_MC!H410="","*",FN_MC!H410)</f>
        <v>*</v>
      </c>
      <c r="J407" s="110" t="str">
        <f>IF(FN_MC!I410="","*",FN_MC!I410)</f>
        <v>*</v>
      </c>
      <c r="K407" s="110" t="str">
        <f>IF(FN_MC!M410="","*",FN_MC!M410)</f>
        <v>-</v>
      </c>
      <c r="L407" s="110" t="str">
        <f>IF(FN_MC!N410="","*",FN_MC!N410)</f>
        <v>-</v>
      </c>
      <c r="M407" s="111" t="str">
        <f>IF(FN_MC!J410="","*",FN_MC!J410)</f>
        <v>*</v>
      </c>
      <c r="N407" s="290" t="str">
        <f>IF(FN_MC!K410="","*",FN_MC!K410)</f>
        <v>*</v>
      </c>
      <c r="O407" s="290" t="str">
        <f>IF(FN_MC!L410="","*",FN_MC!L410)</f>
        <v>-</v>
      </c>
      <c r="P407" s="111"/>
      <c r="Q407" s="128" t="str">
        <f>IF(FN_MC!O410="","*",FN_MC!O410)</f>
        <v>*</v>
      </c>
      <c r="R407" s="128" t="str">
        <f>IF(FN_MC!P410="","*",FN_MC!P410)</f>
        <v>*</v>
      </c>
      <c r="S407" s="110" t="str">
        <f>IF(FN_MC!Q410="","*",CONCATENATE(FN_MC!Q410," ",FN_MC!R410))</f>
        <v>*</v>
      </c>
      <c r="T407" s="110" t="str">
        <f>IF(FN_MC!V410="","*",FN_MC!V410)</f>
        <v>*</v>
      </c>
      <c r="U407" s="110" t="str">
        <f>IF(FN_MC!W410="","*",FN_MC!W410)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IF(FN_MC!Y411="","*",FN_MC!Y411)</f>
        <v>*</v>
      </c>
      <c r="B408" s="109" t="str">
        <f>IF(FN_MC!X411="","*",FN_MC!X411)</f>
        <v>*</v>
      </c>
      <c r="C408" s="109" t="str">
        <f>IF(FN_MC!Z411="","*",FN_MC!Z411)</f>
        <v>*</v>
      </c>
      <c r="D408" s="110" t="str">
        <f>IF(FN_MC!S411="","*",FN_MC!S411)</f>
        <v>-</v>
      </c>
      <c r="E408" s="110" t="str">
        <f>IF(FN_MC!T411="","*",FN_MC!T411)</f>
        <v>-</v>
      </c>
      <c r="F408" s="110" t="str">
        <f>IF(FN_MC!B411="","*",FN_MC!B411)</f>
        <v>*</v>
      </c>
      <c r="G408" s="110" t="str">
        <f>IF(FN_MC!D411="","*",FN_MC!D411)</f>
        <v>*</v>
      </c>
      <c r="H408" s="110" t="str">
        <f>IF(FN_MC!F411="","*",FN_MC!F411)</f>
        <v>*</v>
      </c>
      <c r="I408" s="110" t="str">
        <f>IF(FN_MC!H411="","*",FN_MC!H411)</f>
        <v>*</v>
      </c>
      <c r="J408" s="110" t="str">
        <f>IF(FN_MC!I411="","*",FN_MC!I411)</f>
        <v>*</v>
      </c>
      <c r="K408" s="110" t="str">
        <f>IF(FN_MC!M411="","*",FN_MC!M411)</f>
        <v>-</v>
      </c>
      <c r="L408" s="110" t="str">
        <f>IF(FN_MC!N411="","*",FN_MC!N411)</f>
        <v>-</v>
      </c>
      <c r="M408" s="111" t="str">
        <f>IF(FN_MC!J411="","*",FN_MC!J411)</f>
        <v>*</v>
      </c>
      <c r="N408" s="290" t="str">
        <f>IF(FN_MC!K411="","*",FN_MC!K411)</f>
        <v>*</v>
      </c>
      <c r="O408" s="290" t="str">
        <f>IF(FN_MC!L411="","*",FN_MC!L411)</f>
        <v>-</v>
      </c>
      <c r="P408" s="111"/>
      <c r="Q408" s="128" t="str">
        <f>IF(FN_MC!O411="","*",FN_MC!O411)</f>
        <v>*</v>
      </c>
      <c r="R408" s="128" t="str">
        <f>IF(FN_MC!P411="","*",FN_MC!P411)</f>
        <v>*</v>
      </c>
      <c r="S408" s="110" t="str">
        <f>IF(FN_MC!Q411="","*",CONCATENATE(FN_MC!Q411," ",FN_MC!R411))</f>
        <v>*</v>
      </c>
      <c r="T408" s="110" t="str">
        <f>IF(FN_MC!V411="","*",FN_MC!V411)</f>
        <v>*</v>
      </c>
      <c r="U408" s="110" t="str">
        <f>IF(FN_MC!W411="","*",FN_MC!W411)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IF(FN_MC!Y412="","*",FN_MC!Y412)</f>
        <v>*</v>
      </c>
      <c r="B409" s="109" t="str">
        <f>IF(FN_MC!X412="","*",FN_MC!X412)</f>
        <v>*</v>
      </c>
      <c r="C409" s="109" t="str">
        <f>IF(FN_MC!Z412="","*",FN_MC!Z412)</f>
        <v>*</v>
      </c>
      <c r="D409" s="110" t="str">
        <f>IF(FN_MC!S412="","*",FN_MC!S412)</f>
        <v>-</v>
      </c>
      <c r="E409" s="110" t="str">
        <f>IF(FN_MC!T412="","*",FN_MC!T412)</f>
        <v>-</v>
      </c>
      <c r="F409" s="110" t="str">
        <f>IF(FN_MC!B412="","*",FN_MC!B412)</f>
        <v>*</v>
      </c>
      <c r="G409" s="110" t="str">
        <f>IF(FN_MC!D412="","*",FN_MC!D412)</f>
        <v>*</v>
      </c>
      <c r="H409" s="110" t="str">
        <f>IF(FN_MC!F412="","*",FN_MC!F412)</f>
        <v>*</v>
      </c>
      <c r="I409" s="110" t="str">
        <f>IF(FN_MC!H412="","*",FN_MC!H412)</f>
        <v>*</v>
      </c>
      <c r="J409" s="110" t="str">
        <f>IF(FN_MC!I412="","*",FN_MC!I412)</f>
        <v>*</v>
      </c>
      <c r="K409" s="110" t="str">
        <f>IF(FN_MC!M412="","*",FN_MC!M412)</f>
        <v>-</v>
      </c>
      <c r="L409" s="110" t="str">
        <f>IF(FN_MC!N412="","*",FN_MC!N412)</f>
        <v>-</v>
      </c>
      <c r="M409" s="111" t="str">
        <f>IF(FN_MC!J412="","*",FN_MC!J412)</f>
        <v>*</v>
      </c>
      <c r="N409" s="290" t="str">
        <f>IF(FN_MC!K412="","*",FN_MC!K412)</f>
        <v>*</v>
      </c>
      <c r="O409" s="290" t="str">
        <f>IF(FN_MC!L412="","*",FN_MC!L412)</f>
        <v>-</v>
      </c>
      <c r="P409" s="111"/>
      <c r="Q409" s="128" t="str">
        <f>IF(FN_MC!O412="","*",FN_MC!O412)</f>
        <v>*</v>
      </c>
      <c r="R409" s="128" t="str">
        <f>IF(FN_MC!P412="","*",FN_MC!P412)</f>
        <v>*</v>
      </c>
      <c r="S409" s="110" t="str">
        <f>IF(FN_MC!Q412="","*",CONCATENATE(FN_MC!Q412," ",FN_MC!R412))</f>
        <v>*</v>
      </c>
      <c r="T409" s="110" t="str">
        <f>IF(FN_MC!V412="","*",FN_MC!V412)</f>
        <v>*</v>
      </c>
      <c r="U409" s="110" t="str">
        <f>IF(FN_MC!W412="","*",FN_MC!W412)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IF(FN_MC!Y413="","*",FN_MC!Y413)</f>
        <v>*</v>
      </c>
      <c r="B410" s="109" t="str">
        <f>IF(FN_MC!X413="","*",FN_MC!X413)</f>
        <v>*</v>
      </c>
      <c r="C410" s="109" t="str">
        <f>IF(FN_MC!Z413="","*",FN_MC!Z413)</f>
        <v>*</v>
      </c>
      <c r="D410" s="110" t="str">
        <f>IF(FN_MC!S413="","*",FN_MC!S413)</f>
        <v>-</v>
      </c>
      <c r="E410" s="110" t="str">
        <f>IF(FN_MC!T413="","*",FN_MC!T413)</f>
        <v>-</v>
      </c>
      <c r="F410" s="110" t="str">
        <f>IF(FN_MC!B413="","*",FN_MC!B413)</f>
        <v>*</v>
      </c>
      <c r="G410" s="110" t="str">
        <f>IF(FN_MC!D413="","*",FN_MC!D413)</f>
        <v>*</v>
      </c>
      <c r="H410" s="110" t="str">
        <f>IF(FN_MC!F413="","*",FN_MC!F413)</f>
        <v>*</v>
      </c>
      <c r="I410" s="110" t="str">
        <f>IF(FN_MC!H413="","*",FN_MC!H413)</f>
        <v>*</v>
      </c>
      <c r="J410" s="110" t="str">
        <f>IF(FN_MC!I413="","*",FN_MC!I413)</f>
        <v>*</v>
      </c>
      <c r="K410" s="110" t="str">
        <f>IF(FN_MC!M413="","*",FN_MC!M413)</f>
        <v>-</v>
      </c>
      <c r="L410" s="110" t="str">
        <f>IF(FN_MC!N413="","*",FN_MC!N413)</f>
        <v>-</v>
      </c>
      <c r="M410" s="111" t="str">
        <f>IF(FN_MC!J413="","*",FN_MC!J413)</f>
        <v>*</v>
      </c>
      <c r="N410" s="290" t="str">
        <f>IF(FN_MC!K413="","*",FN_MC!K413)</f>
        <v>*</v>
      </c>
      <c r="O410" s="290" t="str">
        <f>IF(FN_MC!L413="","*",FN_MC!L413)</f>
        <v>-</v>
      </c>
      <c r="P410" s="111"/>
      <c r="Q410" s="128" t="str">
        <f>IF(FN_MC!O413="","*",FN_MC!O413)</f>
        <v>*</v>
      </c>
      <c r="R410" s="128" t="str">
        <f>IF(FN_MC!P413="","*",FN_MC!P413)</f>
        <v>*</v>
      </c>
      <c r="S410" s="110" t="str">
        <f>IF(FN_MC!Q413="","*",CONCATENATE(FN_MC!Q413," ",FN_MC!R413))</f>
        <v>*</v>
      </c>
      <c r="T410" s="110" t="str">
        <f>IF(FN_MC!V413="","*",FN_MC!V413)</f>
        <v>*</v>
      </c>
      <c r="U410" s="110" t="str">
        <f>IF(FN_MC!W413="","*",FN_MC!W413)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IF(FN_MC!Y414="","*",FN_MC!Y414)</f>
        <v>*</v>
      </c>
      <c r="B411" s="109" t="str">
        <f>IF(FN_MC!X414="","*",FN_MC!X414)</f>
        <v>*</v>
      </c>
      <c r="C411" s="109" t="str">
        <f>IF(FN_MC!Z414="","*",FN_MC!Z414)</f>
        <v>*</v>
      </c>
      <c r="D411" s="110" t="str">
        <f>IF(FN_MC!S414="","*",FN_MC!S414)</f>
        <v>-</v>
      </c>
      <c r="E411" s="110" t="str">
        <f>IF(FN_MC!T414="","*",FN_MC!T414)</f>
        <v>-</v>
      </c>
      <c r="F411" s="110" t="str">
        <f>IF(FN_MC!B414="","*",FN_MC!B414)</f>
        <v>*</v>
      </c>
      <c r="G411" s="110" t="str">
        <f>IF(FN_MC!D414="","*",FN_MC!D414)</f>
        <v>*</v>
      </c>
      <c r="H411" s="110" t="str">
        <f>IF(FN_MC!F414="","*",FN_MC!F414)</f>
        <v>*</v>
      </c>
      <c r="I411" s="110" t="str">
        <f>IF(FN_MC!H414="","*",FN_MC!H414)</f>
        <v>*</v>
      </c>
      <c r="J411" s="110" t="str">
        <f>IF(FN_MC!I414="","*",FN_MC!I414)</f>
        <v>*</v>
      </c>
      <c r="K411" s="110" t="str">
        <f>IF(FN_MC!M414="","*",FN_MC!M414)</f>
        <v>-</v>
      </c>
      <c r="L411" s="110" t="str">
        <f>IF(FN_MC!N414="","*",FN_MC!N414)</f>
        <v>-</v>
      </c>
      <c r="M411" s="111" t="str">
        <f>IF(FN_MC!J414="","*",FN_MC!J414)</f>
        <v>*</v>
      </c>
      <c r="N411" s="290" t="str">
        <f>IF(FN_MC!K414="","*",FN_MC!K414)</f>
        <v>*</v>
      </c>
      <c r="O411" s="290" t="str">
        <f>IF(FN_MC!L414="","*",FN_MC!L414)</f>
        <v>-</v>
      </c>
      <c r="P411" s="111"/>
      <c r="Q411" s="128" t="str">
        <f>IF(FN_MC!O414="","*",FN_MC!O414)</f>
        <v>*</v>
      </c>
      <c r="R411" s="128" t="str">
        <f>IF(FN_MC!P414="","*",FN_MC!P414)</f>
        <v>*</v>
      </c>
      <c r="S411" s="110" t="str">
        <f>IF(FN_MC!Q414="","*",CONCATENATE(FN_MC!Q414," ",FN_MC!R414))</f>
        <v>*</v>
      </c>
      <c r="T411" s="110" t="str">
        <f>IF(FN_MC!V414="","*",FN_MC!V414)</f>
        <v>*</v>
      </c>
      <c r="U411" s="110" t="str">
        <f>IF(FN_MC!W414="","*",FN_MC!W414)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IF(FN_MC!Y415="","*",FN_MC!Y415)</f>
        <v>*</v>
      </c>
      <c r="B412" s="109" t="str">
        <f>IF(FN_MC!X415="","*",FN_MC!X415)</f>
        <v>*</v>
      </c>
      <c r="C412" s="109" t="str">
        <f>IF(FN_MC!Z415="","*",FN_MC!Z415)</f>
        <v>*</v>
      </c>
      <c r="D412" s="110" t="str">
        <f>IF(FN_MC!S415="","*",FN_MC!S415)</f>
        <v>-</v>
      </c>
      <c r="E412" s="110" t="str">
        <f>IF(FN_MC!T415="","*",FN_MC!T415)</f>
        <v>-</v>
      </c>
      <c r="F412" s="110" t="str">
        <f>IF(FN_MC!B415="","*",FN_MC!B415)</f>
        <v>*</v>
      </c>
      <c r="G412" s="110" t="str">
        <f>IF(FN_MC!D415="","*",FN_MC!D415)</f>
        <v>*</v>
      </c>
      <c r="H412" s="110" t="str">
        <f>IF(FN_MC!F415="","*",FN_MC!F415)</f>
        <v>*</v>
      </c>
      <c r="I412" s="110" t="str">
        <f>IF(FN_MC!H415="","*",FN_MC!H415)</f>
        <v>*</v>
      </c>
      <c r="J412" s="110" t="str">
        <f>IF(FN_MC!I415="","*",FN_MC!I415)</f>
        <v>*</v>
      </c>
      <c r="K412" s="110" t="str">
        <f>IF(FN_MC!M415="","*",FN_MC!M415)</f>
        <v>-</v>
      </c>
      <c r="L412" s="110" t="str">
        <f>IF(FN_MC!N415="","*",FN_MC!N415)</f>
        <v>-</v>
      </c>
      <c r="M412" s="111" t="str">
        <f>IF(FN_MC!J415="","*",FN_MC!J415)</f>
        <v>*</v>
      </c>
      <c r="N412" s="290" t="str">
        <f>IF(FN_MC!K415="","*",FN_MC!K415)</f>
        <v>*</v>
      </c>
      <c r="O412" s="290" t="str">
        <f>IF(FN_MC!L415="","*",FN_MC!L415)</f>
        <v>-</v>
      </c>
      <c r="P412" s="111"/>
      <c r="Q412" s="128" t="str">
        <f>IF(FN_MC!O415="","*",FN_MC!O415)</f>
        <v>*</v>
      </c>
      <c r="R412" s="128" t="str">
        <f>IF(FN_MC!P415="","*",FN_MC!P415)</f>
        <v>*</v>
      </c>
      <c r="S412" s="110" t="str">
        <f>IF(FN_MC!Q415="","*",CONCATENATE(FN_MC!Q415," ",FN_MC!R415))</f>
        <v>*</v>
      </c>
      <c r="T412" s="110" t="str">
        <f>IF(FN_MC!V415="","*",FN_MC!V415)</f>
        <v>*</v>
      </c>
      <c r="U412" s="110" t="str">
        <f>IF(FN_MC!W415="","*",FN_MC!W415)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IF(FN_MC!Y416="","*",FN_MC!Y416)</f>
        <v>*</v>
      </c>
      <c r="B413" s="109" t="str">
        <f>IF(FN_MC!X416="","*",FN_MC!X416)</f>
        <v>*</v>
      </c>
      <c r="C413" s="109" t="str">
        <f>IF(FN_MC!Z416="","*",FN_MC!Z416)</f>
        <v>*</v>
      </c>
      <c r="D413" s="110" t="str">
        <f>IF(FN_MC!S416="","*",FN_MC!S416)</f>
        <v>-</v>
      </c>
      <c r="E413" s="110" t="str">
        <f>IF(FN_MC!T416="","*",FN_MC!T416)</f>
        <v>-</v>
      </c>
      <c r="F413" s="110" t="str">
        <f>IF(FN_MC!B416="","*",FN_MC!B416)</f>
        <v>*</v>
      </c>
      <c r="G413" s="110" t="str">
        <f>IF(FN_MC!D416="","*",FN_MC!D416)</f>
        <v>*</v>
      </c>
      <c r="H413" s="110" t="str">
        <f>IF(FN_MC!F416="","*",FN_MC!F416)</f>
        <v>*</v>
      </c>
      <c r="I413" s="110" t="str">
        <f>IF(FN_MC!H416="","*",FN_MC!H416)</f>
        <v>*</v>
      </c>
      <c r="J413" s="110" t="str">
        <f>IF(FN_MC!I416="","*",FN_MC!I416)</f>
        <v>*</v>
      </c>
      <c r="K413" s="110" t="str">
        <f>IF(FN_MC!M416="","*",FN_MC!M416)</f>
        <v>-</v>
      </c>
      <c r="L413" s="110" t="str">
        <f>IF(FN_MC!N416="","*",FN_MC!N416)</f>
        <v>-</v>
      </c>
      <c r="M413" s="111" t="str">
        <f>IF(FN_MC!J416="","*",FN_MC!J416)</f>
        <v>*</v>
      </c>
      <c r="N413" s="290" t="str">
        <f>IF(FN_MC!K416="","*",FN_MC!K416)</f>
        <v>*</v>
      </c>
      <c r="O413" s="290" t="str">
        <f>IF(FN_MC!L416="","*",FN_MC!L416)</f>
        <v>-</v>
      </c>
      <c r="P413" s="111"/>
      <c r="Q413" s="128" t="str">
        <f>IF(FN_MC!O416="","*",FN_MC!O416)</f>
        <v>*</v>
      </c>
      <c r="R413" s="128" t="str">
        <f>IF(FN_MC!P416="","*",FN_MC!P416)</f>
        <v>*</v>
      </c>
      <c r="S413" s="110" t="str">
        <f>IF(FN_MC!Q416="","*",CONCATENATE(FN_MC!Q416," ",FN_MC!R416))</f>
        <v>*</v>
      </c>
      <c r="T413" s="110" t="str">
        <f>IF(FN_MC!V416="","*",FN_MC!V416)</f>
        <v>*</v>
      </c>
      <c r="U413" s="110" t="str">
        <f>IF(FN_MC!W416="","*",FN_MC!W416)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IF(FN_MC!Y417="","*",FN_MC!Y417)</f>
        <v>*</v>
      </c>
      <c r="B414" s="109" t="str">
        <f>IF(FN_MC!X417="","*",FN_MC!X417)</f>
        <v>*</v>
      </c>
      <c r="C414" s="109" t="str">
        <f>IF(FN_MC!Z417="","*",FN_MC!Z417)</f>
        <v>*</v>
      </c>
      <c r="D414" s="110" t="str">
        <f>IF(FN_MC!S417="","*",FN_MC!S417)</f>
        <v>-</v>
      </c>
      <c r="E414" s="110" t="str">
        <f>IF(FN_MC!T417="","*",FN_MC!T417)</f>
        <v>-</v>
      </c>
      <c r="F414" s="110" t="str">
        <f>IF(FN_MC!B417="","*",FN_MC!B417)</f>
        <v>*</v>
      </c>
      <c r="G414" s="110" t="str">
        <f>IF(FN_MC!D417="","*",FN_MC!D417)</f>
        <v>*</v>
      </c>
      <c r="H414" s="110" t="str">
        <f>IF(FN_MC!F417="","*",FN_MC!F417)</f>
        <v>*</v>
      </c>
      <c r="I414" s="110" t="str">
        <f>IF(FN_MC!H417="","*",FN_MC!H417)</f>
        <v>*</v>
      </c>
      <c r="J414" s="110" t="str">
        <f>IF(FN_MC!I417="","*",FN_MC!I417)</f>
        <v>*</v>
      </c>
      <c r="K414" s="110" t="str">
        <f>IF(FN_MC!M417="","*",FN_MC!M417)</f>
        <v>-</v>
      </c>
      <c r="L414" s="110" t="str">
        <f>IF(FN_MC!N417="","*",FN_MC!N417)</f>
        <v>-</v>
      </c>
      <c r="M414" s="111" t="str">
        <f>IF(FN_MC!J417="","*",FN_MC!J417)</f>
        <v>*</v>
      </c>
      <c r="N414" s="290" t="str">
        <f>IF(FN_MC!K417="","*",FN_MC!K417)</f>
        <v>*</v>
      </c>
      <c r="O414" s="290" t="str">
        <f>IF(FN_MC!L417="","*",FN_MC!L417)</f>
        <v>-</v>
      </c>
      <c r="P414" s="111"/>
      <c r="Q414" s="128" t="str">
        <f>IF(FN_MC!O417="","*",FN_MC!O417)</f>
        <v>*</v>
      </c>
      <c r="R414" s="128" t="str">
        <f>IF(FN_MC!P417="","*",FN_MC!P417)</f>
        <v>*</v>
      </c>
      <c r="S414" s="110" t="str">
        <f>IF(FN_MC!Q417="","*",CONCATENATE(FN_MC!Q417," ",FN_MC!R417))</f>
        <v>*</v>
      </c>
      <c r="T414" s="110" t="str">
        <f>IF(FN_MC!V417="","*",FN_MC!V417)</f>
        <v>*</v>
      </c>
      <c r="U414" s="110" t="str">
        <f>IF(FN_MC!W417="","*",FN_MC!W417)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IF(FN_MC!Y418="","*",FN_MC!Y418)</f>
        <v>*</v>
      </c>
      <c r="B415" s="109" t="str">
        <f>IF(FN_MC!X418="","*",FN_MC!X418)</f>
        <v>*</v>
      </c>
      <c r="C415" s="109" t="str">
        <f>IF(FN_MC!Z418="","*",FN_MC!Z418)</f>
        <v>*</v>
      </c>
      <c r="D415" s="110" t="str">
        <f>IF(FN_MC!S418="","*",FN_MC!S418)</f>
        <v>-</v>
      </c>
      <c r="E415" s="110" t="str">
        <f>IF(FN_MC!T418="","*",FN_MC!T418)</f>
        <v>-</v>
      </c>
      <c r="F415" s="110" t="str">
        <f>IF(FN_MC!B418="","*",FN_MC!B418)</f>
        <v>*</v>
      </c>
      <c r="G415" s="110" t="str">
        <f>IF(FN_MC!D418="","*",FN_MC!D418)</f>
        <v>*</v>
      </c>
      <c r="H415" s="110" t="str">
        <f>IF(FN_MC!F418="","*",FN_MC!F418)</f>
        <v>*</v>
      </c>
      <c r="I415" s="110" t="str">
        <f>IF(FN_MC!H418="","*",FN_MC!H418)</f>
        <v>*</v>
      </c>
      <c r="J415" s="110" t="str">
        <f>IF(FN_MC!I418="","*",FN_MC!I418)</f>
        <v>*</v>
      </c>
      <c r="K415" s="110" t="str">
        <f>IF(FN_MC!M418="","*",FN_MC!M418)</f>
        <v>-</v>
      </c>
      <c r="L415" s="110" t="str">
        <f>IF(FN_MC!N418="","*",FN_MC!N418)</f>
        <v>-</v>
      </c>
      <c r="M415" s="111" t="str">
        <f>IF(FN_MC!J418="","*",FN_MC!J418)</f>
        <v>*</v>
      </c>
      <c r="N415" s="290" t="str">
        <f>IF(FN_MC!K418="","*",FN_MC!K418)</f>
        <v>*</v>
      </c>
      <c r="O415" s="290" t="str">
        <f>IF(FN_MC!L418="","*",FN_MC!L418)</f>
        <v>-</v>
      </c>
      <c r="P415" s="111"/>
      <c r="Q415" s="128" t="str">
        <f>IF(FN_MC!O418="","*",FN_MC!O418)</f>
        <v>*</v>
      </c>
      <c r="R415" s="128" t="str">
        <f>IF(FN_MC!P418="","*",FN_MC!P418)</f>
        <v>*</v>
      </c>
      <c r="S415" s="110" t="str">
        <f>IF(FN_MC!Q418="","*",CONCATENATE(FN_MC!Q418," ",FN_MC!R418))</f>
        <v>*</v>
      </c>
      <c r="T415" s="110" t="str">
        <f>IF(FN_MC!V418="","*",FN_MC!V418)</f>
        <v>*</v>
      </c>
      <c r="U415" s="110" t="str">
        <f>IF(FN_MC!W418="","*",FN_MC!W418)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IF(FN_MC!Y419="","*",FN_MC!Y419)</f>
        <v>*</v>
      </c>
      <c r="B416" s="109" t="str">
        <f>IF(FN_MC!X419="","*",FN_MC!X419)</f>
        <v>*</v>
      </c>
      <c r="C416" s="109" t="str">
        <f>IF(FN_MC!Z419="","*",FN_MC!Z419)</f>
        <v>*</v>
      </c>
      <c r="D416" s="110" t="str">
        <f>IF(FN_MC!S419="","*",FN_MC!S419)</f>
        <v>-</v>
      </c>
      <c r="E416" s="110" t="str">
        <f>IF(FN_MC!T419="","*",FN_MC!T419)</f>
        <v>-</v>
      </c>
      <c r="F416" s="110" t="str">
        <f>IF(FN_MC!B419="","*",FN_MC!B419)</f>
        <v>*</v>
      </c>
      <c r="G416" s="110" t="str">
        <f>IF(FN_MC!D419="","*",FN_MC!D419)</f>
        <v>*</v>
      </c>
      <c r="H416" s="110" t="str">
        <f>IF(FN_MC!F419="","*",FN_MC!F419)</f>
        <v>*</v>
      </c>
      <c r="I416" s="110" t="str">
        <f>IF(FN_MC!H419="","*",FN_MC!H419)</f>
        <v>*</v>
      </c>
      <c r="J416" s="110" t="str">
        <f>IF(FN_MC!I419="","*",FN_MC!I419)</f>
        <v>*</v>
      </c>
      <c r="K416" s="110" t="str">
        <f>IF(FN_MC!M419="","*",FN_MC!M419)</f>
        <v>-</v>
      </c>
      <c r="L416" s="110" t="str">
        <f>IF(FN_MC!N419="","*",FN_MC!N419)</f>
        <v>-</v>
      </c>
      <c r="M416" s="111" t="str">
        <f>IF(FN_MC!J419="","*",FN_MC!J419)</f>
        <v>*</v>
      </c>
      <c r="N416" s="290" t="str">
        <f>IF(FN_MC!K419="","*",FN_MC!K419)</f>
        <v>*</v>
      </c>
      <c r="O416" s="290" t="str">
        <f>IF(FN_MC!L419="","*",FN_MC!L419)</f>
        <v>-</v>
      </c>
      <c r="P416" s="111"/>
      <c r="Q416" s="128" t="str">
        <f>IF(FN_MC!O419="","*",FN_MC!O419)</f>
        <v>*</v>
      </c>
      <c r="R416" s="128" t="str">
        <f>IF(FN_MC!P419="","*",FN_MC!P419)</f>
        <v>*</v>
      </c>
      <c r="S416" s="110" t="str">
        <f>IF(FN_MC!Q419="","*",CONCATENATE(FN_MC!Q419," ",FN_MC!R419))</f>
        <v>*</v>
      </c>
      <c r="T416" s="110" t="str">
        <f>IF(FN_MC!V419="","*",FN_MC!V419)</f>
        <v>*</v>
      </c>
      <c r="U416" s="110" t="str">
        <f>IF(FN_MC!W419="","*",FN_MC!W419)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IF(FN_MC!Y420="","*",FN_MC!Y420)</f>
        <v>*</v>
      </c>
      <c r="B417" s="109" t="str">
        <f>IF(FN_MC!X420="","*",FN_MC!X420)</f>
        <v>*</v>
      </c>
      <c r="C417" s="109" t="str">
        <f>IF(FN_MC!Z420="","*",FN_MC!Z420)</f>
        <v>*</v>
      </c>
      <c r="D417" s="110" t="str">
        <f>IF(FN_MC!S420="","*",FN_MC!S420)</f>
        <v>-</v>
      </c>
      <c r="E417" s="110" t="str">
        <f>IF(FN_MC!T420="","*",FN_MC!T420)</f>
        <v>-</v>
      </c>
      <c r="F417" s="110" t="str">
        <f>IF(FN_MC!B420="","*",FN_MC!B420)</f>
        <v>*</v>
      </c>
      <c r="G417" s="110" t="str">
        <f>IF(FN_MC!D420="","*",FN_MC!D420)</f>
        <v>*</v>
      </c>
      <c r="H417" s="110" t="str">
        <f>IF(FN_MC!F420="","*",FN_MC!F420)</f>
        <v>*</v>
      </c>
      <c r="I417" s="110" t="str">
        <f>IF(FN_MC!H420="","*",FN_MC!H420)</f>
        <v>*</v>
      </c>
      <c r="J417" s="110" t="str">
        <f>IF(FN_MC!I420="","*",FN_MC!I420)</f>
        <v>*</v>
      </c>
      <c r="K417" s="110" t="str">
        <f>IF(FN_MC!M420="","*",FN_MC!M420)</f>
        <v>-</v>
      </c>
      <c r="L417" s="110" t="str">
        <f>IF(FN_MC!N420="","*",FN_MC!N420)</f>
        <v>-</v>
      </c>
      <c r="M417" s="111" t="str">
        <f>IF(FN_MC!J420="","*",FN_MC!J420)</f>
        <v>*</v>
      </c>
      <c r="N417" s="290" t="str">
        <f>IF(FN_MC!K420="","*",FN_MC!K420)</f>
        <v>*</v>
      </c>
      <c r="O417" s="290" t="str">
        <f>IF(FN_MC!L420="","*",FN_MC!L420)</f>
        <v>-</v>
      </c>
      <c r="P417" s="111"/>
      <c r="Q417" s="128" t="str">
        <f>IF(FN_MC!O420="","*",FN_MC!O420)</f>
        <v>*</v>
      </c>
      <c r="R417" s="128" t="str">
        <f>IF(FN_MC!P420="","*",FN_MC!P420)</f>
        <v>*</v>
      </c>
      <c r="S417" s="110" t="str">
        <f>IF(FN_MC!Q420="","*",CONCATENATE(FN_MC!Q420," ",FN_MC!R420))</f>
        <v>*</v>
      </c>
      <c r="T417" s="110" t="str">
        <f>IF(FN_MC!V420="","*",FN_MC!V420)</f>
        <v>*</v>
      </c>
      <c r="U417" s="110" t="str">
        <f>IF(FN_MC!W420="","*",FN_MC!W420)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IF(FN_MC!Y421="","*",FN_MC!Y421)</f>
        <v>*</v>
      </c>
      <c r="B418" s="109" t="str">
        <f>IF(FN_MC!X421="","*",FN_MC!X421)</f>
        <v>*</v>
      </c>
      <c r="C418" s="109" t="str">
        <f>IF(FN_MC!Z421="","*",FN_MC!Z421)</f>
        <v>*</v>
      </c>
      <c r="D418" s="110" t="str">
        <f>IF(FN_MC!S421="","*",FN_MC!S421)</f>
        <v>-</v>
      </c>
      <c r="E418" s="110" t="str">
        <f>IF(FN_MC!T421="","*",FN_MC!T421)</f>
        <v>-</v>
      </c>
      <c r="F418" s="110" t="str">
        <f>IF(FN_MC!B421="","*",FN_MC!B421)</f>
        <v>*</v>
      </c>
      <c r="G418" s="110" t="str">
        <f>IF(FN_MC!D421="","*",FN_MC!D421)</f>
        <v>*</v>
      </c>
      <c r="H418" s="110" t="str">
        <f>IF(FN_MC!F421="","*",FN_MC!F421)</f>
        <v>*</v>
      </c>
      <c r="I418" s="110" t="str">
        <f>IF(FN_MC!H421="","*",FN_MC!H421)</f>
        <v>*</v>
      </c>
      <c r="J418" s="110" t="str">
        <f>IF(FN_MC!I421="","*",FN_MC!I421)</f>
        <v>*</v>
      </c>
      <c r="K418" s="110" t="str">
        <f>IF(FN_MC!M421="","*",FN_MC!M421)</f>
        <v>-</v>
      </c>
      <c r="L418" s="110" t="str">
        <f>IF(FN_MC!N421="","*",FN_MC!N421)</f>
        <v>-</v>
      </c>
      <c r="M418" s="111" t="str">
        <f>IF(FN_MC!J421="","*",FN_MC!J421)</f>
        <v>*</v>
      </c>
      <c r="N418" s="290" t="str">
        <f>IF(FN_MC!K421="","*",FN_MC!K421)</f>
        <v>*</v>
      </c>
      <c r="O418" s="290" t="str">
        <f>IF(FN_MC!L421="","*",FN_MC!L421)</f>
        <v>-</v>
      </c>
      <c r="P418" s="111"/>
      <c r="Q418" s="128" t="str">
        <f>IF(FN_MC!O421="","*",FN_MC!O421)</f>
        <v>*</v>
      </c>
      <c r="R418" s="128" t="str">
        <f>IF(FN_MC!P421="","*",FN_MC!P421)</f>
        <v>*</v>
      </c>
      <c r="S418" s="110" t="str">
        <f>IF(FN_MC!Q421="","*",CONCATENATE(FN_MC!Q421," ",FN_MC!R421))</f>
        <v>*</v>
      </c>
      <c r="T418" s="110" t="str">
        <f>IF(FN_MC!V421="","*",FN_MC!V421)</f>
        <v>*</v>
      </c>
      <c r="U418" s="110" t="str">
        <f>IF(FN_MC!W421="","*",FN_MC!W421)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IF(FN_MC!Y422="","*",FN_MC!Y422)</f>
        <v>*</v>
      </c>
      <c r="B419" s="109" t="str">
        <f>IF(FN_MC!X422="","*",FN_MC!X422)</f>
        <v>*</v>
      </c>
      <c r="C419" s="109" t="str">
        <f>IF(FN_MC!Z422="","*",FN_MC!Z422)</f>
        <v>*</v>
      </c>
      <c r="D419" s="110" t="str">
        <f>IF(FN_MC!S422="","*",FN_MC!S422)</f>
        <v>-</v>
      </c>
      <c r="E419" s="110" t="str">
        <f>IF(FN_MC!T422="","*",FN_MC!T422)</f>
        <v>-</v>
      </c>
      <c r="F419" s="110" t="str">
        <f>IF(FN_MC!B422="","*",FN_MC!B422)</f>
        <v>*</v>
      </c>
      <c r="G419" s="110" t="str">
        <f>IF(FN_MC!D422="","*",FN_MC!D422)</f>
        <v>*</v>
      </c>
      <c r="H419" s="110" t="str">
        <f>IF(FN_MC!F422="","*",FN_MC!F422)</f>
        <v>*</v>
      </c>
      <c r="I419" s="110" t="str">
        <f>IF(FN_MC!H422="","*",FN_MC!H422)</f>
        <v>*</v>
      </c>
      <c r="J419" s="110" t="str">
        <f>IF(FN_MC!I422="","*",FN_MC!I422)</f>
        <v>*</v>
      </c>
      <c r="K419" s="110" t="str">
        <f>IF(FN_MC!M422="","*",FN_MC!M422)</f>
        <v>-</v>
      </c>
      <c r="L419" s="110" t="str">
        <f>IF(FN_MC!N422="","*",FN_MC!N422)</f>
        <v>-</v>
      </c>
      <c r="M419" s="111" t="str">
        <f>IF(FN_MC!J422="","*",FN_MC!J422)</f>
        <v>*</v>
      </c>
      <c r="N419" s="290" t="str">
        <f>IF(FN_MC!K422="","*",FN_MC!K422)</f>
        <v>*</v>
      </c>
      <c r="O419" s="290" t="str">
        <f>IF(FN_MC!L422="","*",FN_MC!L422)</f>
        <v>-</v>
      </c>
      <c r="P419" s="111"/>
      <c r="Q419" s="128" t="str">
        <f>IF(FN_MC!O422="","*",FN_MC!O422)</f>
        <v>*</v>
      </c>
      <c r="R419" s="128" t="str">
        <f>IF(FN_MC!P422="","*",FN_MC!P422)</f>
        <v>*</v>
      </c>
      <c r="S419" s="110" t="str">
        <f>IF(FN_MC!Q422="","*",CONCATENATE(FN_MC!Q422," ",FN_MC!R422))</f>
        <v>*</v>
      </c>
      <c r="T419" s="110" t="str">
        <f>IF(FN_MC!V422="","*",FN_MC!V422)</f>
        <v>*</v>
      </c>
      <c r="U419" s="110" t="str">
        <f>IF(FN_MC!W422="","*",FN_MC!W422)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IF(FN_MC!Y423="","*",FN_MC!Y423)</f>
        <v>*</v>
      </c>
      <c r="B420" s="109" t="str">
        <f>IF(FN_MC!X423="","*",FN_MC!X423)</f>
        <v>*</v>
      </c>
      <c r="C420" s="109" t="str">
        <f>IF(FN_MC!Z423="","*",FN_MC!Z423)</f>
        <v>*</v>
      </c>
      <c r="D420" s="110" t="str">
        <f>IF(FN_MC!S423="","*",FN_MC!S423)</f>
        <v>-</v>
      </c>
      <c r="E420" s="110" t="str">
        <f>IF(FN_MC!T423="","*",FN_MC!T423)</f>
        <v>-</v>
      </c>
      <c r="F420" s="110" t="str">
        <f>IF(FN_MC!B423="","*",FN_MC!B423)</f>
        <v>*</v>
      </c>
      <c r="G420" s="110" t="str">
        <f>IF(FN_MC!D423="","*",FN_MC!D423)</f>
        <v>*</v>
      </c>
      <c r="H420" s="110" t="str">
        <f>IF(FN_MC!F423="","*",FN_MC!F423)</f>
        <v>*</v>
      </c>
      <c r="I420" s="110" t="str">
        <f>IF(FN_MC!H423="","*",FN_MC!H423)</f>
        <v>*</v>
      </c>
      <c r="J420" s="110" t="str">
        <f>IF(FN_MC!I423="","*",FN_MC!I423)</f>
        <v>*</v>
      </c>
      <c r="K420" s="110" t="str">
        <f>IF(FN_MC!M423="","*",FN_MC!M423)</f>
        <v>-</v>
      </c>
      <c r="L420" s="110" t="str">
        <f>IF(FN_MC!N423="","*",FN_MC!N423)</f>
        <v>-</v>
      </c>
      <c r="M420" s="111" t="str">
        <f>IF(FN_MC!J423="","*",FN_MC!J423)</f>
        <v>*</v>
      </c>
      <c r="N420" s="290" t="str">
        <f>IF(FN_MC!K423="","*",FN_MC!K423)</f>
        <v>*</v>
      </c>
      <c r="O420" s="290" t="str">
        <f>IF(FN_MC!L423="","*",FN_MC!L423)</f>
        <v>-</v>
      </c>
      <c r="P420" s="111"/>
      <c r="Q420" s="128" t="str">
        <f>IF(FN_MC!O423="","*",FN_MC!O423)</f>
        <v>*</v>
      </c>
      <c r="R420" s="128" t="str">
        <f>IF(FN_MC!P423="","*",FN_MC!P423)</f>
        <v>*</v>
      </c>
      <c r="S420" s="110" t="str">
        <f>IF(FN_MC!Q423="","*",CONCATENATE(FN_MC!Q423," ",FN_MC!R423))</f>
        <v>*</v>
      </c>
      <c r="T420" s="110" t="str">
        <f>IF(FN_MC!V423="","*",FN_MC!V423)</f>
        <v>*</v>
      </c>
      <c r="U420" s="110" t="str">
        <f>IF(FN_MC!W423="","*",FN_MC!W423)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IF(FN_MC!Y424="","*",FN_MC!Y424)</f>
        <v>*</v>
      </c>
      <c r="B421" s="109" t="str">
        <f>IF(FN_MC!X424="","*",FN_MC!X424)</f>
        <v>*</v>
      </c>
      <c r="C421" s="109" t="str">
        <f>IF(FN_MC!Z424="","*",FN_MC!Z424)</f>
        <v>*</v>
      </c>
      <c r="D421" s="110" t="str">
        <f>IF(FN_MC!S424="","*",FN_MC!S424)</f>
        <v>-</v>
      </c>
      <c r="E421" s="110" t="str">
        <f>IF(FN_MC!T424="","*",FN_MC!T424)</f>
        <v>-</v>
      </c>
      <c r="F421" s="110" t="str">
        <f>IF(FN_MC!B424="","*",FN_MC!B424)</f>
        <v>*</v>
      </c>
      <c r="G421" s="110" t="str">
        <f>IF(FN_MC!D424="","*",FN_MC!D424)</f>
        <v>*</v>
      </c>
      <c r="H421" s="110" t="str">
        <f>IF(FN_MC!F424="","*",FN_MC!F424)</f>
        <v>*</v>
      </c>
      <c r="I421" s="110" t="str">
        <f>IF(FN_MC!H424="","*",FN_MC!H424)</f>
        <v>*</v>
      </c>
      <c r="J421" s="110" t="str">
        <f>IF(FN_MC!I424="","*",FN_MC!I424)</f>
        <v>*</v>
      </c>
      <c r="K421" s="110" t="str">
        <f>IF(FN_MC!M424="","*",FN_MC!M424)</f>
        <v>-</v>
      </c>
      <c r="L421" s="110" t="str">
        <f>IF(FN_MC!N424="","*",FN_MC!N424)</f>
        <v>-</v>
      </c>
      <c r="M421" s="111" t="str">
        <f>IF(FN_MC!J424="","*",FN_MC!J424)</f>
        <v>*</v>
      </c>
      <c r="N421" s="290" t="str">
        <f>IF(FN_MC!K424="","*",FN_MC!K424)</f>
        <v>*</v>
      </c>
      <c r="O421" s="290" t="str">
        <f>IF(FN_MC!L424="","*",FN_MC!L424)</f>
        <v>-</v>
      </c>
      <c r="P421" s="111"/>
      <c r="Q421" s="128" t="str">
        <f>IF(FN_MC!O424="","*",FN_MC!O424)</f>
        <v>*</v>
      </c>
      <c r="R421" s="128" t="str">
        <f>IF(FN_MC!P424="","*",FN_MC!P424)</f>
        <v>*</v>
      </c>
      <c r="S421" s="110" t="str">
        <f>IF(FN_MC!Q424="","*",CONCATENATE(FN_MC!Q424," ",FN_MC!R424))</f>
        <v>*</v>
      </c>
      <c r="T421" s="110" t="str">
        <f>IF(FN_MC!V424="","*",FN_MC!V424)</f>
        <v>*</v>
      </c>
      <c r="U421" s="110" t="str">
        <f>IF(FN_MC!W424="","*",FN_MC!W424)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IF(FN_MC!Y425="","*",FN_MC!Y425)</f>
        <v>*</v>
      </c>
      <c r="B422" s="109" t="str">
        <f>IF(FN_MC!X425="","*",FN_MC!X425)</f>
        <v>*</v>
      </c>
      <c r="C422" s="109" t="str">
        <f>IF(FN_MC!Z425="","*",FN_MC!Z425)</f>
        <v>*</v>
      </c>
      <c r="D422" s="110" t="str">
        <f>IF(FN_MC!S425="","*",FN_MC!S425)</f>
        <v>-</v>
      </c>
      <c r="E422" s="110" t="str">
        <f>IF(FN_MC!T425="","*",FN_MC!T425)</f>
        <v>-</v>
      </c>
      <c r="F422" s="110" t="str">
        <f>IF(FN_MC!B425="","*",FN_MC!B425)</f>
        <v>*</v>
      </c>
      <c r="G422" s="110" t="str">
        <f>IF(FN_MC!D425="","*",FN_MC!D425)</f>
        <v>*</v>
      </c>
      <c r="H422" s="110" t="str">
        <f>IF(FN_MC!F425="","*",FN_MC!F425)</f>
        <v>*</v>
      </c>
      <c r="I422" s="110" t="str">
        <f>IF(FN_MC!H425="","*",FN_MC!H425)</f>
        <v>*</v>
      </c>
      <c r="J422" s="110" t="str">
        <f>IF(FN_MC!I425="","*",FN_MC!I425)</f>
        <v>*</v>
      </c>
      <c r="K422" s="110" t="str">
        <f>IF(FN_MC!M425="","*",FN_MC!M425)</f>
        <v>-</v>
      </c>
      <c r="L422" s="110" t="str">
        <f>IF(FN_MC!N425="","*",FN_MC!N425)</f>
        <v>-</v>
      </c>
      <c r="M422" s="111" t="str">
        <f>IF(FN_MC!J425="","*",FN_MC!J425)</f>
        <v>*</v>
      </c>
      <c r="N422" s="290" t="str">
        <f>IF(FN_MC!K425="","*",FN_MC!K425)</f>
        <v>*</v>
      </c>
      <c r="O422" s="290" t="str">
        <f>IF(FN_MC!L425="","*",FN_MC!L425)</f>
        <v>-</v>
      </c>
      <c r="P422" s="111"/>
      <c r="Q422" s="128" t="str">
        <f>IF(FN_MC!O425="","*",FN_MC!O425)</f>
        <v>*</v>
      </c>
      <c r="R422" s="128" t="str">
        <f>IF(FN_MC!P425="","*",FN_MC!P425)</f>
        <v>*</v>
      </c>
      <c r="S422" s="110" t="str">
        <f>IF(FN_MC!Q425="","*",CONCATENATE(FN_MC!Q425," ",FN_MC!R425))</f>
        <v>*</v>
      </c>
      <c r="T422" s="110" t="str">
        <f>IF(FN_MC!V425="","*",FN_MC!V425)</f>
        <v>*</v>
      </c>
      <c r="U422" s="110" t="str">
        <f>IF(FN_MC!W425="","*",FN_MC!W425)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IF(FN_MC!Y426="","*",FN_MC!Y426)</f>
        <v>*</v>
      </c>
      <c r="B423" s="109" t="str">
        <f>IF(FN_MC!X426="","*",FN_MC!X426)</f>
        <v>*</v>
      </c>
      <c r="C423" s="109" t="str">
        <f>IF(FN_MC!Z426="","*",FN_MC!Z426)</f>
        <v>*</v>
      </c>
      <c r="D423" s="110" t="str">
        <f>IF(FN_MC!S426="","*",FN_MC!S426)</f>
        <v>-</v>
      </c>
      <c r="E423" s="110" t="str">
        <f>IF(FN_MC!T426="","*",FN_MC!T426)</f>
        <v>-</v>
      </c>
      <c r="F423" s="110" t="str">
        <f>IF(FN_MC!B426="","*",FN_MC!B426)</f>
        <v>*</v>
      </c>
      <c r="G423" s="110" t="str">
        <f>IF(FN_MC!D426="","*",FN_MC!D426)</f>
        <v>*</v>
      </c>
      <c r="H423" s="110" t="str">
        <f>IF(FN_MC!F426="","*",FN_MC!F426)</f>
        <v>*</v>
      </c>
      <c r="I423" s="110" t="str">
        <f>IF(FN_MC!H426="","*",FN_MC!H426)</f>
        <v>*</v>
      </c>
      <c r="J423" s="110" t="str">
        <f>IF(FN_MC!I426="","*",FN_MC!I426)</f>
        <v>*</v>
      </c>
      <c r="K423" s="110" t="str">
        <f>IF(FN_MC!M426="","*",FN_MC!M426)</f>
        <v>-</v>
      </c>
      <c r="L423" s="110" t="str">
        <f>IF(FN_MC!N426="","*",FN_MC!N426)</f>
        <v>-</v>
      </c>
      <c r="M423" s="111" t="str">
        <f>IF(FN_MC!J426="","*",FN_MC!J426)</f>
        <v>*</v>
      </c>
      <c r="N423" s="290" t="str">
        <f>IF(FN_MC!K426="","*",FN_MC!K426)</f>
        <v>*</v>
      </c>
      <c r="O423" s="290" t="str">
        <f>IF(FN_MC!L426="","*",FN_MC!L426)</f>
        <v>-</v>
      </c>
      <c r="P423" s="111"/>
      <c r="Q423" s="128" t="str">
        <f>IF(FN_MC!O426="","*",FN_MC!O426)</f>
        <v>*</v>
      </c>
      <c r="R423" s="128" t="str">
        <f>IF(FN_MC!P426="","*",FN_MC!P426)</f>
        <v>*</v>
      </c>
      <c r="S423" s="110" t="str">
        <f>IF(FN_MC!Q426="","*",CONCATENATE(FN_MC!Q426," ",FN_MC!R426))</f>
        <v>*</v>
      </c>
      <c r="T423" s="110" t="str">
        <f>IF(FN_MC!V426="","*",FN_MC!V426)</f>
        <v>*</v>
      </c>
      <c r="U423" s="110" t="str">
        <f>IF(FN_MC!W426="","*",FN_MC!W426)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IF(FN_MC!Y427="","*",FN_MC!Y427)</f>
        <v>*</v>
      </c>
      <c r="B424" s="109" t="str">
        <f>IF(FN_MC!X427="","*",FN_MC!X427)</f>
        <v>*</v>
      </c>
      <c r="C424" s="109" t="str">
        <f>IF(FN_MC!Z427="","*",FN_MC!Z427)</f>
        <v>*</v>
      </c>
      <c r="D424" s="110" t="str">
        <f>IF(FN_MC!S427="","*",FN_MC!S427)</f>
        <v>-</v>
      </c>
      <c r="E424" s="110" t="str">
        <f>IF(FN_MC!T427="","*",FN_MC!T427)</f>
        <v>-</v>
      </c>
      <c r="F424" s="110" t="str">
        <f>IF(FN_MC!B427="","*",FN_MC!B427)</f>
        <v>*</v>
      </c>
      <c r="G424" s="110" t="str">
        <f>IF(FN_MC!D427="","*",FN_MC!D427)</f>
        <v>*</v>
      </c>
      <c r="H424" s="110" t="str">
        <f>IF(FN_MC!F427="","*",FN_MC!F427)</f>
        <v>*</v>
      </c>
      <c r="I424" s="110" t="str">
        <f>IF(FN_MC!H427="","*",FN_MC!H427)</f>
        <v>*</v>
      </c>
      <c r="J424" s="110" t="str">
        <f>IF(FN_MC!I427="","*",FN_MC!I427)</f>
        <v>*</v>
      </c>
      <c r="K424" s="110" t="str">
        <f>IF(FN_MC!M427="","*",FN_MC!M427)</f>
        <v>-</v>
      </c>
      <c r="L424" s="110" t="str">
        <f>IF(FN_MC!N427="","*",FN_MC!N427)</f>
        <v>-</v>
      </c>
      <c r="M424" s="111" t="str">
        <f>IF(FN_MC!J427="","*",FN_MC!J427)</f>
        <v>*</v>
      </c>
      <c r="N424" s="290" t="str">
        <f>IF(FN_MC!K427="","*",FN_MC!K427)</f>
        <v>*</v>
      </c>
      <c r="O424" s="290" t="str">
        <f>IF(FN_MC!L427="","*",FN_MC!L427)</f>
        <v>-</v>
      </c>
      <c r="P424" s="111"/>
      <c r="Q424" s="128" t="str">
        <f>IF(FN_MC!O427="","*",FN_MC!O427)</f>
        <v>*</v>
      </c>
      <c r="R424" s="128" t="str">
        <f>IF(FN_MC!P427="","*",FN_MC!P427)</f>
        <v>*</v>
      </c>
      <c r="S424" s="110" t="str">
        <f>IF(FN_MC!Q427="","*",CONCATENATE(FN_MC!Q427," ",FN_MC!R427))</f>
        <v>*</v>
      </c>
      <c r="T424" s="110" t="str">
        <f>IF(FN_MC!V427="","*",FN_MC!V427)</f>
        <v>*</v>
      </c>
      <c r="U424" s="110" t="str">
        <f>IF(FN_MC!W427="","*",FN_MC!W427)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IF(FN_MC!Y428="","*",FN_MC!Y428)</f>
        <v>*</v>
      </c>
      <c r="B425" s="109" t="str">
        <f>IF(FN_MC!X428="","*",FN_MC!X428)</f>
        <v>*</v>
      </c>
      <c r="C425" s="109" t="str">
        <f>IF(FN_MC!Z428="","*",FN_MC!Z428)</f>
        <v>*</v>
      </c>
      <c r="D425" s="110" t="str">
        <f>IF(FN_MC!S428="","*",FN_MC!S428)</f>
        <v>-</v>
      </c>
      <c r="E425" s="110" t="str">
        <f>IF(FN_MC!T428="","*",FN_MC!T428)</f>
        <v>-</v>
      </c>
      <c r="F425" s="110" t="str">
        <f>IF(FN_MC!B428="","*",FN_MC!B428)</f>
        <v>*</v>
      </c>
      <c r="G425" s="110" t="str">
        <f>IF(FN_MC!D428="","*",FN_MC!D428)</f>
        <v>*</v>
      </c>
      <c r="H425" s="110" t="str">
        <f>IF(FN_MC!F428="","*",FN_MC!F428)</f>
        <v>*</v>
      </c>
      <c r="I425" s="110" t="str">
        <f>IF(FN_MC!H428="","*",FN_MC!H428)</f>
        <v>*</v>
      </c>
      <c r="J425" s="110" t="str">
        <f>IF(FN_MC!I428="","*",FN_MC!I428)</f>
        <v>*</v>
      </c>
      <c r="K425" s="110" t="str">
        <f>IF(FN_MC!M428="","*",FN_MC!M428)</f>
        <v>-</v>
      </c>
      <c r="L425" s="110" t="str">
        <f>IF(FN_MC!N428="","*",FN_MC!N428)</f>
        <v>-</v>
      </c>
      <c r="M425" s="111" t="str">
        <f>IF(FN_MC!J428="","*",FN_MC!J428)</f>
        <v>*</v>
      </c>
      <c r="N425" s="290" t="str">
        <f>IF(FN_MC!K428="","*",FN_MC!K428)</f>
        <v>*</v>
      </c>
      <c r="O425" s="290" t="str">
        <f>IF(FN_MC!L428="","*",FN_MC!L428)</f>
        <v>-</v>
      </c>
      <c r="P425" s="111"/>
      <c r="Q425" s="128" t="str">
        <f>IF(FN_MC!O428="","*",FN_MC!O428)</f>
        <v>*</v>
      </c>
      <c r="R425" s="128" t="str">
        <f>IF(FN_MC!P428="","*",FN_MC!P428)</f>
        <v>*</v>
      </c>
      <c r="S425" s="110" t="str">
        <f>IF(FN_MC!Q428="","*",CONCATENATE(FN_MC!Q428," ",FN_MC!R428))</f>
        <v>*</v>
      </c>
      <c r="T425" s="110" t="str">
        <f>IF(FN_MC!V428="","*",FN_MC!V428)</f>
        <v>*</v>
      </c>
      <c r="U425" s="110" t="str">
        <f>IF(FN_MC!W428="","*",FN_MC!W428)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IF(FN_MC!Y429="","*",FN_MC!Y429)</f>
        <v>*</v>
      </c>
      <c r="B426" s="109" t="str">
        <f>IF(FN_MC!X429="","*",FN_MC!X429)</f>
        <v>*</v>
      </c>
      <c r="C426" s="109" t="str">
        <f>IF(FN_MC!Z429="","*",FN_MC!Z429)</f>
        <v>*</v>
      </c>
      <c r="D426" s="110" t="str">
        <f>IF(FN_MC!S429="","*",FN_MC!S429)</f>
        <v>-</v>
      </c>
      <c r="E426" s="110" t="str">
        <f>IF(FN_MC!T429="","*",FN_MC!T429)</f>
        <v>-</v>
      </c>
      <c r="F426" s="110" t="str">
        <f>IF(FN_MC!B429="","*",FN_MC!B429)</f>
        <v>*</v>
      </c>
      <c r="G426" s="110" t="str">
        <f>IF(FN_MC!D429="","*",FN_MC!D429)</f>
        <v>*</v>
      </c>
      <c r="H426" s="110" t="str">
        <f>IF(FN_MC!F429="","*",FN_MC!F429)</f>
        <v>*</v>
      </c>
      <c r="I426" s="110" t="str">
        <f>IF(FN_MC!H429="","*",FN_MC!H429)</f>
        <v>*</v>
      </c>
      <c r="J426" s="110" t="str">
        <f>IF(FN_MC!I429="","*",FN_MC!I429)</f>
        <v>*</v>
      </c>
      <c r="K426" s="110" t="str">
        <f>IF(FN_MC!M429="","*",FN_MC!M429)</f>
        <v>-</v>
      </c>
      <c r="L426" s="110" t="str">
        <f>IF(FN_MC!N429="","*",FN_MC!N429)</f>
        <v>-</v>
      </c>
      <c r="M426" s="111" t="str">
        <f>IF(FN_MC!J429="","*",FN_MC!J429)</f>
        <v>*</v>
      </c>
      <c r="N426" s="290" t="str">
        <f>IF(FN_MC!K429="","*",FN_MC!K429)</f>
        <v>*</v>
      </c>
      <c r="O426" s="290" t="str">
        <f>IF(FN_MC!L429="","*",FN_MC!L429)</f>
        <v>-</v>
      </c>
      <c r="P426" s="111"/>
      <c r="Q426" s="128" t="str">
        <f>IF(FN_MC!O429="","*",FN_MC!O429)</f>
        <v>*</v>
      </c>
      <c r="R426" s="128" t="str">
        <f>IF(FN_MC!P429="","*",FN_MC!P429)</f>
        <v>*</v>
      </c>
      <c r="S426" s="110" t="str">
        <f>IF(FN_MC!Q429="","*",CONCATENATE(FN_MC!Q429," ",FN_MC!R429))</f>
        <v>*</v>
      </c>
      <c r="T426" s="110" t="str">
        <f>IF(FN_MC!V429="","*",FN_MC!V429)</f>
        <v>*</v>
      </c>
      <c r="U426" s="110" t="str">
        <f>IF(FN_MC!W429="","*",FN_MC!W429)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IF(FN_MC!Y430="","*",FN_MC!Y430)</f>
        <v>*</v>
      </c>
      <c r="B427" s="109" t="str">
        <f>IF(FN_MC!X430="","*",FN_MC!X430)</f>
        <v>*</v>
      </c>
      <c r="C427" s="109" t="str">
        <f>IF(FN_MC!Z430="","*",FN_MC!Z430)</f>
        <v>*</v>
      </c>
      <c r="D427" s="110" t="str">
        <f>IF(FN_MC!S430="","*",FN_MC!S430)</f>
        <v>-</v>
      </c>
      <c r="E427" s="110" t="str">
        <f>IF(FN_MC!T430="","*",FN_MC!T430)</f>
        <v>-</v>
      </c>
      <c r="F427" s="110" t="str">
        <f>IF(FN_MC!B430="","*",FN_MC!B430)</f>
        <v>*</v>
      </c>
      <c r="G427" s="110" t="str">
        <f>IF(FN_MC!D430="","*",FN_MC!D430)</f>
        <v>*</v>
      </c>
      <c r="H427" s="110" t="str">
        <f>IF(FN_MC!F430="","*",FN_MC!F430)</f>
        <v>*</v>
      </c>
      <c r="I427" s="110" t="str">
        <f>IF(FN_MC!H430="","*",FN_MC!H430)</f>
        <v>*</v>
      </c>
      <c r="J427" s="110" t="str">
        <f>IF(FN_MC!I430="","*",FN_MC!I430)</f>
        <v>*</v>
      </c>
      <c r="K427" s="110" t="str">
        <f>IF(FN_MC!M430="","*",FN_MC!M430)</f>
        <v>-</v>
      </c>
      <c r="L427" s="110" t="str">
        <f>IF(FN_MC!N430="","*",FN_MC!N430)</f>
        <v>-</v>
      </c>
      <c r="M427" s="111" t="str">
        <f>IF(FN_MC!J430="","*",FN_MC!J430)</f>
        <v>*</v>
      </c>
      <c r="N427" s="290" t="str">
        <f>IF(FN_MC!K430="","*",FN_MC!K430)</f>
        <v>*</v>
      </c>
      <c r="O427" s="290" t="str">
        <f>IF(FN_MC!L430="","*",FN_MC!L430)</f>
        <v>-</v>
      </c>
      <c r="P427" s="111"/>
      <c r="Q427" s="128" t="str">
        <f>IF(FN_MC!O430="","*",FN_MC!O430)</f>
        <v>*</v>
      </c>
      <c r="R427" s="128" t="str">
        <f>IF(FN_MC!P430="","*",FN_MC!P430)</f>
        <v>*</v>
      </c>
      <c r="S427" s="110" t="str">
        <f>IF(FN_MC!Q430="","*",CONCATENATE(FN_MC!Q430," ",FN_MC!R430))</f>
        <v>*</v>
      </c>
      <c r="T427" s="110" t="str">
        <f>IF(FN_MC!V430="","*",FN_MC!V430)</f>
        <v>*</v>
      </c>
      <c r="U427" s="110" t="str">
        <f>IF(FN_MC!W430="","*",FN_MC!W430)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IF(FN_MC!Y431="","*",FN_MC!Y431)</f>
        <v>*</v>
      </c>
      <c r="B428" s="109" t="str">
        <f>IF(FN_MC!X431="","*",FN_MC!X431)</f>
        <v>*</v>
      </c>
      <c r="C428" s="109" t="str">
        <f>IF(FN_MC!Z431="","*",FN_MC!Z431)</f>
        <v>*</v>
      </c>
      <c r="D428" s="110" t="str">
        <f>IF(FN_MC!S431="","*",FN_MC!S431)</f>
        <v>-</v>
      </c>
      <c r="E428" s="110" t="str">
        <f>IF(FN_MC!T431="","*",FN_MC!T431)</f>
        <v>-</v>
      </c>
      <c r="F428" s="110" t="str">
        <f>IF(FN_MC!B431="","*",FN_MC!B431)</f>
        <v>*</v>
      </c>
      <c r="G428" s="110" t="str">
        <f>IF(FN_MC!D431="","*",FN_MC!D431)</f>
        <v>*</v>
      </c>
      <c r="H428" s="110" t="str">
        <f>IF(FN_MC!F431="","*",FN_MC!F431)</f>
        <v>*</v>
      </c>
      <c r="I428" s="110" t="str">
        <f>IF(FN_MC!H431="","*",FN_MC!H431)</f>
        <v>*</v>
      </c>
      <c r="J428" s="110" t="str">
        <f>IF(FN_MC!I431="","*",FN_MC!I431)</f>
        <v>*</v>
      </c>
      <c r="K428" s="110" t="str">
        <f>IF(FN_MC!M431="","*",FN_MC!M431)</f>
        <v>-</v>
      </c>
      <c r="L428" s="110" t="str">
        <f>IF(FN_MC!N431="","*",FN_MC!N431)</f>
        <v>-</v>
      </c>
      <c r="M428" s="111" t="str">
        <f>IF(FN_MC!J431="","*",FN_MC!J431)</f>
        <v>*</v>
      </c>
      <c r="N428" s="290" t="str">
        <f>IF(FN_MC!K431="","*",FN_MC!K431)</f>
        <v>*</v>
      </c>
      <c r="O428" s="290" t="str">
        <f>IF(FN_MC!L431="","*",FN_MC!L431)</f>
        <v>-</v>
      </c>
      <c r="P428" s="111"/>
      <c r="Q428" s="128" t="str">
        <f>IF(FN_MC!O431="","*",FN_MC!O431)</f>
        <v>*</v>
      </c>
      <c r="R428" s="128" t="str">
        <f>IF(FN_MC!P431="","*",FN_MC!P431)</f>
        <v>*</v>
      </c>
      <c r="S428" s="110" t="str">
        <f>IF(FN_MC!Q431="","*",CONCATENATE(FN_MC!Q431," ",FN_MC!R431))</f>
        <v>*</v>
      </c>
      <c r="T428" s="110" t="str">
        <f>IF(FN_MC!V431="","*",FN_MC!V431)</f>
        <v>*</v>
      </c>
      <c r="U428" s="110" t="str">
        <f>IF(FN_MC!W431="","*",FN_MC!W431)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IF(FN_MC!Y432="","*",FN_MC!Y432)</f>
        <v>*</v>
      </c>
      <c r="B429" s="109" t="str">
        <f>IF(FN_MC!X432="","*",FN_MC!X432)</f>
        <v>*</v>
      </c>
      <c r="C429" s="109" t="str">
        <f>IF(FN_MC!Z432="","*",FN_MC!Z432)</f>
        <v>*</v>
      </c>
      <c r="D429" s="110" t="str">
        <f>IF(FN_MC!S432="","*",FN_MC!S432)</f>
        <v>-</v>
      </c>
      <c r="E429" s="110" t="str">
        <f>IF(FN_MC!T432="","*",FN_MC!T432)</f>
        <v>-</v>
      </c>
      <c r="F429" s="110" t="str">
        <f>IF(FN_MC!B432="","*",FN_MC!B432)</f>
        <v>*</v>
      </c>
      <c r="G429" s="110" t="str">
        <f>IF(FN_MC!D432="","*",FN_MC!D432)</f>
        <v>*</v>
      </c>
      <c r="H429" s="110" t="str">
        <f>IF(FN_MC!F432="","*",FN_MC!F432)</f>
        <v>*</v>
      </c>
      <c r="I429" s="110" t="str">
        <f>IF(FN_MC!H432="","*",FN_MC!H432)</f>
        <v>*</v>
      </c>
      <c r="J429" s="110" t="str">
        <f>IF(FN_MC!I432="","*",FN_MC!I432)</f>
        <v>*</v>
      </c>
      <c r="K429" s="110" t="str">
        <f>IF(FN_MC!M432="","*",FN_MC!M432)</f>
        <v>-</v>
      </c>
      <c r="L429" s="110" t="str">
        <f>IF(FN_MC!N432="","*",FN_MC!N432)</f>
        <v>-</v>
      </c>
      <c r="M429" s="111" t="str">
        <f>IF(FN_MC!J432="","*",FN_MC!J432)</f>
        <v>*</v>
      </c>
      <c r="N429" s="290" t="str">
        <f>IF(FN_MC!K432="","*",FN_MC!K432)</f>
        <v>*</v>
      </c>
      <c r="O429" s="290" t="str">
        <f>IF(FN_MC!L432="","*",FN_MC!L432)</f>
        <v>-</v>
      </c>
      <c r="P429" s="111"/>
      <c r="Q429" s="128" t="str">
        <f>IF(FN_MC!O432="","*",FN_MC!O432)</f>
        <v>*</v>
      </c>
      <c r="R429" s="128" t="str">
        <f>IF(FN_MC!P432="","*",FN_MC!P432)</f>
        <v>*</v>
      </c>
      <c r="S429" s="110" t="str">
        <f>IF(FN_MC!Q432="","*",CONCATENATE(FN_MC!Q432," ",FN_MC!R432))</f>
        <v>*</v>
      </c>
      <c r="T429" s="110" t="str">
        <f>IF(FN_MC!V432="","*",FN_MC!V432)</f>
        <v>*</v>
      </c>
      <c r="U429" s="110" t="str">
        <f>IF(FN_MC!W432="","*",FN_MC!W432)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IF(FN_MC!Y433="","*",FN_MC!Y433)</f>
        <v>*</v>
      </c>
      <c r="B430" s="109" t="str">
        <f>IF(FN_MC!X433="","*",FN_MC!X433)</f>
        <v>*</v>
      </c>
      <c r="C430" s="109" t="str">
        <f>IF(FN_MC!Z433="","*",FN_MC!Z433)</f>
        <v>*</v>
      </c>
      <c r="D430" s="110" t="str">
        <f>IF(FN_MC!S433="","*",FN_MC!S433)</f>
        <v>-</v>
      </c>
      <c r="E430" s="110" t="str">
        <f>IF(FN_MC!T433="","*",FN_MC!T433)</f>
        <v>-</v>
      </c>
      <c r="F430" s="110" t="str">
        <f>IF(FN_MC!B433="","*",FN_MC!B433)</f>
        <v>*</v>
      </c>
      <c r="G430" s="110" t="str">
        <f>IF(FN_MC!D433="","*",FN_MC!D433)</f>
        <v>*</v>
      </c>
      <c r="H430" s="110" t="str">
        <f>IF(FN_MC!F433="","*",FN_MC!F433)</f>
        <v>*</v>
      </c>
      <c r="I430" s="110" t="str">
        <f>IF(FN_MC!H433="","*",FN_MC!H433)</f>
        <v>*</v>
      </c>
      <c r="J430" s="110" t="str">
        <f>IF(FN_MC!I433="","*",FN_MC!I433)</f>
        <v>*</v>
      </c>
      <c r="K430" s="110" t="str">
        <f>IF(FN_MC!M433="","*",FN_MC!M433)</f>
        <v>-</v>
      </c>
      <c r="L430" s="110" t="str">
        <f>IF(FN_MC!N433="","*",FN_MC!N433)</f>
        <v>-</v>
      </c>
      <c r="M430" s="111" t="str">
        <f>IF(FN_MC!J433="","*",FN_MC!J433)</f>
        <v>*</v>
      </c>
      <c r="N430" s="290" t="str">
        <f>IF(FN_MC!K433="","*",FN_MC!K433)</f>
        <v>*</v>
      </c>
      <c r="O430" s="290" t="str">
        <f>IF(FN_MC!L433="","*",FN_MC!L433)</f>
        <v>-</v>
      </c>
      <c r="P430" s="111"/>
      <c r="Q430" s="128" t="str">
        <f>IF(FN_MC!O433="","*",FN_MC!O433)</f>
        <v>*</v>
      </c>
      <c r="R430" s="128" t="str">
        <f>IF(FN_MC!P433="","*",FN_MC!P433)</f>
        <v>*</v>
      </c>
      <c r="S430" s="110" t="str">
        <f>IF(FN_MC!Q433="","*",CONCATENATE(FN_MC!Q433," ",FN_MC!R433))</f>
        <v>*</v>
      </c>
      <c r="T430" s="110" t="str">
        <f>IF(FN_MC!V433="","*",FN_MC!V433)</f>
        <v>*</v>
      </c>
      <c r="U430" s="110" t="str">
        <f>IF(FN_MC!W433="","*",FN_MC!W433)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IF(FN_MC!Y434="","*",FN_MC!Y434)</f>
        <v>*</v>
      </c>
      <c r="B431" s="109" t="str">
        <f>IF(FN_MC!X434="","*",FN_MC!X434)</f>
        <v>*</v>
      </c>
      <c r="C431" s="109" t="str">
        <f>IF(FN_MC!Z434="","*",FN_MC!Z434)</f>
        <v>*</v>
      </c>
      <c r="D431" s="110" t="str">
        <f>IF(FN_MC!S434="","*",FN_MC!S434)</f>
        <v>-</v>
      </c>
      <c r="E431" s="110" t="str">
        <f>IF(FN_MC!T434="","*",FN_MC!T434)</f>
        <v>-</v>
      </c>
      <c r="F431" s="110" t="str">
        <f>IF(FN_MC!B434="","*",FN_MC!B434)</f>
        <v>*</v>
      </c>
      <c r="G431" s="110" t="str">
        <f>IF(FN_MC!D434="","*",FN_MC!D434)</f>
        <v>*</v>
      </c>
      <c r="H431" s="110" t="str">
        <f>IF(FN_MC!F434="","*",FN_MC!F434)</f>
        <v>*</v>
      </c>
      <c r="I431" s="110" t="str">
        <f>IF(FN_MC!H434="","*",FN_MC!H434)</f>
        <v>*</v>
      </c>
      <c r="J431" s="110" t="str">
        <f>IF(FN_MC!I434="","*",FN_MC!I434)</f>
        <v>*</v>
      </c>
      <c r="K431" s="110" t="str">
        <f>IF(FN_MC!M434="","*",FN_MC!M434)</f>
        <v>-</v>
      </c>
      <c r="L431" s="110" t="str">
        <f>IF(FN_MC!N434="","*",FN_MC!N434)</f>
        <v>-</v>
      </c>
      <c r="M431" s="111" t="str">
        <f>IF(FN_MC!J434="","*",FN_MC!J434)</f>
        <v>*</v>
      </c>
      <c r="N431" s="290" t="str">
        <f>IF(FN_MC!K434="","*",FN_MC!K434)</f>
        <v>*</v>
      </c>
      <c r="O431" s="290" t="str">
        <f>IF(FN_MC!L434="","*",FN_MC!L434)</f>
        <v>-</v>
      </c>
      <c r="P431" s="111"/>
      <c r="Q431" s="128" t="str">
        <f>IF(FN_MC!O434="","*",FN_MC!O434)</f>
        <v>*</v>
      </c>
      <c r="R431" s="128" t="str">
        <f>IF(FN_MC!P434="","*",FN_MC!P434)</f>
        <v>*</v>
      </c>
      <c r="S431" s="110" t="str">
        <f>IF(FN_MC!Q434="","*",CONCATENATE(FN_MC!Q434," ",FN_MC!R434))</f>
        <v>*</v>
      </c>
      <c r="T431" s="110" t="str">
        <f>IF(FN_MC!V434="","*",FN_MC!V434)</f>
        <v>*</v>
      </c>
      <c r="U431" s="110" t="str">
        <f>IF(FN_MC!W434="","*",FN_MC!W434)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IF(FN_MC!Y435="","*",FN_MC!Y435)</f>
        <v>*</v>
      </c>
      <c r="B432" s="109" t="str">
        <f>IF(FN_MC!X435="","*",FN_MC!X435)</f>
        <v>*</v>
      </c>
      <c r="C432" s="109" t="str">
        <f>IF(FN_MC!Z435="","*",FN_MC!Z435)</f>
        <v>*</v>
      </c>
      <c r="D432" s="110" t="str">
        <f>IF(FN_MC!S435="","*",FN_MC!S435)</f>
        <v>-</v>
      </c>
      <c r="E432" s="110" t="str">
        <f>IF(FN_MC!T435="","*",FN_MC!T435)</f>
        <v>-</v>
      </c>
      <c r="F432" s="110" t="str">
        <f>IF(FN_MC!B435="","*",FN_MC!B435)</f>
        <v>*</v>
      </c>
      <c r="G432" s="110" t="str">
        <f>IF(FN_MC!D435="","*",FN_MC!D435)</f>
        <v>*</v>
      </c>
      <c r="H432" s="110" t="str">
        <f>IF(FN_MC!F435="","*",FN_MC!F435)</f>
        <v>*</v>
      </c>
      <c r="I432" s="110" t="str">
        <f>IF(FN_MC!H435="","*",FN_MC!H435)</f>
        <v>*</v>
      </c>
      <c r="J432" s="110" t="str">
        <f>IF(FN_MC!I435="","*",FN_MC!I435)</f>
        <v>*</v>
      </c>
      <c r="K432" s="110" t="str">
        <f>IF(FN_MC!M435="","*",FN_MC!M435)</f>
        <v>-</v>
      </c>
      <c r="L432" s="110" t="str">
        <f>IF(FN_MC!N435="","*",FN_MC!N435)</f>
        <v>-</v>
      </c>
      <c r="M432" s="111" t="str">
        <f>IF(FN_MC!J435="","*",FN_MC!J435)</f>
        <v>*</v>
      </c>
      <c r="N432" s="290" t="str">
        <f>IF(FN_MC!K435="","*",FN_MC!K435)</f>
        <v>*</v>
      </c>
      <c r="O432" s="290" t="str">
        <f>IF(FN_MC!L435="","*",FN_MC!L435)</f>
        <v>-</v>
      </c>
      <c r="P432" s="111"/>
      <c r="Q432" s="128" t="str">
        <f>IF(FN_MC!O435="","*",FN_MC!O435)</f>
        <v>*</v>
      </c>
      <c r="R432" s="128" t="str">
        <f>IF(FN_MC!P435="","*",FN_MC!P435)</f>
        <v>*</v>
      </c>
      <c r="S432" s="110" t="str">
        <f>IF(FN_MC!Q435="","*",CONCATENATE(FN_MC!Q435," ",FN_MC!R435))</f>
        <v>*</v>
      </c>
      <c r="T432" s="110" t="str">
        <f>IF(FN_MC!V435="","*",FN_MC!V435)</f>
        <v>*</v>
      </c>
      <c r="U432" s="110" t="str">
        <f>IF(FN_MC!W435="","*",FN_MC!W435)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IF(FN_MC!Y436="","*",FN_MC!Y436)</f>
        <v>*</v>
      </c>
      <c r="B433" s="109" t="str">
        <f>IF(FN_MC!X436="","*",FN_MC!X436)</f>
        <v>*</v>
      </c>
      <c r="C433" s="109" t="str">
        <f>IF(FN_MC!Z436="","*",FN_MC!Z436)</f>
        <v>*</v>
      </c>
      <c r="D433" s="110" t="str">
        <f>IF(FN_MC!S436="","*",FN_MC!S436)</f>
        <v>-</v>
      </c>
      <c r="E433" s="110" t="str">
        <f>IF(FN_MC!T436="","*",FN_MC!T436)</f>
        <v>-</v>
      </c>
      <c r="F433" s="110" t="str">
        <f>IF(FN_MC!B436="","*",FN_MC!B436)</f>
        <v>*</v>
      </c>
      <c r="G433" s="110" t="str">
        <f>IF(FN_MC!D436="","*",FN_MC!D436)</f>
        <v>*</v>
      </c>
      <c r="H433" s="110" t="str">
        <f>IF(FN_MC!F436="","*",FN_MC!F436)</f>
        <v>*</v>
      </c>
      <c r="I433" s="110" t="str">
        <f>IF(FN_MC!H436="","*",FN_MC!H436)</f>
        <v>*</v>
      </c>
      <c r="J433" s="110" t="str">
        <f>IF(FN_MC!I436="","*",FN_MC!I436)</f>
        <v>*</v>
      </c>
      <c r="K433" s="110" t="str">
        <f>IF(FN_MC!M436="","*",FN_MC!M436)</f>
        <v>-</v>
      </c>
      <c r="L433" s="110" t="str">
        <f>IF(FN_MC!N436="","*",FN_MC!N436)</f>
        <v>-</v>
      </c>
      <c r="M433" s="111" t="str">
        <f>IF(FN_MC!J436="","*",FN_MC!J436)</f>
        <v>*</v>
      </c>
      <c r="N433" s="290" t="str">
        <f>IF(FN_MC!K436="","*",FN_MC!K436)</f>
        <v>*</v>
      </c>
      <c r="O433" s="290" t="str">
        <f>IF(FN_MC!L436="","*",FN_MC!L436)</f>
        <v>-</v>
      </c>
      <c r="P433" s="111"/>
      <c r="Q433" s="128" t="str">
        <f>IF(FN_MC!O436="","*",FN_MC!O436)</f>
        <v>*</v>
      </c>
      <c r="R433" s="128" t="str">
        <f>IF(FN_MC!P436="","*",FN_MC!P436)</f>
        <v>*</v>
      </c>
      <c r="S433" s="110" t="str">
        <f>IF(FN_MC!Q436="","*",CONCATENATE(FN_MC!Q436," ",FN_MC!R436))</f>
        <v>*</v>
      </c>
      <c r="T433" s="110" t="str">
        <f>IF(FN_MC!V436="","*",FN_MC!V436)</f>
        <v>*</v>
      </c>
      <c r="U433" s="110" t="str">
        <f>IF(FN_MC!W436="","*",FN_MC!W436)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IF(FN_MC!Y437="","*",FN_MC!Y437)</f>
        <v>*</v>
      </c>
      <c r="B434" s="109" t="str">
        <f>IF(FN_MC!X437="","*",FN_MC!X437)</f>
        <v>*</v>
      </c>
      <c r="C434" s="109" t="str">
        <f>IF(FN_MC!Z437="","*",FN_MC!Z437)</f>
        <v>*</v>
      </c>
      <c r="D434" s="110" t="str">
        <f>IF(FN_MC!S437="","*",FN_MC!S437)</f>
        <v>-</v>
      </c>
      <c r="E434" s="110" t="str">
        <f>IF(FN_MC!T437="","*",FN_MC!T437)</f>
        <v>-</v>
      </c>
      <c r="F434" s="110" t="str">
        <f>IF(FN_MC!B437="","*",FN_MC!B437)</f>
        <v>*</v>
      </c>
      <c r="G434" s="110" t="str">
        <f>IF(FN_MC!D437="","*",FN_MC!D437)</f>
        <v>*</v>
      </c>
      <c r="H434" s="110" t="str">
        <f>IF(FN_MC!F437="","*",FN_MC!F437)</f>
        <v>*</v>
      </c>
      <c r="I434" s="110" t="str">
        <f>IF(FN_MC!H437="","*",FN_MC!H437)</f>
        <v>*</v>
      </c>
      <c r="J434" s="110" t="str">
        <f>IF(FN_MC!I437="","*",FN_MC!I437)</f>
        <v>*</v>
      </c>
      <c r="K434" s="110" t="str">
        <f>IF(FN_MC!M437="","*",FN_MC!M437)</f>
        <v>-</v>
      </c>
      <c r="L434" s="110" t="str">
        <f>IF(FN_MC!N437="","*",FN_MC!N437)</f>
        <v>-</v>
      </c>
      <c r="M434" s="111" t="str">
        <f>IF(FN_MC!J437="","*",FN_MC!J437)</f>
        <v>*</v>
      </c>
      <c r="N434" s="290" t="str">
        <f>IF(FN_MC!K437="","*",FN_MC!K437)</f>
        <v>*</v>
      </c>
      <c r="O434" s="290" t="str">
        <f>IF(FN_MC!L437="","*",FN_MC!L437)</f>
        <v>-</v>
      </c>
      <c r="P434" s="111"/>
      <c r="Q434" s="128" t="str">
        <f>IF(FN_MC!O437="","*",FN_MC!O437)</f>
        <v>*</v>
      </c>
      <c r="R434" s="128" t="str">
        <f>IF(FN_MC!P437="","*",FN_MC!P437)</f>
        <v>*</v>
      </c>
      <c r="S434" s="110" t="str">
        <f>IF(FN_MC!Q437="","*",CONCATENATE(FN_MC!Q437," ",FN_MC!R437))</f>
        <v>*</v>
      </c>
      <c r="T434" s="110" t="str">
        <f>IF(FN_MC!V437="","*",FN_MC!V437)</f>
        <v>*</v>
      </c>
      <c r="U434" s="110" t="str">
        <f>IF(FN_MC!W437="","*",FN_MC!W437)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IF(FN_MC!Y438="","*",FN_MC!Y438)</f>
        <v>*</v>
      </c>
      <c r="B435" s="109" t="str">
        <f>IF(FN_MC!X438="","*",FN_MC!X438)</f>
        <v>*</v>
      </c>
      <c r="C435" s="109" t="str">
        <f>IF(FN_MC!Z438="","*",FN_MC!Z438)</f>
        <v>*</v>
      </c>
      <c r="D435" s="110" t="str">
        <f>IF(FN_MC!S438="","*",FN_MC!S438)</f>
        <v>-</v>
      </c>
      <c r="E435" s="110" t="str">
        <f>IF(FN_MC!T438="","*",FN_MC!T438)</f>
        <v>-</v>
      </c>
      <c r="F435" s="110" t="str">
        <f>IF(FN_MC!B438="","*",FN_MC!B438)</f>
        <v>*</v>
      </c>
      <c r="G435" s="110" t="str">
        <f>IF(FN_MC!D438="","*",FN_MC!D438)</f>
        <v>*</v>
      </c>
      <c r="H435" s="110" t="str">
        <f>IF(FN_MC!F438="","*",FN_MC!F438)</f>
        <v>*</v>
      </c>
      <c r="I435" s="110" t="str">
        <f>IF(FN_MC!H438="","*",FN_MC!H438)</f>
        <v>*</v>
      </c>
      <c r="J435" s="110" t="str">
        <f>IF(FN_MC!I438="","*",FN_MC!I438)</f>
        <v>*</v>
      </c>
      <c r="K435" s="110" t="str">
        <f>IF(FN_MC!M438="","*",FN_MC!M438)</f>
        <v>-</v>
      </c>
      <c r="L435" s="110" t="str">
        <f>IF(FN_MC!N438="","*",FN_MC!N438)</f>
        <v>-</v>
      </c>
      <c r="M435" s="111" t="str">
        <f>IF(FN_MC!J438="","*",FN_MC!J438)</f>
        <v>*</v>
      </c>
      <c r="N435" s="290" t="str">
        <f>IF(FN_MC!K438="","*",FN_MC!K438)</f>
        <v>*</v>
      </c>
      <c r="O435" s="290" t="str">
        <f>IF(FN_MC!L438="","*",FN_MC!L438)</f>
        <v>-</v>
      </c>
      <c r="P435" s="111"/>
      <c r="Q435" s="128" t="str">
        <f>IF(FN_MC!O438="","*",FN_MC!O438)</f>
        <v>*</v>
      </c>
      <c r="R435" s="128" t="str">
        <f>IF(FN_MC!P438="","*",FN_MC!P438)</f>
        <v>*</v>
      </c>
      <c r="S435" s="110" t="str">
        <f>IF(FN_MC!Q438="","*",CONCATENATE(FN_MC!Q438," ",FN_MC!R438))</f>
        <v>*</v>
      </c>
      <c r="T435" s="110" t="str">
        <f>IF(FN_MC!V438="","*",FN_MC!V438)</f>
        <v>*</v>
      </c>
      <c r="U435" s="110" t="str">
        <f>IF(FN_MC!W438="","*",FN_MC!W438)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IF(FN_MC!Y439="","*",FN_MC!Y439)</f>
        <v>*</v>
      </c>
      <c r="B436" s="109" t="str">
        <f>IF(FN_MC!X439="","*",FN_MC!X439)</f>
        <v>*</v>
      </c>
      <c r="C436" s="109" t="str">
        <f>IF(FN_MC!Z439="","*",FN_MC!Z439)</f>
        <v>*</v>
      </c>
      <c r="D436" s="110" t="str">
        <f>IF(FN_MC!S439="","*",FN_MC!S439)</f>
        <v>-</v>
      </c>
      <c r="E436" s="110" t="str">
        <f>IF(FN_MC!T439="","*",FN_MC!T439)</f>
        <v>-</v>
      </c>
      <c r="F436" s="110" t="str">
        <f>IF(FN_MC!B439="","*",FN_MC!B439)</f>
        <v>*</v>
      </c>
      <c r="G436" s="110" t="str">
        <f>IF(FN_MC!D439="","*",FN_MC!D439)</f>
        <v>*</v>
      </c>
      <c r="H436" s="110" t="str">
        <f>IF(FN_MC!F439="","*",FN_MC!F439)</f>
        <v>*</v>
      </c>
      <c r="I436" s="110" t="str">
        <f>IF(FN_MC!H439="","*",FN_MC!H439)</f>
        <v>*</v>
      </c>
      <c r="J436" s="110" t="str">
        <f>IF(FN_MC!I439="","*",FN_MC!I439)</f>
        <v>*</v>
      </c>
      <c r="K436" s="110" t="str">
        <f>IF(FN_MC!M439="","*",FN_MC!M439)</f>
        <v>-</v>
      </c>
      <c r="L436" s="110" t="str">
        <f>IF(FN_MC!N439="","*",FN_MC!N439)</f>
        <v>-</v>
      </c>
      <c r="M436" s="111" t="str">
        <f>IF(FN_MC!J439="","*",FN_MC!J439)</f>
        <v>*</v>
      </c>
      <c r="N436" s="290" t="str">
        <f>IF(FN_MC!K439="","*",FN_MC!K439)</f>
        <v>*</v>
      </c>
      <c r="O436" s="290" t="str">
        <f>IF(FN_MC!L439="","*",FN_MC!L439)</f>
        <v>-</v>
      </c>
      <c r="P436" s="111"/>
      <c r="Q436" s="128" t="str">
        <f>IF(FN_MC!O439="","*",FN_MC!O439)</f>
        <v>*</v>
      </c>
      <c r="R436" s="128" t="str">
        <f>IF(FN_MC!P439="","*",FN_MC!P439)</f>
        <v>*</v>
      </c>
      <c r="S436" s="110" t="str">
        <f>IF(FN_MC!Q439="","*",CONCATENATE(FN_MC!Q439," ",FN_MC!R439))</f>
        <v>*</v>
      </c>
      <c r="T436" s="110" t="str">
        <f>IF(FN_MC!V439="","*",FN_MC!V439)</f>
        <v>*</v>
      </c>
      <c r="U436" s="110" t="str">
        <f>IF(FN_MC!W439="","*",FN_MC!W439)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IF(FN_MC!Y440="","*",FN_MC!Y440)</f>
        <v>*</v>
      </c>
      <c r="B437" s="109" t="str">
        <f>IF(FN_MC!X440="","*",FN_MC!X440)</f>
        <v>*</v>
      </c>
      <c r="C437" s="109" t="str">
        <f>IF(FN_MC!Z440="","*",FN_MC!Z440)</f>
        <v>*</v>
      </c>
      <c r="D437" s="110" t="str">
        <f>IF(FN_MC!S440="","*",FN_MC!S440)</f>
        <v>-</v>
      </c>
      <c r="E437" s="110" t="str">
        <f>IF(FN_MC!T440="","*",FN_MC!T440)</f>
        <v>-</v>
      </c>
      <c r="F437" s="110" t="str">
        <f>IF(FN_MC!B440="","*",FN_MC!B440)</f>
        <v>*</v>
      </c>
      <c r="G437" s="110" t="str">
        <f>IF(FN_MC!D440="","*",FN_MC!D440)</f>
        <v>*</v>
      </c>
      <c r="H437" s="110" t="str">
        <f>IF(FN_MC!F440="","*",FN_MC!F440)</f>
        <v>*</v>
      </c>
      <c r="I437" s="110" t="str">
        <f>IF(FN_MC!H440="","*",FN_MC!H440)</f>
        <v>*</v>
      </c>
      <c r="J437" s="110" t="str">
        <f>IF(FN_MC!I440="","*",FN_MC!I440)</f>
        <v>*</v>
      </c>
      <c r="K437" s="110" t="str">
        <f>IF(FN_MC!M440="","*",FN_MC!M440)</f>
        <v>-</v>
      </c>
      <c r="L437" s="110" t="str">
        <f>IF(FN_MC!N440="","*",FN_MC!N440)</f>
        <v>-</v>
      </c>
      <c r="M437" s="111" t="str">
        <f>IF(FN_MC!J440="","*",FN_MC!J440)</f>
        <v>*</v>
      </c>
      <c r="N437" s="290" t="str">
        <f>IF(FN_MC!K440="","*",FN_MC!K440)</f>
        <v>*</v>
      </c>
      <c r="O437" s="290" t="str">
        <f>IF(FN_MC!L440="","*",FN_MC!L440)</f>
        <v>-</v>
      </c>
      <c r="P437" s="111"/>
      <c r="Q437" s="128" t="str">
        <f>IF(FN_MC!O440="","*",FN_MC!O440)</f>
        <v>*</v>
      </c>
      <c r="R437" s="128" t="str">
        <f>IF(FN_MC!P440="","*",FN_MC!P440)</f>
        <v>*</v>
      </c>
      <c r="S437" s="110" t="str">
        <f>IF(FN_MC!Q440="","*",CONCATENATE(FN_MC!Q440," ",FN_MC!R440))</f>
        <v>*</v>
      </c>
      <c r="T437" s="110" t="str">
        <f>IF(FN_MC!V440="","*",FN_MC!V440)</f>
        <v>*</v>
      </c>
      <c r="U437" s="110" t="str">
        <f>IF(FN_MC!W440="","*",FN_MC!W440)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IF(FN_MC!Y441="","*",FN_MC!Y441)</f>
        <v>*</v>
      </c>
      <c r="B438" s="109" t="str">
        <f>IF(FN_MC!X441="","*",FN_MC!X441)</f>
        <v>*</v>
      </c>
      <c r="C438" s="109" t="str">
        <f>IF(FN_MC!Z441="","*",FN_MC!Z441)</f>
        <v>*</v>
      </c>
      <c r="D438" s="110" t="str">
        <f>IF(FN_MC!S441="","*",FN_MC!S441)</f>
        <v>-</v>
      </c>
      <c r="E438" s="110" t="str">
        <f>IF(FN_MC!T441="","*",FN_MC!T441)</f>
        <v>-</v>
      </c>
      <c r="F438" s="110" t="str">
        <f>IF(FN_MC!B441="","*",FN_MC!B441)</f>
        <v>*</v>
      </c>
      <c r="G438" s="110" t="str">
        <f>IF(FN_MC!D441="","*",FN_MC!D441)</f>
        <v>*</v>
      </c>
      <c r="H438" s="110" t="str">
        <f>IF(FN_MC!F441="","*",FN_MC!F441)</f>
        <v>*</v>
      </c>
      <c r="I438" s="110" t="str">
        <f>IF(FN_MC!H441="","*",FN_MC!H441)</f>
        <v>*</v>
      </c>
      <c r="J438" s="110" t="str">
        <f>IF(FN_MC!I441="","*",FN_MC!I441)</f>
        <v>*</v>
      </c>
      <c r="K438" s="110" t="str">
        <f>IF(FN_MC!M441="","*",FN_MC!M441)</f>
        <v>-</v>
      </c>
      <c r="L438" s="110" t="str">
        <f>IF(FN_MC!N441="","*",FN_MC!N441)</f>
        <v>-</v>
      </c>
      <c r="M438" s="111" t="str">
        <f>IF(FN_MC!J441="","*",FN_MC!J441)</f>
        <v>*</v>
      </c>
      <c r="N438" s="290" t="str">
        <f>IF(FN_MC!K441="","*",FN_MC!K441)</f>
        <v>*</v>
      </c>
      <c r="O438" s="290" t="str">
        <f>IF(FN_MC!L441="","*",FN_MC!L441)</f>
        <v>-</v>
      </c>
      <c r="P438" s="111"/>
      <c r="Q438" s="128" t="str">
        <f>IF(FN_MC!O441="","*",FN_MC!O441)</f>
        <v>*</v>
      </c>
      <c r="R438" s="128" t="str">
        <f>IF(FN_MC!P441="","*",FN_MC!P441)</f>
        <v>*</v>
      </c>
      <c r="S438" s="110" t="str">
        <f>IF(FN_MC!Q441="","*",CONCATENATE(FN_MC!Q441," ",FN_MC!R441))</f>
        <v>*</v>
      </c>
      <c r="T438" s="110" t="str">
        <f>IF(FN_MC!V441="","*",FN_MC!V441)</f>
        <v>*</v>
      </c>
      <c r="U438" s="110" t="str">
        <f>IF(FN_MC!W441="","*",FN_MC!W441)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IF(FN_MC!Y442="","*",FN_MC!Y442)</f>
        <v>*</v>
      </c>
      <c r="B439" s="109" t="str">
        <f>IF(FN_MC!X442="","*",FN_MC!X442)</f>
        <v>*</v>
      </c>
      <c r="C439" s="109" t="str">
        <f>IF(FN_MC!Z442="","*",FN_MC!Z442)</f>
        <v>*</v>
      </c>
      <c r="D439" s="110" t="str">
        <f>IF(FN_MC!S442="","*",FN_MC!S442)</f>
        <v>-</v>
      </c>
      <c r="E439" s="110" t="str">
        <f>IF(FN_MC!T442="","*",FN_MC!T442)</f>
        <v>-</v>
      </c>
      <c r="F439" s="110" t="str">
        <f>IF(FN_MC!B442="","*",FN_MC!B442)</f>
        <v>*</v>
      </c>
      <c r="G439" s="110" t="str">
        <f>IF(FN_MC!D442="","*",FN_MC!D442)</f>
        <v>*</v>
      </c>
      <c r="H439" s="110" t="str">
        <f>IF(FN_MC!F442="","*",FN_MC!F442)</f>
        <v>*</v>
      </c>
      <c r="I439" s="110" t="str">
        <f>IF(FN_MC!H442="","*",FN_MC!H442)</f>
        <v>*</v>
      </c>
      <c r="J439" s="110" t="str">
        <f>IF(FN_MC!I442="","*",FN_MC!I442)</f>
        <v>*</v>
      </c>
      <c r="K439" s="110" t="str">
        <f>IF(FN_MC!M442="","*",FN_MC!M442)</f>
        <v>-</v>
      </c>
      <c r="L439" s="110" t="str">
        <f>IF(FN_MC!N442="","*",FN_MC!N442)</f>
        <v>-</v>
      </c>
      <c r="M439" s="111" t="str">
        <f>IF(FN_MC!J442="","*",FN_MC!J442)</f>
        <v>*</v>
      </c>
      <c r="N439" s="290" t="str">
        <f>IF(FN_MC!K442="","*",FN_MC!K442)</f>
        <v>*</v>
      </c>
      <c r="O439" s="290" t="str">
        <f>IF(FN_MC!L442="","*",FN_MC!L442)</f>
        <v>-</v>
      </c>
      <c r="P439" s="111"/>
      <c r="Q439" s="128" t="str">
        <f>IF(FN_MC!O442="","*",FN_MC!O442)</f>
        <v>*</v>
      </c>
      <c r="R439" s="128" t="str">
        <f>IF(FN_MC!P442="","*",FN_MC!P442)</f>
        <v>*</v>
      </c>
      <c r="S439" s="110" t="str">
        <f>IF(FN_MC!Q442="","*",CONCATENATE(FN_MC!Q442," ",FN_MC!R442))</f>
        <v>*</v>
      </c>
      <c r="T439" s="110" t="str">
        <f>IF(FN_MC!V442="","*",FN_MC!V442)</f>
        <v>*</v>
      </c>
      <c r="U439" s="110" t="str">
        <f>IF(FN_MC!W442="","*",FN_MC!W442)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IF(FN_MC!Y443="","*",FN_MC!Y443)</f>
        <v>*</v>
      </c>
      <c r="B440" s="109" t="str">
        <f>IF(FN_MC!X443="","*",FN_MC!X443)</f>
        <v>*</v>
      </c>
      <c r="C440" s="109" t="str">
        <f>IF(FN_MC!Z443="","*",FN_MC!Z443)</f>
        <v>*</v>
      </c>
      <c r="D440" s="110" t="str">
        <f>IF(FN_MC!S443="","*",FN_MC!S443)</f>
        <v>-</v>
      </c>
      <c r="E440" s="110" t="str">
        <f>IF(FN_MC!T443="","*",FN_MC!T443)</f>
        <v>-</v>
      </c>
      <c r="F440" s="110" t="str">
        <f>IF(FN_MC!B443="","*",FN_MC!B443)</f>
        <v>*</v>
      </c>
      <c r="G440" s="110" t="str">
        <f>IF(FN_MC!D443="","*",FN_MC!D443)</f>
        <v>*</v>
      </c>
      <c r="H440" s="110" t="str">
        <f>IF(FN_MC!F443="","*",FN_MC!F443)</f>
        <v>*</v>
      </c>
      <c r="I440" s="110" t="str">
        <f>IF(FN_MC!H443="","*",FN_MC!H443)</f>
        <v>*</v>
      </c>
      <c r="J440" s="110" t="str">
        <f>IF(FN_MC!I443="","*",FN_MC!I443)</f>
        <v>*</v>
      </c>
      <c r="K440" s="110" t="str">
        <f>IF(FN_MC!M443="","*",FN_MC!M443)</f>
        <v>-</v>
      </c>
      <c r="L440" s="110" t="str">
        <f>IF(FN_MC!N443="","*",FN_MC!N443)</f>
        <v>-</v>
      </c>
      <c r="M440" s="111" t="str">
        <f>IF(FN_MC!J443="","*",FN_MC!J443)</f>
        <v>*</v>
      </c>
      <c r="N440" s="290" t="str">
        <f>IF(FN_MC!K443="","*",FN_MC!K443)</f>
        <v>*</v>
      </c>
      <c r="O440" s="290" t="str">
        <f>IF(FN_MC!L443="","*",FN_MC!L443)</f>
        <v>-</v>
      </c>
      <c r="P440" s="111"/>
      <c r="Q440" s="128" t="str">
        <f>IF(FN_MC!O443="","*",FN_MC!O443)</f>
        <v>*</v>
      </c>
      <c r="R440" s="128" t="str">
        <f>IF(FN_MC!P443="","*",FN_MC!P443)</f>
        <v>*</v>
      </c>
      <c r="S440" s="110" t="str">
        <f>IF(FN_MC!Q443="","*",CONCATENATE(FN_MC!Q443," ",FN_MC!R443))</f>
        <v>*</v>
      </c>
      <c r="T440" s="110" t="str">
        <f>IF(FN_MC!V443="","*",FN_MC!V443)</f>
        <v>*</v>
      </c>
      <c r="U440" s="110" t="str">
        <f>IF(FN_MC!W443="","*",FN_MC!W443)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IF(FN_MC!Y444="","*",FN_MC!Y444)</f>
        <v>*</v>
      </c>
      <c r="B441" s="109" t="str">
        <f>IF(FN_MC!X444="","*",FN_MC!X444)</f>
        <v>*</v>
      </c>
      <c r="C441" s="109" t="str">
        <f>IF(FN_MC!Z444="","*",FN_MC!Z444)</f>
        <v>*</v>
      </c>
      <c r="D441" s="110" t="str">
        <f>IF(FN_MC!S444="","*",FN_MC!S444)</f>
        <v>-</v>
      </c>
      <c r="E441" s="110" t="str">
        <f>IF(FN_MC!T444="","*",FN_MC!T444)</f>
        <v>-</v>
      </c>
      <c r="F441" s="110" t="str">
        <f>IF(FN_MC!B444="","*",FN_MC!B444)</f>
        <v>*</v>
      </c>
      <c r="G441" s="110" t="str">
        <f>IF(FN_MC!D444="","*",FN_MC!D444)</f>
        <v>*</v>
      </c>
      <c r="H441" s="110" t="str">
        <f>IF(FN_MC!F444="","*",FN_MC!F444)</f>
        <v>*</v>
      </c>
      <c r="I441" s="110" t="str">
        <f>IF(FN_MC!H444="","*",FN_MC!H444)</f>
        <v>*</v>
      </c>
      <c r="J441" s="110" t="str">
        <f>IF(FN_MC!I444="","*",FN_MC!I444)</f>
        <v>*</v>
      </c>
      <c r="K441" s="110" t="str">
        <f>IF(FN_MC!M444="","*",FN_MC!M444)</f>
        <v>-</v>
      </c>
      <c r="L441" s="110" t="str">
        <f>IF(FN_MC!N444="","*",FN_MC!N444)</f>
        <v>-</v>
      </c>
      <c r="M441" s="111" t="str">
        <f>IF(FN_MC!J444="","*",FN_MC!J444)</f>
        <v>*</v>
      </c>
      <c r="N441" s="290" t="str">
        <f>IF(FN_MC!K444="","*",FN_MC!K444)</f>
        <v>*</v>
      </c>
      <c r="O441" s="290" t="str">
        <f>IF(FN_MC!L444="","*",FN_MC!L444)</f>
        <v>-</v>
      </c>
      <c r="P441" s="111"/>
      <c r="Q441" s="128" t="str">
        <f>IF(FN_MC!O444="","*",FN_MC!O444)</f>
        <v>*</v>
      </c>
      <c r="R441" s="128" t="str">
        <f>IF(FN_MC!P444="","*",FN_MC!P444)</f>
        <v>*</v>
      </c>
      <c r="S441" s="110" t="str">
        <f>IF(FN_MC!Q444="","*",CONCATENATE(FN_MC!Q444," ",FN_MC!R444))</f>
        <v>*</v>
      </c>
      <c r="T441" s="110" t="str">
        <f>IF(FN_MC!V444="","*",FN_MC!V444)</f>
        <v>*</v>
      </c>
      <c r="U441" s="110" t="str">
        <f>IF(FN_MC!W444="","*",FN_MC!W444)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IF(FN_MC!Y445="","*",FN_MC!Y445)</f>
        <v>*</v>
      </c>
      <c r="B442" s="109" t="str">
        <f>IF(FN_MC!X445="","*",FN_MC!X445)</f>
        <v>*</v>
      </c>
      <c r="C442" s="109" t="str">
        <f>IF(FN_MC!Z445="","*",FN_MC!Z445)</f>
        <v>*</v>
      </c>
      <c r="D442" s="110" t="str">
        <f>IF(FN_MC!S445="","*",FN_MC!S445)</f>
        <v>-</v>
      </c>
      <c r="E442" s="110" t="str">
        <f>IF(FN_MC!T445="","*",FN_MC!T445)</f>
        <v>-</v>
      </c>
      <c r="F442" s="110" t="str">
        <f>IF(FN_MC!B445="","*",FN_MC!B445)</f>
        <v>*</v>
      </c>
      <c r="G442" s="110" t="str">
        <f>IF(FN_MC!D445="","*",FN_MC!D445)</f>
        <v>*</v>
      </c>
      <c r="H442" s="110" t="str">
        <f>IF(FN_MC!F445="","*",FN_MC!F445)</f>
        <v>*</v>
      </c>
      <c r="I442" s="110" t="str">
        <f>IF(FN_MC!H445="","*",FN_MC!H445)</f>
        <v>*</v>
      </c>
      <c r="J442" s="110" t="str">
        <f>IF(FN_MC!I445="","*",FN_MC!I445)</f>
        <v>*</v>
      </c>
      <c r="K442" s="110" t="str">
        <f>IF(FN_MC!M445="","*",FN_MC!M445)</f>
        <v>-</v>
      </c>
      <c r="L442" s="110" t="str">
        <f>IF(FN_MC!N445="","*",FN_MC!N445)</f>
        <v>-</v>
      </c>
      <c r="M442" s="111" t="str">
        <f>IF(FN_MC!J445="","*",FN_MC!J445)</f>
        <v>*</v>
      </c>
      <c r="N442" s="290" t="str">
        <f>IF(FN_MC!K445="","*",FN_MC!K445)</f>
        <v>*</v>
      </c>
      <c r="O442" s="290" t="str">
        <f>IF(FN_MC!L445="","*",FN_MC!L445)</f>
        <v>-</v>
      </c>
      <c r="P442" s="111"/>
      <c r="Q442" s="128" t="str">
        <f>IF(FN_MC!O445="","*",FN_MC!O445)</f>
        <v>*</v>
      </c>
      <c r="R442" s="128" t="str">
        <f>IF(FN_MC!P445="","*",FN_MC!P445)</f>
        <v>*</v>
      </c>
      <c r="S442" s="110" t="str">
        <f>IF(FN_MC!Q445="","*",CONCATENATE(FN_MC!Q445," ",FN_MC!R445))</f>
        <v>*</v>
      </c>
      <c r="T442" s="110" t="str">
        <f>IF(FN_MC!V445="","*",FN_MC!V445)</f>
        <v>*</v>
      </c>
      <c r="U442" s="110" t="str">
        <f>IF(FN_MC!W445="","*",FN_MC!W445)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IF(FN_MC!Y446="","*",FN_MC!Y446)</f>
        <v>*</v>
      </c>
      <c r="B443" s="109" t="str">
        <f>IF(FN_MC!X446="","*",FN_MC!X446)</f>
        <v>*</v>
      </c>
      <c r="C443" s="109" t="str">
        <f>IF(FN_MC!Z446="","*",FN_MC!Z446)</f>
        <v>*</v>
      </c>
      <c r="D443" s="110" t="str">
        <f>IF(FN_MC!S446="","*",FN_MC!S446)</f>
        <v>-</v>
      </c>
      <c r="E443" s="110" t="str">
        <f>IF(FN_MC!T446="","*",FN_MC!T446)</f>
        <v>-</v>
      </c>
      <c r="F443" s="110" t="str">
        <f>IF(FN_MC!B446="","*",FN_MC!B446)</f>
        <v>*</v>
      </c>
      <c r="G443" s="110" t="str">
        <f>IF(FN_MC!D446="","*",FN_MC!D446)</f>
        <v>*</v>
      </c>
      <c r="H443" s="110" t="str">
        <f>IF(FN_MC!F446="","*",FN_MC!F446)</f>
        <v>*</v>
      </c>
      <c r="I443" s="110" t="str">
        <f>IF(FN_MC!H446="","*",FN_MC!H446)</f>
        <v>*</v>
      </c>
      <c r="J443" s="110" t="str">
        <f>IF(FN_MC!I446="","*",FN_MC!I446)</f>
        <v>*</v>
      </c>
      <c r="K443" s="110" t="str">
        <f>IF(FN_MC!M446="","*",FN_MC!M446)</f>
        <v>-</v>
      </c>
      <c r="L443" s="110" t="str">
        <f>IF(FN_MC!N446="","*",FN_MC!N446)</f>
        <v>-</v>
      </c>
      <c r="M443" s="111" t="str">
        <f>IF(FN_MC!J446="","*",FN_MC!J446)</f>
        <v>*</v>
      </c>
      <c r="N443" s="290" t="str">
        <f>IF(FN_MC!K446="","*",FN_MC!K446)</f>
        <v>*</v>
      </c>
      <c r="O443" s="290" t="str">
        <f>IF(FN_MC!L446="","*",FN_MC!L446)</f>
        <v>-</v>
      </c>
      <c r="P443" s="111"/>
      <c r="Q443" s="128" t="str">
        <f>IF(FN_MC!O446="","*",FN_MC!O446)</f>
        <v>*</v>
      </c>
      <c r="R443" s="128" t="str">
        <f>IF(FN_MC!P446="","*",FN_MC!P446)</f>
        <v>*</v>
      </c>
      <c r="S443" s="110" t="str">
        <f>IF(FN_MC!Q446="","*",CONCATENATE(FN_MC!Q446," ",FN_MC!R446))</f>
        <v>*</v>
      </c>
      <c r="T443" s="110" t="str">
        <f>IF(FN_MC!V446="","*",FN_MC!V446)</f>
        <v>*</v>
      </c>
      <c r="U443" s="110" t="str">
        <f>IF(FN_MC!W446="","*",FN_MC!W446)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IF(FN_MC!Y447="","*",FN_MC!Y447)</f>
        <v>*</v>
      </c>
      <c r="B444" s="109" t="str">
        <f>IF(FN_MC!X447="","*",FN_MC!X447)</f>
        <v>*</v>
      </c>
      <c r="C444" s="109" t="str">
        <f>IF(FN_MC!Z447="","*",FN_MC!Z447)</f>
        <v>*</v>
      </c>
      <c r="D444" s="110" t="str">
        <f>IF(FN_MC!S447="","*",FN_MC!S447)</f>
        <v>-</v>
      </c>
      <c r="E444" s="110" t="str">
        <f>IF(FN_MC!T447="","*",FN_MC!T447)</f>
        <v>-</v>
      </c>
      <c r="F444" s="110" t="str">
        <f>IF(FN_MC!B447="","*",FN_MC!B447)</f>
        <v>*</v>
      </c>
      <c r="G444" s="110" t="str">
        <f>IF(FN_MC!D447="","*",FN_MC!D447)</f>
        <v>*</v>
      </c>
      <c r="H444" s="110" t="str">
        <f>IF(FN_MC!F447="","*",FN_MC!F447)</f>
        <v>*</v>
      </c>
      <c r="I444" s="110" t="str">
        <f>IF(FN_MC!H447="","*",FN_MC!H447)</f>
        <v>*</v>
      </c>
      <c r="J444" s="110" t="str">
        <f>IF(FN_MC!I447="","*",FN_MC!I447)</f>
        <v>*</v>
      </c>
      <c r="K444" s="110" t="str">
        <f>IF(FN_MC!M447="","*",FN_MC!M447)</f>
        <v>-</v>
      </c>
      <c r="L444" s="110" t="str">
        <f>IF(FN_MC!N447="","*",FN_MC!N447)</f>
        <v>-</v>
      </c>
      <c r="M444" s="111" t="str">
        <f>IF(FN_MC!J447="","*",FN_MC!J447)</f>
        <v>*</v>
      </c>
      <c r="N444" s="290" t="str">
        <f>IF(FN_MC!K447="","*",FN_MC!K447)</f>
        <v>*</v>
      </c>
      <c r="O444" s="290" t="str">
        <f>IF(FN_MC!L447="","*",FN_MC!L447)</f>
        <v>-</v>
      </c>
      <c r="P444" s="111"/>
      <c r="Q444" s="128" t="str">
        <f>IF(FN_MC!O447="","*",FN_MC!O447)</f>
        <v>*</v>
      </c>
      <c r="R444" s="128" t="str">
        <f>IF(FN_MC!P447="","*",FN_MC!P447)</f>
        <v>*</v>
      </c>
      <c r="S444" s="110" t="str">
        <f>IF(FN_MC!Q447="","*",CONCATENATE(FN_MC!Q447," ",FN_MC!R447))</f>
        <v>*</v>
      </c>
      <c r="T444" s="110" t="str">
        <f>IF(FN_MC!V447="","*",FN_MC!V447)</f>
        <v>*</v>
      </c>
      <c r="U444" s="110" t="str">
        <f>IF(FN_MC!W447="","*",FN_MC!W447)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IF(FN_MC!Y448="","*",FN_MC!Y448)</f>
        <v>*</v>
      </c>
      <c r="B445" s="109" t="str">
        <f>IF(FN_MC!X448="","*",FN_MC!X448)</f>
        <v>*</v>
      </c>
      <c r="C445" s="109" t="str">
        <f>IF(FN_MC!Z448="","*",FN_MC!Z448)</f>
        <v>*</v>
      </c>
      <c r="D445" s="110" t="str">
        <f>IF(FN_MC!S448="","*",FN_MC!S448)</f>
        <v>-</v>
      </c>
      <c r="E445" s="110" t="str">
        <f>IF(FN_MC!T448="","*",FN_MC!T448)</f>
        <v>-</v>
      </c>
      <c r="F445" s="110" t="str">
        <f>IF(FN_MC!B448="","*",FN_MC!B448)</f>
        <v>*</v>
      </c>
      <c r="G445" s="110" t="str">
        <f>IF(FN_MC!D448="","*",FN_MC!D448)</f>
        <v>*</v>
      </c>
      <c r="H445" s="110" t="str">
        <f>IF(FN_MC!F448="","*",FN_MC!F448)</f>
        <v>*</v>
      </c>
      <c r="I445" s="110" t="str">
        <f>IF(FN_MC!H448="","*",FN_MC!H448)</f>
        <v>*</v>
      </c>
      <c r="J445" s="110" t="str">
        <f>IF(FN_MC!I448="","*",FN_MC!I448)</f>
        <v>*</v>
      </c>
      <c r="K445" s="110" t="str">
        <f>IF(FN_MC!M448="","*",FN_MC!M448)</f>
        <v>-</v>
      </c>
      <c r="L445" s="110" t="str">
        <f>IF(FN_MC!N448="","*",FN_MC!N448)</f>
        <v>-</v>
      </c>
      <c r="M445" s="111" t="str">
        <f>IF(FN_MC!J448="","*",FN_MC!J448)</f>
        <v>*</v>
      </c>
      <c r="N445" s="290" t="str">
        <f>IF(FN_MC!K448="","*",FN_MC!K448)</f>
        <v>*</v>
      </c>
      <c r="O445" s="290" t="str">
        <f>IF(FN_MC!L448="","*",FN_MC!L448)</f>
        <v>-</v>
      </c>
      <c r="P445" s="111"/>
      <c r="Q445" s="128" t="str">
        <f>IF(FN_MC!O448="","*",FN_MC!O448)</f>
        <v>*</v>
      </c>
      <c r="R445" s="128" t="str">
        <f>IF(FN_MC!P448="","*",FN_MC!P448)</f>
        <v>*</v>
      </c>
      <c r="S445" s="110" t="str">
        <f>IF(FN_MC!Q448="","*",CONCATENATE(FN_MC!Q448," ",FN_MC!R448))</f>
        <v>*</v>
      </c>
      <c r="T445" s="110" t="str">
        <f>IF(FN_MC!V448="","*",FN_MC!V448)</f>
        <v>*</v>
      </c>
      <c r="U445" s="110" t="str">
        <f>IF(FN_MC!W448="","*",FN_MC!W448)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IF(FN_MC!Y449="","*",FN_MC!Y449)</f>
        <v>*</v>
      </c>
      <c r="B446" s="109" t="str">
        <f>IF(FN_MC!X449="","*",FN_MC!X449)</f>
        <v>*</v>
      </c>
      <c r="C446" s="109" t="str">
        <f>IF(FN_MC!Z449="","*",FN_MC!Z449)</f>
        <v>*</v>
      </c>
      <c r="D446" s="110" t="str">
        <f>IF(FN_MC!S449="","*",FN_MC!S449)</f>
        <v>-</v>
      </c>
      <c r="E446" s="110" t="str">
        <f>IF(FN_MC!T449="","*",FN_MC!T449)</f>
        <v>-</v>
      </c>
      <c r="F446" s="110" t="str">
        <f>IF(FN_MC!B449="","*",FN_MC!B449)</f>
        <v>*</v>
      </c>
      <c r="G446" s="110" t="str">
        <f>IF(FN_MC!D449="","*",FN_MC!D449)</f>
        <v>*</v>
      </c>
      <c r="H446" s="110" t="str">
        <f>IF(FN_MC!F449="","*",FN_MC!F449)</f>
        <v>*</v>
      </c>
      <c r="I446" s="110" t="str">
        <f>IF(FN_MC!H449="","*",FN_MC!H449)</f>
        <v>*</v>
      </c>
      <c r="J446" s="110" t="str">
        <f>IF(FN_MC!I449="","*",FN_MC!I449)</f>
        <v>*</v>
      </c>
      <c r="K446" s="110" t="str">
        <f>IF(FN_MC!M449="","*",FN_MC!M449)</f>
        <v>-</v>
      </c>
      <c r="L446" s="110" t="str">
        <f>IF(FN_MC!N449="","*",FN_MC!N449)</f>
        <v>-</v>
      </c>
      <c r="M446" s="111" t="str">
        <f>IF(FN_MC!J449="","*",FN_MC!J449)</f>
        <v>*</v>
      </c>
      <c r="N446" s="290" t="str">
        <f>IF(FN_MC!K449="","*",FN_MC!K449)</f>
        <v>*</v>
      </c>
      <c r="O446" s="290" t="str">
        <f>IF(FN_MC!L449="","*",FN_MC!L449)</f>
        <v>-</v>
      </c>
      <c r="P446" s="111"/>
      <c r="Q446" s="128" t="str">
        <f>IF(FN_MC!O449="","*",FN_MC!O449)</f>
        <v>*</v>
      </c>
      <c r="R446" s="128" t="str">
        <f>IF(FN_MC!P449="","*",FN_MC!P449)</f>
        <v>*</v>
      </c>
      <c r="S446" s="110" t="str">
        <f>IF(FN_MC!Q449="","*",CONCATENATE(FN_MC!Q449," ",FN_MC!R449))</f>
        <v>*</v>
      </c>
      <c r="T446" s="110" t="str">
        <f>IF(FN_MC!V449="","*",FN_MC!V449)</f>
        <v>*</v>
      </c>
      <c r="U446" s="110" t="str">
        <f>IF(FN_MC!W449="","*",FN_MC!W449)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5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2013</v>
      </c>
      <c r="D5" s="368"/>
      <c r="E5" s="368"/>
      <c r="F5" s="368"/>
      <c r="G5" s="368"/>
      <c r="H5" s="368"/>
      <c r="I5" s="368"/>
      <c r="J5" s="369"/>
      <c r="K5" s="370" t="s">
        <v>2014</v>
      </c>
      <c r="L5" s="371"/>
      <c r="M5" s="371"/>
      <c r="N5" s="371"/>
      <c r="O5" s="372" t="s">
        <v>2015</v>
      </c>
      <c r="P5" s="373"/>
      <c r="Q5" s="374"/>
    </row>
    <row r="6" spans="1:17" s="93" customFormat="1" ht="15.75" customHeight="1">
      <c r="A6" s="87" t="s">
        <v>2011</v>
      </c>
      <c r="B6" s="94" t="s">
        <v>2010</v>
      </c>
      <c r="C6" s="95" t="s">
        <v>1166</v>
      </c>
      <c r="D6" s="96" t="s">
        <v>1167</v>
      </c>
      <c r="E6" s="95" t="s">
        <v>2016</v>
      </c>
      <c r="F6" s="95" t="s">
        <v>1157</v>
      </c>
      <c r="G6" s="95" t="s">
        <v>1161</v>
      </c>
      <c r="H6" s="153" t="s">
        <v>626</v>
      </c>
      <c r="I6" s="131" t="s">
        <v>1162</v>
      </c>
      <c r="J6" s="131" t="s">
        <v>1163</v>
      </c>
      <c r="K6" s="139" t="s">
        <v>1157</v>
      </c>
      <c r="L6" s="139" t="s">
        <v>2017</v>
      </c>
      <c r="M6" s="139" t="s">
        <v>626</v>
      </c>
      <c r="N6" s="140" t="s">
        <v>1161</v>
      </c>
      <c r="O6" s="246" t="s">
        <v>1204</v>
      </c>
      <c r="P6" s="157"/>
      <c r="Q6" s="193" t="s">
        <v>2018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*</v>
      </c>
      <c r="D125" s="99" t="str">
        <f>IF(FN_MC!T123="","*",FN_MC!T123)</f>
        <v>*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*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*</v>
      </c>
      <c r="L125" s="141" t="str">
        <f>IF(FN_MC!AM123="","*",FN_MC!AM123)</f>
        <v>*</v>
      </c>
      <c r="M125" s="141" t="str">
        <f>IF(FN_MC!AP123="","*",FN_MC!AP123)</f>
        <v>*</v>
      </c>
      <c r="N125" s="141" t="str">
        <f>IF(FN_MC!AM123="","*",FN_MC!AM123)</f>
        <v>*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*</v>
      </c>
      <c r="D138" s="99" t="str">
        <f>IF(FN_MC!T137="","*",FN_MC!T137)</f>
        <v>*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*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*</v>
      </c>
      <c r="L138" s="141" t="str">
        <f>IF(FN_MC!AM137="","*",FN_MC!AM137)</f>
        <v>*</v>
      </c>
      <c r="M138" s="141" t="str">
        <f>IF(FN_MC!AP137="","*",FN_MC!AP137)</f>
        <v>*</v>
      </c>
      <c r="N138" s="141" t="str">
        <f>IF(FN_MC!AM137="","*",FN_MC!AM137)</f>
        <v>*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Oportunidade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Contrato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Em intervalo para socaria no km 200+500 em TID201, iniciado às 09h30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0</v>
      </c>
      <c r="P319" s="90"/>
      <c r="Q319" s="145" t="str">
        <f>IF($A$2=1,IF(FN_MC!BJ329="","*",FN_MC!BJ329),IF(FN_MC!BK329="","*",FN_MC!BK329))</f>
        <v>Nao deslocou devido um procedente em TIQ estava trancando a saida do W70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2</v>
      </c>
      <c r="P320" s="90"/>
      <c r="Q320" s="145" t="str">
        <f>IF($A$2=1,IF(FN_MC!BJ330="","*",FN_MC!BJ330),IF(FN_MC!BK330="","*",FN_MC!BK330))</f>
        <v>TP pronta 08:20, em execução da solda 09:45 ate 11:15/prod 1 solda, nao foi solicitado a outra solda  pois estava a 300 metros do local, e a alta temperatura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2</v>
      </c>
      <c r="P321" s="90"/>
      <c r="Q321" s="145" t="str">
        <f>IF($A$2=1,IF(FN_MC!BJ331="","*",FN_MC!BJ331),IF(FN_MC!BK331="","*",FN_MC!BK331))</f>
        <v>MC1 07:51, realizado o intervalo km 418 ao 416,8/ prod 1920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2</v>
      </c>
      <c r="P322" s="90"/>
      <c r="Q322" s="145" t="str">
        <f>IF($A$2=1,IF(FN_MC!BJ332="","*",FN_MC!BJ332),IF(FN_MC!BK332="","*",FN_MC!BK332))</f>
        <v xml:space="preserve">TP pronta 09hrs, em intervalo para alivio das 11hrs ate 14hrs/ prod 600 metros de alivio 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2</v>
      </c>
      <c r="P323" s="90"/>
      <c r="Q323" s="145" t="str">
        <f>IF($A$2=1,IF(FN_MC!BJ333="","*",FN_MC!BJ333),IF(FN_MC!BK333="","*",FN_MC!BK333))</f>
        <v>MC1 07:11, em trabalho descarga de dormentes das 09:23 ate 11:26, segundo inrtervalo 12:38 ate 13:36/ prod 1421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2</v>
      </c>
      <c r="P324" s="90"/>
      <c r="Q324" s="145" t="str">
        <f>IF($A$2=1,IF(FN_MC!BJ334="","*",FN_MC!BJ334),IF(FN_MC!BK334="","*",FN_MC!BK334))</f>
        <v>MC1 07:11, em trabalho descarga de dormentes das 09:23 ate 11:26, segundo inrtervalo 12:38 ate 13:36/ prod 1421</v>
      </c>
    </row>
    <row r="325" spans="1:17" hidden="1">
      <c r="A325" s="97">
        <f>IF(FN_MC!B335="","*",FN_MC!B335)</f>
        <v>45986</v>
      </c>
      <c r="B325" s="98" t="str">
        <f>IF(FN_MC!X335="","*",FN_MC!X335)</f>
        <v>Oportunidade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2</v>
      </c>
      <c r="P325" s="90"/>
      <c r="Q325" s="145" t="str">
        <f>IF($A$2=1,IF(FN_MC!BJ335="","*",FN_MC!BJ335),IF(FN_MC!BK335="","*",FN_MC!BK335))</f>
        <v>MC1 08:58, em intervalo da socadora ate 10:40, apos giram aguardando cruzamento para relizar novo intervalo, segue segundo intervalo fracionado das  13:15 ate 17:30 hrs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2</v>
      </c>
      <c r="P326" s="90"/>
      <c r="Q326" s="145" t="str">
        <f>IF($A$2=1,IF(FN_MC!BJ336="","*",FN_MC!BJ336),IF(FN_MC!BK336="","*",FN_MC!BK336))</f>
        <v xml:space="preserve">Tp pronta 08:54, em execução da solda das 10:05 ate 11;35/prod. 1 solda 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2</v>
      </c>
      <c r="P327" s="90"/>
      <c r="Q327" s="145" t="str">
        <f>IF($A$2=1,IF(FN_MC!BJ337="","*",FN_MC!BJ337),IF(FN_MC!BK337="","*",FN_MC!BK337))</f>
        <v xml:space="preserve">TP pronta 09:15, em execução troca de trilho das 09:40 ate 11:40/ 312 metros 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2</v>
      </c>
      <c r="P328" s="90"/>
      <c r="Q328" s="145" t="str">
        <f>IF($A$2=1,IF(FN_MC!BJ338="","*",FN_MC!BJ338),IF(FN_MC!BK338="","*",FN_MC!BK338))</f>
        <v xml:space="preserve">TP pronta 09:15, em execução da solda das 09:40 ate 11:40/ 2 solda 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2</v>
      </c>
      <c r="P329" s="90"/>
      <c r="Q329" s="145" t="str">
        <f>IF($A$2=1,IF(FN_MC!BJ339="","*",FN_MC!BJ339),IF(FN_MC!BK339="","*",FN_MC!BK339))</f>
        <v>MC1 08:34, segue inspeção R7D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2</v>
      </c>
      <c r="P330" s="90"/>
      <c r="Q330" s="145" t="str">
        <f>IF($A$2=1,IF(FN_MC!BJ340="","*",FN_MC!BJ340),IF(FN_MC!BK340="","*",FN_MC!BK340))</f>
        <v>MC1 09HRS, em intervalo das 10:50 ate as 13hrs/ prod 6 soldas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0</v>
      </c>
      <c r="P331" s="90"/>
      <c r="Q331" s="145" t="str">
        <f>IF($A$2=1,IF(FN_MC!BJ341="","*",FN_MC!BJ341),IF(FN_MC!BK341="","*",FN_MC!BK341))</f>
        <v xml:space="preserve">Cancelado devido patio PPN esta travado devido a circulação 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2</v>
      </c>
      <c r="P332" s="90"/>
      <c r="Q332" s="145" t="str">
        <f>IF($A$2=1,IF(FN_MC!BJ342="","*",FN_MC!BJ342),IF(FN_MC!BK342="","*",FN_MC!BK342))</f>
        <v>MC1 09:51, em inspeção R7D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2</v>
      </c>
      <c r="P333" s="90"/>
      <c r="Q333" s="145" t="str">
        <f>IF($A$2=1,IF(FN_MC!BJ343="","*",FN_MC!BJ343),IF(FN_MC!BK343="","*",FN_MC!BK343))</f>
        <v xml:space="preserve">MC1 07:33, em intervalo execução da solda das 11:06 ate </v>
      </c>
    </row>
    <row r="334" spans="1:17" hidden="1">
      <c r="A334" s="97">
        <f>IF(FN_MC!B344="","*",FN_MC!B344)</f>
        <v>45986</v>
      </c>
      <c r="B334" s="98" t="str">
        <f>IF(FN_MC!X344="","*",FN_MC!X344)</f>
        <v>Oportunidade</v>
      </c>
      <c r="C334" s="99" t="str">
        <f>IF(FN_MC!S344="","*",FN_MC!S344)</f>
        <v>MALHA CENTRAL</v>
      </c>
      <c r="D334" s="99" t="str">
        <f>IF(FN_MC!T344="","*",FN_MC!T344)</f>
        <v>RAMAL</v>
      </c>
      <c r="E334" s="99" t="str">
        <f>IF(FN_MC!D344="","*",FN_MC!D344)</f>
        <v xml:space="preserve">TURMA FIXA VIA </v>
      </c>
      <c r="F334" s="99" t="str">
        <f>IF(FN_MC!H344="","*",FN_MC!H344)</f>
        <v>ZWMZWY/ZWM1</v>
      </c>
      <c r="G334" s="99" t="str">
        <f>IF(FN_MC!M344="","*",FN_MC!M344)</f>
        <v>ZWM</v>
      </c>
      <c r="H334" s="154">
        <f>IF(FN_MC!K344="","*",FN_MC!K344)</f>
        <v>285.3</v>
      </c>
      <c r="I334" s="132">
        <f>IF(FN_MC!O344="","*",FN_MC!O344)</f>
        <v>0.375</v>
      </c>
      <c r="J334" s="132">
        <f>IF(FN_MC!P344="","*",FN_MC!P344)</f>
        <v>0.10416666666666667</v>
      </c>
      <c r="K334" s="141" t="str">
        <f>IF(FN_MC!AK344="","*",FN_MC!AK344)</f>
        <v>ZWMZWY/ZWM1</v>
      </c>
      <c r="L334" s="141" t="str">
        <f>IF(FN_MC!AM344="","*",FN_MC!AM344)</f>
        <v>ZWM</v>
      </c>
      <c r="M334" s="141">
        <f>IF(FN_MC!AP344="","*",FN_MC!AP344)</f>
        <v>285.3</v>
      </c>
      <c r="N334" s="141" t="str">
        <f>IF(FN_MC!AM344="","*",FN_MC!AM344)</f>
        <v>ZWM</v>
      </c>
      <c r="O334" s="174">
        <f>FN_MC!BH344</f>
        <v>2</v>
      </c>
      <c r="P334" s="90"/>
      <c r="Q334" s="145" t="str">
        <f>IF($A$2=1,IF(FN_MC!BJ344="","*",FN_MC!BJ344),IF(FN_MC!BK344="","*",FN_MC!BK344))</f>
        <v>Tp pronta 12:45, em intervalo execução da solda das 13:07 ate 15:37/prod 2 soldas</v>
      </c>
    </row>
    <row r="335" spans="1:17" hidden="1">
      <c r="A335" s="97">
        <f>IF(FN_MC!B345="","*",FN_MC!B345)</f>
        <v>45986</v>
      </c>
      <c r="B335" s="98" t="str">
        <f>IF(FN_MC!X345="","*",FN_MC!X345)</f>
        <v>Oportunidade</v>
      </c>
      <c r="C335" s="99" t="str">
        <f>IF(FN_MC!S345="","*",FN_MC!S345)</f>
        <v>MALHA CENTRAL</v>
      </c>
      <c r="D335" s="99" t="str">
        <f>IF(FN_MC!T345="","*",FN_MC!T345)</f>
        <v>RAMAL</v>
      </c>
      <c r="E335" s="99" t="str">
        <f>IF(FN_MC!D345="","*",FN_MC!D345)</f>
        <v xml:space="preserve">TURMA FIXA VIA </v>
      </c>
      <c r="F335" s="99" t="str">
        <f>IF(FN_MC!H345="","*",FN_MC!H345)</f>
        <v>ZWMZWY/ZWM1</v>
      </c>
      <c r="G335" s="99" t="str">
        <f>IF(FN_MC!M345="","*",FN_MC!M345)</f>
        <v>ZWM</v>
      </c>
      <c r="H335" s="154">
        <f>IF(FN_MC!K345="","*",FN_MC!K345)</f>
        <v>285.3</v>
      </c>
      <c r="I335" s="132">
        <f>IF(FN_MC!O345="","*",FN_MC!O345)</f>
        <v>0.375</v>
      </c>
      <c r="J335" s="132">
        <f>IF(FN_MC!P345="","*",FN_MC!P345)</f>
        <v>0.10416666666666667</v>
      </c>
      <c r="K335" s="141" t="str">
        <f>IF(FN_MC!AK345="","*",FN_MC!AK345)</f>
        <v>ZWMZWY/ZWM1</v>
      </c>
      <c r="L335" s="141" t="str">
        <f>IF(FN_MC!AM345="","*",FN_MC!AM345)</f>
        <v>ZWM</v>
      </c>
      <c r="M335" s="141">
        <f>IF(FN_MC!AP345="","*",FN_MC!AP345)</f>
        <v>285.3</v>
      </c>
      <c r="N335" s="141" t="str">
        <f>IF(FN_MC!AM345="","*",FN_MC!AM345)</f>
        <v>ZWM</v>
      </c>
      <c r="O335" s="174">
        <f>FN_MC!BH345</f>
        <v>2</v>
      </c>
      <c r="P335" s="90"/>
      <c r="Q335" s="145" t="str">
        <f>IF($A$2=1,IF(FN_MC!BJ345="","*",FN_MC!BJ345),IF(FN_MC!BK345="","*",FN_MC!BK345))</f>
        <v xml:space="preserve">Tp pronta 12:45, em intervalo execução troca de trilho das 13:07 ate 15:37/ prod 320 metros de trilho 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>
        <f>IF(FN_MC!B347="","*",FN_MC!B347)</f>
        <v>45987</v>
      </c>
      <c r="B337" s="98" t="str">
        <f>IF(FN_MC!X347="","*",FN_MC!X347)</f>
        <v>Oportunidade</v>
      </c>
      <c r="C337" s="99" t="str">
        <f>IF(FN_MC!S347="","*",FN_MC!S347)</f>
        <v>FERRONORTE</v>
      </c>
      <c r="D337" s="99" t="str">
        <f>IF(FN_MC!T347="","*",FN_MC!T347)</f>
        <v>TGR-TRO</v>
      </c>
      <c r="E337" s="99" t="str">
        <f>IF(FN_MC!D347="","*",FN_MC!D347)</f>
        <v>W70</v>
      </c>
      <c r="F337" s="99" t="str">
        <f>IF(FN_MC!H347="","*",FN_MC!H347)</f>
        <v>TIQ2</v>
      </c>
      <c r="G337" s="99" t="str">
        <f>IF(FN_MC!M347="","*",FN_MC!M347)</f>
        <v>TIQ-TGR</v>
      </c>
      <c r="H337" s="154">
        <f>IF(FN_MC!K347="","*",FN_MC!K347)</f>
        <v>617</v>
      </c>
      <c r="I337" s="132">
        <f>IF(FN_MC!O347="","*",FN_MC!O347)</f>
        <v>0.4375</v>
      </c>
      <c r="J337" s="132">
        <f>IF(FN_MC!P347="","*",FN_MC!P347)</f>
        <v>4.1666666666666664E-2</v>
      </c>
      <c r="K337" s="141" t="str">
        <f>IF(FN_MC!AK347="","*",FN_MC!AK347)</f>
        <v>TIQ2</v>
      </c>
      <c r="L337" s="141" t="str">
        <f>IF(FN_MC!AM347="","*",FN_MC!AM347)</f>
        <v>TIQ-TGR</v>
      </c>
      <c r="M337" s="141">
        <f>IF(FN_MC!AP347="","*",FN_MC!AP347)</f>
        <v>617</v>
      </c>
      <c r="N337" s="141" t="str">
        <f>IF(FN_MC!AM347="","*",FN_MC!AM347)</f>
        <v>TIQ-TGR</v>
      </c>
      <c r="O337" s="174">
        <f>FN_MC!BH347</f>
        <v>0</v>
      </c>
      <c r="P337" s="90"/>
      <c r="Q337" s="145" t="str">
        <f>IF($A$2=1,IF(FN_MC!BJ347="","*",FN_MC!BJ347),IF(FN_MC!BK347="","*",FN_MC!BK347))</f>
        <v>*</v>
      </c>
    </row>
    <row r="338" spans="1:17" hidden="1">
      <c r="A338" s="97">
        <f>IF(FN_MC!B348="","*",FN_MC!B348)</f>
        <v>45987</v>
      </c>
      <c r="B338" s="98" t="str">
        <f>IF(FN_MC!X348="","*",FN_MC!X348)</f>
        <v>Oportunidade</v>
      </c>
      <c r="C338" s="99" t="str">
        <f>IF(FN_MC!S348="","*",FN_MC!S348)</f>
        <v>FERRONORTE</v>
      </c>
      <c r="D338" s="99" t="str">
        <f>IF(FN_MC!T348="","*",FN_MC!T348)</f>
        <v>TGR-TRO</v>
      </c>
      <c r="E338" s="99" t="str">
        <f>IF(FN_MC!D348="","*",FN_MC!D348)</f>
        <v>BRUNO (TF-525)</v>
      </c>
      <c r="F338" s="99" t="str">
        <f>IF(FN_MC!H348="","*",FN_MC!H348)</f>
        <v>TBE539</v>
      </c>
      <c r="G338" s="99" t="str">
        <f>IF(FN_MC!M348="","*",FN_MC!M348)</f>
        <v>TBE-TRM</v>
      </c>
      <c r="H338" s="154">
        <f>IF(FN_MC!K348="","*",FN_MC!K348)</f>
        <v>538.4</v>
      </c>
      <c r="I338" s="132">
        <f>IF(FN_MC!O348="","*",FN_MC!O348)</f>
        <v>0.39583333333333331</v>
      </c>
      <c r="J338" s="132">
        <f>IF(FN_MC!P348="","*",FN_MC!P348)</f>
        <v>6.25E-2</v>
      </c>
      <c r="K338" s="141" t="str">
        <f>IF(FN_MC!AK348="","*",FN_MC!AK348)</f>
        <v>TBE539</v>
      </c>
      <c r="L338" s="141" t="str">
        <f>IF(FN_MC!AM348="","*",FN_MC!AM348)</f>
        <v>TBE-TRM</v>
      </c>
      <c r="M338" s="141">
        <f>IF(FN_MC!AP348="","*",FN_MC!AP348)</f>
        <v>538.4</v>
      </c>
      <c r="N338" s="141" t="str">
        <f>IF(FN_MC!AM348="","*",FN_MC!AM348)</f>
        <v>TBE-TRM</v>
      </c>
      <c r="O338" s="174">
        <f>FN_MC!BH348</f>
        <v>0</v>
      </c>
      <c r="P338" s="90"/>
      <c r="Q338" s="145" t="str">
        <f>IF($A$2=1,IF(FN_MC!BJ348="","*",FN_MC!BJ348),IF(FN_MC!BK348="","*",FN_MC!BK348))</f>
        <v>*</v>
      </c>
    </row>
    <row r="339" spans="1:17" hidden="1">
      <c r="A339" s="97">
        <f>IF(FN_MC!B349="","*",FN_MC!B349)</f>
        <v>45987</v>
      </c>
      <c r="B339" s="98" t="str">
        <f>IF(FN_MC!X349="","*",FN_MC!X349)</f>
        <v>Oportunidade</v>
      </c>
      <c r="C339" s="99" t="str">
        <f>IF(FN_MC!S349="","*",FN_MC!S349)</f>
        <v>FERRONORTE</v>
      </c>
      <c r="D339" s="99" t="str">
        <f>IF(FN_MC!T349="","*",FN_MC!T349)</f>
        <v>TCS-TGR</v>
      </c>
      <c r="E339" s="99" t="str">
        <f>IF(FN_MC!D349="","*",FN_MC!D349)</f>
        <v>ADENILSON (TP-512)</v>
      </c>
      <c r="F339" s="99" t="str">
        <f>IF(FN_MC!H349="","*",FN_MC!H349)</f>
        <v>TMR326</v>
      </c>
      <c r="G339" s="99" t="str">
        <f>IF(FN_MC!M349="","*",FN_MC!M349)</f>
        <v>TMR-TLA</v>
      </c>
      <c r="H339" s="154">
        <f>IF(FN_MC!K349="","*",FN_MC!K349)</f>
        <v>321</v>
      </c>
      <c r="I339" s="132">
        <f>IF(FN_MC!O349="","*",FN_MC!O349)</f>
        <v>0.375</v>
      </c>
      <c r="J339" s="132">
        <f>IF(FN_MC!P349="","*",FN_MC!P349)</f>
        <v>0.125</v>
      </c>
      <c r="K339" s="141" t="str">
        <f>IF(FN_MC!AK349="","*",FN_MC!AK349)</f>
        <v>TMR326</v>
      </c>
      <c r="L339" s="141" t="str">
        <f>IF(FN_MC!AM349="","*",FN_MC!AM349)</f>
        <v>TMR-TLA</v>
      </c>
      <c r="M339" s="141">
        <f>IF(FN_MC!AP349="","*",FN_MC!AP349)</f>
        <v>321</v>
      </c>
      <c r="N339" s="141" t="str">
        <f>IF(FN_MC!AM349="","*",FN_MC!AM349)</f>
        <v>TMR-TLA</v>
      </c>
      <c r="O339" s="174">
        <f>FN_MC!BH349</f>
        <v>0</v>
      </c>
      <c r="P339" s="90"/>
      <c r="Q339" s="145" t="str">
        <f>IF($A$2=1,IF(FN_MC!BJ349="","*",FN_MC!BJ349),IF(FN_MC!BK349="","*",FN_MC!BK349))</f>
        <v>*</v>
      </c>
    </row>
    <row r="340" spans="1:17" hidden="1">
      <c r="A340" s="97">
        <f>IF(FN_MC!B350="","*",FN_MC!B350)</f>
        <v>45987</v>
      </c>
      <c r="B340" s="98" t="str">
        <f>IF(FN_MC!X350="","*",FN_MC!X350)</f>
        <v>Contrato</v>
      </c>
      <c r="C340" s="99" t="str">
        <f>IF(FN_MC!S350="","*",FN_MC!S350)</f>
        <v>FERRONORTE</v>
      </c>
      <c r="D340" s="99" t="str">
        <f>IF(FN_MC!T350="","*",FN_MC!T350)</f>
        <v>TMI-TCS</v>
      </c>
      <c r="E340" s="99" t="str">
        <f>IF(FN_MC!D350="","*",FN_MC!D350)</f>
        <v>A60</v>
      </c>
      <c r="F340" s="99" t="str">
        <f>IF(FN_MC!H350="","*",FN_MC!H350)</f>
        <v>TCS291</v>
      </c>
      <c r="G340" s="99" t="str">
        <f>IF(FN_MC!M350="","*",FN_MC!M350)</f>
        <v>TCS-TAG</v>
      </c>
      <c r="H340" s="154">
        <f>IF(FN_MC!K350="","*",FN_MC!K350)</f>
        <v>290</v>
      </c>
      <c r="I340" s="132">
        <f>IF(FN_MC!O350="","*",FN_MC!O350)</f>
        <v>0.375</v>
      </c>
      <c r="J340" s="132">
        <f>IF(FN_MC!P350="","*",FN_MC!P350)</f>
        <v>4.1666666666666664E-2</v>
      </c>
      <c r="K340" s="141" t="str">
        <f>IF(FN_MC!AK350="","*",FN_MC!AK350)</f>
        <v>TCS291</v>
      </c>
      <c r="L340" s="141" t="str">
        <f>IF(FN_MC!AM350="","*",FN_MC!AM350)</f>
        <v>TCS-TAG</v>
      </c>
      <c r="M340" s="141">
        <f>IF(FN_MC!AP350="","*",FN_MC!AP350)</f>
        <v>290</v>
      </c>
      <c r="N340" s="141" t="str">
        <f>IF(FN_MC!AM350="","*",FN_MC!AM350)</f>
        <v>TCS-TAG</v>
      </c>
      <c r="O340" s="174">
        <f>FN_MC!BH350</f>
        <v>0</v>
      </c>
      <c r="P340" s="90"/>
      <c r="Q340" s="145" t="str">
        <f>IF($A$2=1,IF(FN_MC!BJ350="","*",FN_MC!BJ350),IF(FN_MC!BK350="","*",FN_MC!BK350))</f>
        <v>*</v>
      </c>
    </row>
    <row r="341" spans="1:17" hidden="1">
      <c r="A341" s="97">
        <f>IF(FN_MC!B351="","*",FN_MC!B351)</f>
        <v>45987</v>
      </c>
      <c r="B341" s="98" t="str">
        <f>IF(FN_MC!X351="","*",FN_MC!X351)</f>
        <v>Oportunidade</v>
      </c>
      <c r="C341" s="99" t="str">
        <f>IF(FN_MC!S351="","*",FN_MC!S351)</f>
        <v>FERRONORTE</v>
      </c>
      <c r="D341" s="99" t="str">
        <f>IF(FN_MC!T351="","*",FN_MC!T351)</f>
        <v>TMI-TCS</v>
      </c>
      <c r="E341" s="99" t="str">
        <f>IF(FN_MC!D351="","*",FN_MC!D351)</f>
        <v>MOD FN</v>
      </c>
      <c r="F341" s="99" t="str">
        <f>IF(FN_MC!H351="","*",FN_MC!H351)</f>
        <v>-</v>
      </c>
      <c r="G341" s="99" t="str">
        <f>IF(FN_MC!M351="","*",FN_MC!M351)</f>
        <v>TCS-TVI</v>
      </c>
      <c r="H341" s="154">
        <f>IF(FN_MC!K351="","*",FN_MC!K351)</f>
        <v>231.6</v>
      </c>
      <c r="I341" s="132">
        <f>IF(FN_MC!O351="","*",FN_MC!O351)</f>
        <v>0.375</v>
      </c>
      <c r="J341" s="132">
        <f>IF(FN_MC!P351="","*",FN_MC!P351)</f>
        <v>6.25E-2</v>
      </c>
      <c r="K341" s="141" t="str">
        <f>IF(FN_MC!AK351="","*",FN_MC!AK351)</f>
        <v>-</v>
      </c>
      <c r="L341" s="141" t="str">
        <f>IF(FN_MC!AM351="","*",FN_MC!AM351)</f>
        <v>TCS-TVI</v>
      </c>
      <c r="M341" s="141">
        <f>IF(FN_MC!AP351="","*",FN_MC!AP351)</f>
        <v>231.6</v>
      </c>
      <c r="N341" s="141" t="str">
        <f>IF(FN_MC!AM351="","*",FN_MC!AM351)</f>
        <v>TCS-TVI</v>
      </c>
      <c r="O341" s="174">
        <f>FN_MC!BH351</f>
        <v>0</v>
      </c>
      <c r="P341" s="90"/>
      <c r="Q341" s="145" t="str">
        <f>IF($A$2=1,IF(FN_MC!BJ351="","*",FN_MC!BJ351),IF(FN_MC!BK351="","*",FN_MC!BK351))</f>
        <v>*</v>
      </c>
    </row>
    <row r="342" spans="1:17" hidden="1">
      <c r="A342" s="97">
        <f>IF(FN_MC!B352="","*",FN_MC!B352)</f>
        <v>45987</v>
      </c>
      <c r="B342" s="98" t="str">
        <f>IF(FN_MC!X352="","*",FN_MC!X352)</f>
        <v>Oportunidade</v>
      </c>
      <c r="C342" s="99" t="str">
        <f>IF(FN_MC!S352="","*",FN_MC!S352)</f>
        <v>FERRONORTE</v>
      </c>
      <c r="D342" s="99" t="str">
        <f>IF(FN_MC!T352="","*",FN_MC!T352)</f>
        <v>TMI-TCS</v>
      </c>
      <c r="E342" s="99" t="str">
        <f>IF(FN_MC!D352="","*",FN_MC!D352)</f>
        <v>W50</v>
      </c>
      <c r="F342" s="99" t="str">
        <f>IF(FN_MC!H352="","*",FN_MC!H352)</f>
        <v>TCS2</v>
      </c>
      <c r="G342" s="99" t="str">
        <f>IF(FN_MC!M352="","*",FN_MC!M352)</f>
        <v>TCS-TVI</v>
      </c>
      <c r="H342" s="154">
        <f>IF(FN_MC!K352="","*",FN_MC!K352)</f>
        <v>231.6</v>
      </c>
      <c r="I342" s="132">
        <f>IF(FN_MC!O352="","*",FN_MC!O352)</f>
        <v>0.33333333333333331</v>
      </c>
      <c r="J342" s="132">
        <f>IF(FN_MC!P352="","*",FN_MC!P352)</f>
        <v>6.9444444444444447E-4</v>
      </c>
      <c r="K342" s="141" t="str">
        <f>IF(FN_MC!AK352="","*",FN_MC!AK352)</f>
        <v>TCS2</v>
      </c>
      <c r="L342" s="141" t="str">
        <f>IF(FN_MC!AM352="","*",FN_MC!AM352)</f>
        <v>TCS-TVI</v>
      </c>
      <c r="M342" s="141">
        <f>IF(FN_MC!AP352="","*",FN_MC!AP352)</f>
        <v>231.6</v>
      </c>
      <c r="N342" s="141" t="str">
        <f>IF(FN_MC!AM352="","*",FN_MC!AM352)</f>
        <v>TCS-TVI</v>
      </c>
      <c r="O342" s="174">
        <f>FN_MC!BH352</f>
        <v>0</v>
      </c>
      <c r="P342" s="90"/>
      <c r="Q342" s="145" t="str">
        <f>IF($A$2=1,IF(FN_MC!BJ352="","*",FN_MC!BJ352),IF(FN_MC!BK352="","*",FN_MC!BK352))</f>
        <v>*</v>
      </c>
    </row>
    <row r="343" spans="1:17" hidden="1">
      <c r="A343" s="97">
        <f>IF(FN_MC!B353="","*",FN_MC!B353)</f>
        <v>45987</v>
      </c>
      <c r="B343" s="98" t="str">
        <f>IF(FN_MC!X353="","*",FN_MC!X353)</f>
        <v>Oportunidade</v>
      </c>
      <c r="C343" s="99" t="str">
        <f>IF(FN_MC!S353="","*",FN_MC!S353)</f>
        <v>FERRONORTE</v>
      </c>
      <c r="D343" s="99" t="str">
        <f>IF(FN_MC!T353="","*",FN_MC!T353)</f>
        <v>TMI-TCS</v>
      </c>
      <c r="E343" s="99" t="str">
        <f>IF(FN_MC!D353="","*",FN_MC!D353)</f>
        <v>V86</v>
      </c>
      <c r="F343" s="99" t="str">
        <f>IF(FN_MC!H353="","*",FN_MC!H353)</f>
        <v>TID2</v>
      </c>
      <c r="G343" s="99" t="str">
        <f>IF(FN_MC!M353="","*",FN_MC!M353)</f>
        <v>TID-TVI</v>
      </c>
      <c r="H343" s="154">
        <f>IF(FN_MC!K353="","*",FN_MC!K353)</f>
        <v>200</v>
      </c>
      <c r="I343" s="132">
        <f>IF(FN_MC!O353="","*",FN_MC!O353)</f>
        <v>0.39583333333333331</v>
      </c>
      <c r="J343" s="132">
        <f>IF(FN_MC!P353="","*",FN_MC!P353)</f>
        <v>6.25E-2</v>
      </c>
      <c r="K343" s="141" t="str">
        <f>IF(FN_MC!AK353="","*",FN_MC!AK353)</f>
        <v>TID2</v>
      </c>
      <c r="L343" s="141" t="str">
        <f>IF(FN_MC!AM353="","*",FN_MC!AM353)</f>
        <v>TID-TVI</v>
      </c>
      <c r="M343" s="141">
        <f>IF(FN_MC!AP353="","*",FN_MC!AP353)</f>
        <v>200</v>
      </c>
      <c r="N343" s="141" t="str">
        <f>IF(FN_MC!AM353="","*",FN_MC!AM353)</f>
        <v>TID-TVI</v>
      </c>
      <c r="O343" s="174">
        <f>FN_MC!BH353</f>
        <v>0</v>
      </c>
      <c r="P343" s="90"/>
      <c r="Q343" s="145" t="str">
        <f>IF($A$2=1,IF(FN_MC!BJ353="","*",FN_MC!BJ353),IF(FN_MC!BK353="","*",FN_MC!BK353))</f>
        <v>*</v>
      </c>
    </row>
    <row r="344" spans="1:17" hidden="1">
      <c r="A344" s="97">
        <f>IF(FN_MC!B354="","*",FN_MC!B354)</f>
        <v>45987</v>
      </c>
      <c r="B344" s="98" t="str">
        <f>IF(FN_MC!X354="","*",FN_MC!X354)</f>
        <v>Oportunidade</v>
      </c>
      <c r="C344" s="99" t="str">
        <f>IF(FN_MC!S354="","*",FN_MC!S354)</f>
        <v>FERRONORTE</v>
      </c>
      <c r="D344" s="99" t="str">
        <f>IF(FN_MC!T354="","*",FN_MC!T354)</f>
        <v>TMI-TCS</v>
      </c>
      <c r="E344" s="99" t="str">
        <f>IF(FN_MC!D354="","*",FN_MC!D354)</f>
        <v>ANISIO (TF-514)</v>
      </c>
      <c r="F344" s="99" t="str">
        <f>IF(FN_MC!H354="","*",FN_MC!H354)</f>
        <v>TQIK73</v>
      </c>
      <c r="G344" s="99" t="str">
        <f>IF(FN_MC!M354="","*",FN_MC!M354)</f>
        <v>TQI-TSP</v>
      </c>
      <c r="H344" s="154">
        <f>IF(FN_MC!K354="","*",FN_MC!K354)</f>
        <v>64.563999999999993</v>
      </c>
      <c r="I344" s="132">
        <f>IF(FN_MC!O354="","*",FN_MC!O354)</f>
        <v>0.375</v>
      </c>
      <c r="J344" s="132">
        <f>IF(FN_MC!P354="","*",FN_MC!P354)</f>
        <v>8.3333333333333329E-2</v>
      </c>
      <c r="K344" s="141" t="str">
        <f>IF(FN_MC!AK354="","*",FN_MC!AK354)</f>
        <v>TQIK73</v>
      </c>
      <c r="L344" s="141" t="str">
        <f>IF(FN_MC!AM354="","*",FN_MC!AM354)</f>
        <v>TQI-TSP</v>
      </c>
      <c r="M344" s="141">
        <f>IF(FN_MC!AP354="","*",FN_MC!AP354)</f>
        <v>64.563999999999993</v>
      </c>
      <c r="N344" s="141" t="str">
        <f>IF(FN_MC!AM354="","*",FN_MC!AM354)</f>
        <v>TQI-TSP</v>
      </c>
      <c r="O344" s="174">
        <f>FN_MC!BH354</f>
        <v>0</v>
      </c>
      <c r="P344" s="90"/>
      <c r="Q344" s="145" t="str">
        <f>IF($A$2=1,IF(FN_MC!BJ354="","*",FN_MC!BJ354),IF(FN_MC!BK354="","*",FN_MC!BK354))</f>
        <v>*</v>
      </c>
    </row>
    <row r="345" spans="1:17" hidden="1">
      <c r="A345" s="97">
        <f>IF(FN_MC!B355="","*",FN_MC!B355)</f>
        <v>45987</v>
      </c>
      <c r="B345" s="98" t="str">
        <f>IF(FN_MC!X355="","*",FN_MC!X355)</f>
        <v>Oportunidade</v>
      </c>
      <c r="C345" s="99" t="str">
        <f>IF(FN_MC!S355="","*",FN_MC!S355)</f>
        <v>FERRONORTE</v>
      </c>
      <c r="D345" s="99" t="str">
        <f>IF(FN_MC!T355="","*",FN_MC!T355)</f>
        <v>TMI-TCS</v>
      </c>
      <c r="E345" s="99" t="str">
        <f>IF(FN_MC!D355="","*",FN_MC!D355)</f>
        <v>ELSON (TF-526)</v>
      </c>
      <c r="F345" s="99" t="str">
        <f>IF(FN_MC!H355="","*",FN_MC!H355)</f>
        <v>TQIK73</v>
      </c>
      <c r="G345" s="99" t="str">
        <f>IF(FN_MC!M355="","*",FN_MC!M355)</f>
        <v>TQI-TSP</v>
      </c>
      <c r="H345" s="154">
        <f>IF(FN_MC!K355="","*",FN_MC!K355)</f>
        <v>64.563999999999993</v>
      </c>
      <c r="I345" s="132">
        <f>IF(FN_MC!O355="","*",FN_MC!O355)</f>
        <v>0.375</v>
      </c>
      <c r="J345" s="132">
        <f>IF(FN_MC!P355="","*",FN_MC!P355)</f>
        <v>8.3333333333333329E-2</v>
      </c>
      <c r="K345" s="141" t="str">
        <f>IF(FN_MC!AK355="","*",FN_MC!AK355)</f>
        <v>TQIK73</v>
      </c>
      <c r="L345" s="141" t="str">
        <f>IF(FN_MC!AM355="","*",FN_MC!AM355)</f>
        <v>TQI-TSP</v>
      </c>
      <c r="M345" s="141">
        <f>IF(FN_MC!AP355="","*",FN_MC!AP355)</f>
        <v>64.563999999999993</v>
      </c>
      <c r="N345" s="141" t="str">
        <f>IF(FN_MC!AM355="","*",FN_MC!AM355)</f>
        <v>TQI-TSP</v>
      </c>
      <c r="O345" s="174">
        <f>FN_MC!BH355</f>
        <v>0</v>
      </c>
      <c r="P345" s="90"/>
      <c r="Q345" s="145" t="str">
        <f>IF($A$2=1,IF(FN_MC!BJ355="","*",FN_MC!BJ355),IF(FN_MC!BK355="","*",FN_MC!BK355))</f>
        <v>*</v>
      </c>
    </row>
    <row r="346" spans="1:17" hidden="1">
      <c r="A346" s="97">
        <f>IF(FN_MC!B356="","*",FN_MC!B356)</f>
        <v>45987</v>
      </c>
      <c r="B346" s="98" t="str">
        <f>IF(FN_MC!X356="","*",FN_MC!X356)</f>
        <v>Oportunidade</v>
      </c>
      <c r="C346" s="99" t="str">
        <f>IF(FN_MC!S356="","*",FN_MC!S356)</f>
        <v>FERRONORTE</v>
      </c>
      <c r="D346" s="99" t="str">
        <f>IF(FN_MC!T356="","*",FN_MC!T356)</f>
        <v>TMI-TCS</v>
      </c>
      <c r="E346" s="99" t="str">
        <f>IF(FN_MC!D356="","*",FN_MC!D356)</f>
        <v>FRANCISCO (TF-670)</v>
      </c>
      <c r="F346" s="99" t="str">
        <f>IF(FN_MC!H356="","*",FN_MC!H356)</f>
        <v>TAP2</v>
      </c>
      <c r="G346" s="99" t="str">
        <f>IF(FN_MC!M356="","*",FN_MC!M356)</f>
        <v>TAP</v>
      </c>
      <c r="H346" s="154">
        <f>IF(FN_MC!K356="","*",FN_MC!K356)</f>
        <v>23.47</v>
      </c>
      <c r="I346" s="132">
        <f>IF(FN_MC!O356="","*",FN_MC!O356)</f>
        <v>0.375</v>
      </c>
      <c r="J346" s="132">
        <f>IF(FN_MC!P356="","*",FN_MC!P356)</f>
        <v>8.3333333333333329E-2</v>
      </c>
      <c r="K346" s="141" t="str">
        <f>IF(FN_MC!AK356="","*",FN_MC!AK356)</f>
        <v>TAP2</v>
      </c>
      <c r="L346" s="141" t="str">
        <f>IF(FN_MC!AM356="","*",FN_MC!AM356)</f>
        <v>TAP</v>
      </c>
      <c r="M346" s="141">
        <f>IF(FN_MC!AP356="","*",FN_MC!AP356)</f>
        <v>23.47</v>
      </c>
      <c r="N346" s="141" t="str">
        <f>IF(FN_MC!AM356="","*",FN_MC!AM356)</f>
        <v>TAP</v>
      </c>
      <c r="O346" s="174">
        <f>FN_MC!BH356</f>
        <v>0</v>
      </c>
      <c r="P346" s="90"/>
      <c r="Q346" s="145" t="str">
        <f>IF($A$2=1,IF(FN_MC!BJ356="","*",FN_MC!BJ356),IF(FN_MC!BK356="","*",FN_MC!BK356))</f>
        <v>*</v>
      </c>
    </row>
    <row r="347" spans="1:17" hidden="1">
      <c r="A347" s="97">
        <f>IF(FN_MC!B357="","*",FN_MC!B357)</f>
        <v>45987</v>
      </c>
      <c r="B347" s="98" t="str">
        <f>IF(FN_MC!X357="","*",FN_MC!X357)</f>
        <v>Oportunidade</v>
      </c>
      <c r="C347" s="99" t="str">
        <f>IF(FN_MC!S357="","*",FN_MC!S357)</f>
        <v>MALHA CENTRAL</v>
      </c>
      <c r="D347" s="99" t="str">
        <f>IF(FN_MC!T357="","*",FN_MC!T357)</f>
        <v>RAMAL</v>
      </c>
      <c r="E347" s="99" t="str">
        <f>IF(FN_MC!D357="","*",FN_MC!D357)</f>
        <v>E17</v>
      </c>
      <c r="F347" s="99" t="str">
        <f>IF(FN_MC!H357="","*",FN_MC!H357)</f>
        <v>ZDK1</v>
      </c>
      <c r="G347" s="99" t="str">
        <f>IF(FN_MC!M357="","*",FN_MC!M357)</f>
        <v>ZDK-ZVT</v>
      </c>
      <c r="H347" s="154">
        <f>IF(FN_MC!K357="","*",FN_MC!K357)</f>
        <v>251</v>
      </c>
      <c r="I347" s="132">
        <f>IF(FN_MC!O357="","*",FN_MC!O357)</f>
        <v>0.375</v>
      </c>
      <c r="J347" s="132">
        <f>IF(FN_MC!P357="","*",FN_MC!P357)</f>
        <v>0.125</v>
      </c>
      <c r="K347" s="141" t="str">
        <f>IF(FN_MC!AK357="","*",FN_MC!AK357)</f>
        <v>ZDK1</v>
      </c>
      <c r="L347" s="141" t="str">
        <f>IF(FN_MC!AM357="","*",FN_MC!AM357)</f>
        <v>ZDK-ZVT</v>
      </c>
      <c r="M347" s="141">
        <f>IF(FN_MC!AP357="","*",FN_MC!AP357)</f>
        <v>251</v>
      </c>
      <c r="N347" s="141" t="str">
        <f>IF(FN_MC!AM357="","*",FN_MC!AM357)</f>
        <v>ZDK-ZVT</v>
      </c>
      <c r="O347" s="174">
        <f>FN_MC!BH357</f>
        <v>0</v>
      </c>
      <c r="P347" s="90"/>
      <c r="Q347" s="145" t="str">
        <f>IF($A$2=1,IF(FN_MC!BJ357="","*",FN_MC!BJ357),IF(FN_MC!BK357="","*",FN_MC!BK357))</f>
        <v>*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 t="str">
        <f>IF(FN_MC!B359="","*",FN_MC!B359)</f>
        <v>*</v>
      </c>
      <c r="B349" s="98" t="str">
        <f>IF(FN_MC!X359="","*",FN_MC!X359)</f>
        <v>*</v>
      </c>
      <c r="C349" s="99" t="str">
        <f>IF(FN_MC!S359="","*",FN_MC!S359)</f>
        <v>-</v>
      </c>
      <c r="D349" s="99" t="str">
        <f>IF(FN_MC!T359="","*",FN_MC!T359)</f>
        <v>-</v>
      </c>
      <c r="E349" s="99" t="str">
        <f>IF(FN_MC!D359="","*",FN_MC!D359)</f>
        <v>*</v>
      </c>
      <c r="F349" s="99" t="str">
        <f>IF(FN_MC!H359="","*",FN_MC!H359)</f>
        <v>*</v>
      </c>
      <c r="G349" s="99" t="str">
        <f>IF(FN_MC!M359="","*",FN_MC!M359)</f>
        <v>-</v>
      </c>
      <c r="H349" s="154" t="str">
        <f>IF(FN_MC!K359="","*",FN_MC!K359)</f>
        <v>*</v>
      </c>
      <c r="I349" s="132" t="str">
        <f>IF(FN_MC!O359="","*",FN_MC!O359)</f>
        <v>*</v>
      </c>
      <c r="J349" s="132" t="str">
        <f>IF(FN_MC!P359="","*",FN_MC!P359)</f>
        <v>*</v>
      </c>
      <c r="K349" s="141" t="str">
        <f>IF(FN_MC!AK359="","*",FN_MC!AK359)</f>
        <v>-</v>
      </c>
      <c r="L349" s="141" t="str">
        <f>IF(FN_MC!AM359="","*",FN_MC!AM359)</f>
        <v>-</v>
      </c>
      <c r="M349" s="141" t="str">
        <f>IF(FN_MC!AP359="","*",FN_MC!AP359)</f>
        <v>-</v>
      </c>
      <c r="N349" s="141" t="str">
        <f>IF(FN_MC!AM359="","*",FN_MC!AM359)</f>
        <v>-</v>
      </c>
      <c r="O349" s="174">
        <f>FN_MC!BH359</f>
        <v>0</v>
      </c>
      <c r="P349" s="90"/>
      <c r="Q349" s="145" t="str">
        <f>IF($A$2=1,IF(FN_MC!BJ359="","*",FN_MC!BJ359),IF(FN_MC!BK359="","*",FN_MC!BK359))</f>
        <v>*</v>
      </c>
    </row>
    <row r="350" spans="1:17" hidden="1">
      <c r="A350" s="97" t="str">
        <f>IF(FN_MC!B360="","*",FN_MC!B360)</f>
        <v>*</v>
      </c>
      <c r="B350" s="98" t="str">
        <f>IF(FN_MC!X360="","*",FN_MC!X360)</f>
        <v>*</v>
      </c>
      <c r="C350" s="99" t="str">
        <f>IF(FN_MC!S360="","*",FN_MC!S360)</f>
        <v>-</v>
      </c>
      <c r="D350" s="99" t="str">
        <f>IF(FN_MC!T360="","*",FN_MC!T360)</f>
        <v>-</v>
      </c>
      <c r="E350" s="99" t="str">
        <f>IF(FN_MC!D360="","*",FN_MC!D360)</f>
        <v>*</v>
      </c>
      <c r="F350" s="99" t="str">
        <f>IF(FN_MC!H360="","*",FN_MC!H360)</f>
        <v>*</v>
      </c>
      <c r="G350" s="99" t="str">
        <f>IF(FN_MC!M360="","*",FN_MC!M360)</f>
        <v>-</v>
      </c>
      <c r="H350" s="154" t="str">
        <f>IF(FN_MC!K360="","*",FN_MC!K360)</f>
        <v>*</v>
      </c>
      <c r="I350" s="132" t="str">
        <f>IF(FN_MC!O360="","*",FN_MC!O360)</f>
        <v>*</v>
      </c>
      <c r="J350" s="132" t="str">
        <f>IF(FN_MC!P360="","*",FN_MC!P360)</f>
        <v>*</v>
      </c>
      <c r="K350" s="141" t="str">
        <f>IF(FN_MC!AK360="","*",FN_MC!AK360)</f>
        <v>-</v>
      </c>
      <c r="L350" s="141" t="str">
        <f>IF(FN_MC!AM360="","*",FN_MC!AM360)</f>
        <v>-</v>
      </c>
      <c r="M350" s="141" t="str">
        <f>IF(FN_MC!AP360="","*",FN_MC!AP360)</f>
        <v>-</v>
      </c>
      <c r="N350" s="141" t="str">
        <f>IF(FN_MC!AM360="","*",FN_MC!AM360)</f>
        <v>-</v>
      </c>
      <c r="O350" s="174">
        <f>FN_MC!BH360</f>
        <v>0</v>
      </c>
      <c r="P350" s="90"/>
      <c r="Q350" s="145" t="str">
        <f>IF($A$2=1,IF(FN_MC!BJ360="","*",FN_MC!BJ360),IF(FN_MC!BK360="","*",FN_MC!BK360))</f>
        <v>*</v>
      </c>
    </row>
    <row r="351" spans="1:17" hidden="1">
      <c r="A351" s="97" t="str">
        <f>IF(FN_MC!B361="","*",FN_MC!B361)</f>
        <v>*</v>
      </c>
      <c r="B351" s="98" t="str">
        <f>IF(FN_MC!X361="","*",FN_MC!X361)</f>
        <v>*</v>
      </c>
      <c r="C351" s="99" t="str">
        <f>IF(FN_MC!S361="","*",FN_MC!S361)</f>
        <v>-</v>
      </c>
      <c r="D351" s="99" t="str">
        <f>IF(FN_MC!T361="","*",FN_MC!T361)</f>
        <v>-</v>
      </c>
      <c r="E351" s="99" t="str">
        <f>IF(FN_MC!D361="","*",FN_MC!D361)</f>
        <v>*</v>
      </c>
      <c r="F351" s="99" t="str">
        <f>IF(FN_MC!H361="","*",FN_MC!H361)</f>
        <v>*</v>
      </c>
      <c r="G351" s="99" t="str">
        <f>IF(FN_MC!M361="","*",FN_MC!M361)</f>
        <v>-</v>
      </c>
      <c r="H351" s="154" t="str">
        <f>IF(FN_MC!K361="","*",FN_MC!K361)</f>
        <v>*</v>
      </c>
      <c r="I351" s="132" t="str">
        <f>IF(FN_MC!O361="","*",FN_MC!O361)</f>
        <v>*</v>
      </c>
      <c r="J351" s="132" t="str">
        <f>IF(FN_MC!P361="","*",FN_MC!P361)</f>
        <v>*</v>
      </c>
      <c r="K351" s="141" t="str">
        <f>IF(FN_MC!AK361="","*",FN_MC!AK361)</f>
        <v>-</v>
      </c>
      <c r="L351" s="141" t="str">
        <f>IF(FN_MC!AM361="","*",FN_MC!AM361)</f>
        <v>-</v>
      </c>
      <c r="M351" s="141" t="str">
        <f>IF(FN_MC!AP361="","*",FN_MC!AP361)</f>
        <v>-</v>
      </c>
      <c r="N351" s="141" t="str">
        <f>IF(FN_MC!AM361="","*",FN_MC!AM361)</f>
        <v>-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 t="str">
        <f>IF(FN_MC!B362="","*",FN_MC!B362)</f>
        <v>*</v>
      </c>
      <c r="B352" s="98" t="str">
        <f>IF(FN_MC!X362="","*",FN_MC!X362)</f>
        <v>*</v>
      </c>
      <c r="C352" s="99" t="str">
        <f>IF(FN_MC!S362="","*",FN_MC!S362)</f>
        <v>-</v>
      </c>
      <c r="D352" s="99" t="str">
        <f>IF(FN_MC!T362="","*",FN_MC!T362)</f>
        <v>-</v>
      </c>
      <c r="E352" s="99" t="str">
        <f>IF(FN_MC!D362="","*",FN_MC!D362)</f>
        <v>*</v>
      </c>
      <c r="F352" s="99" t="str">
        <f>IF(FN_MC!H362="","*",FN_MC!H362)</f>
        <v>*</v>
      </c>
      <c r="G352" s="99" t="str">
        <f>IF(FN_MC!M362="","*",FN_MC!M362)</f>
        <v>-</v>
      </c>
      <c r="H352" s="154" t="str">
        <f>IF(FN_MC!K362="","*",FN_MC!K362)</f>
        <v>*</v>
      </c>
      <c r="I352" s="132" t="str">
        <f>IF(FN_MC!O362="","*",FN_MC!O362)</f>
        <v>*</v>
      </c>
      <c r="J352" s="132" t="str">
        <f>IF(FN_MC!P362="","*",FN_MC!P362)</f>
        <v>*</v>
      </c>
      <c r="K352" s="141" t="str">
        <f>IF(FN_MC!AK362="","*",FN_MC!AK362)</f>
        <v>-</v>
      </c>
      <c r="L352" s="141" t="str">
        <f>IF(FN_MC!AM362="","*",FN_MC!AM362)</f>
        <v>-</v>
      </c>
      <c r="M352" s="141" t="str">
        <f>IF(FN_MC!AP362="","*",FN_MC!AP362)</f>
        <v>-</v>
      </c>
      <c r="N352" s="141" t="str">
        <f>IF(FN_MC!AM362="","*",FN_MC!AM362)</f>
        <v>-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 t="str">
        <f>IF(FN_MC!B363="","*",FN_MC!B363)</f>
        <v>*</v>
      </c>
      <c r="B353" s="98" t="str">
        <f>IF(FN_MC!X363="","*",FN_MC!X363)</f>
        <v>*</v>
      </c>
      <c r="C353" s="99" t="str">
        <f>IF(FN_MC!S363="","*",FN_MC!S363)</f>
        <v>-</v>
      </c>
      <c r="D353" s="99" t="str">
        <f>IF(FN_MC!T363="","*",FN_MC!T363)</f>
        <v>-</v>
      </c>
      <c r="E353" s="99" t="str">
        <f>IF(FN_MC!D363="","*",FN_MC!D363)</f>
        <v>*</v>
      </c>
      <c r="F353" s="99" t="str">
        <f>IF(FN_MC!H363="","*",FN_MC!H363)</f>
        <v>*</v>
      </c>
      <c r="G353" s="99" t="str">
        <f>IF(FN_MC!M363="","*",FN_MC!M363)</f>
        <v>-</v>
      </c>
      <c r="H353" s="154" t="str">
        <f>IF(FN_MC!K363="","*",FN_MC!K363)</f>
        <v>*</v>
      </c>
      <c r="I353" s="132" t="str">
        <f>IF(FN_MC!O363="","*",FN_MC!O363)</f>
        <v>*</v>
      </c>
      <c r="J353" s="132" t="str">
        <f>IF(FN_MC!P363="","*",FN_MC!P363)</f>
        <v>*</v>
      </c>
      <c r="K353" s="141" t="str">
        <f>IF(FN_MC!AK363="","*",FN_MC!AK363)</f>
        <v>-</v>
      </c>
      <c r="L353" s="141" t="str">
        <f>IF(FN_MC!AM363="","*",FN_MC!AM363)</f>
        <v>-</v>
      </c>
      <c r="M353" s="141" t="str">
        <f>IF(FN_MC!AP363="","*",FN_MC!AP363)</f>
        <v>-</v>
      </c>
      <c r="N353" s="141" t="str">
        <f>IF(FN_MC!AM363="","*",FN_MC!AM363)</f>
        <v>-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 t="str">
        <f>IF(FN_MC!B364="","*",FN_MC!B364)</f>
        <v>*</v>
      </c>
      <c r="B354" s="98" t="str">
        <f>IF(FN_MC!X364="","*",FN_MC!X364)</f>
        <v>*</v>
      </c>
      <c r="C354" s="99" t="str">
        <f>IF(FN_MC!S364="","*",FN_MC!S364)</f>
        <v>-</v>
      </c>
      <c r="D354" s="99" t="str">
        <f>IF(FN_MC!T364="","*",FN_MC!T364)</f>
        <v>-</v>
      </c>
      <c r="E354" s="99" t="str">
        <f>IF(FN_MC!D364="","*",FN_MC!D364)</f>
        <v>*</v>
      </c>
      <c r="F354" s="99" t="str">
        <f>IF(FN_MC!H364="","*",FN_MC!H364)</f>
        <v>*</v>
      </c>
      <c r="G354" s="99" t="str">
        <f>IF(FN_MC!M364="","*",FN_MC!M364)</f>
        <v>-</v>
      </c>
      <c r="H354" s="154" t="str">
        <f>IF(FN_MC!K364="","*",FN_MC!K364)</f>
        <v>*</v>
      </c>
      <c r="I354" s="132" t="str">
        <f>IF(FN_MC!O364="","*",FN_MC!O364)</f>
        <v>*</v>
      </c>
      <c r="J354" s="132" t="str">
        <f>IF(FN_MC!P364="","*",FN_MC!P364)</f>
        <v>*</v>
      </c>
      <c r="K354" s="141" t="str">
        <f>IF(FN_MC!AK364="","*",FN_MC!AK364)</f>
        <v>-</v>
      </c>
      <c r="L354" s="141" t="str">
        <f>IF(FN_MC!AM364="","*",FN_MC!AM364)</f>
        <v>-</v>
      </c>
      <c r="M354" s="141" t="str">
        <f>IF(FN_MC!AP364="","*",FN_MC!AP364)</f>
        <v>-</v>
      </c>
      <c r="N354" s="141" t="str">
        <f>IF(FN_MC!AM364="","*",FN_MC!AM364)</f>
        <v>-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 t="str">
        <f>IF(FN_MC!B365="","*",FN_MC!B365)</f>
        <v>*</v>
      </c>
      <c r="B355" s="98" t="str">
        <f>IF(FN_MC!X365="","*",FN_MC!X365)</f>
        <v>*</v>
      </c>
      <c r="C355" s="99" t="str">
        <f>IF(FN_MC!S365="","*",FN_MC!S365)</f>
        <v>-</v>
      </c>
      <c r="D355" s="99" t="str">
        <f>IF(FN_MC!T365="","*",FN_MC!T365)</f>
        <v>-</v>
      </c>
      <c r="E355" s="99" t="str">
        <f>IF(FN_MC!D365="","*",FN_MC!D365)</f>
        <v>*</v>
      </c>
      <c r="F355" s="99" t="str">
        <f>IF(FN_MC!H365="","*",FN_MC!H365)</f>
        <v>*</v>
      </c>
      <c r="G355" s="99" t="str">
        <f>IF(FN_MC!M365="","*",FN_MC!M365)</f>
        <v>-</v>
      </c>
      <c r="H355" s="154" t="str">
        <f>IF(FN_MC!K365="","*",FN_MC!K365)</f>
        <v>*</v>
      </c>
      <c r="I355" s="132" t="str">
        <f>IF(FN_MC!O365="","*",FN_MC!O365)</f>
        <v>*</v>
      </c>
      <c r="J355" s="132" t="str">
        <f>IF(FN_MC!P365="","*",FN_MC!P365)</f>
        <v>*</v>
      </c>
      <c r="K355" s="141" t="str">
        <f>IF(FN_MC!AK365="","*",FN_MC!AK365)</f>
        <v>-</v>
      </c>
      <c r="L355" s="141" t="str">
        <f>IF(FN_MC!AM365="","*",FN_MC!AM365)</f>
        <v>-</v>
      </c>
      <c r="M355" s="141" t="str">
        <f>IF(FN_MC!AP365="","*",FN_MC!AP365)</f>
        <v>-</v>
      </c>
      <c r="N355" s="141" t="str">
        <f>IF(FN_MC!AM365="","*",FN_MC!AM365)</f>
        <v>-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 t="str">
        <f>IF(FN_MC!B366="","*",FN_MC!B366)</f>
        <v>*</v>
      </c>
      <c r="B356" s="98" t="str">
        <f>IF(FN_MC!X366="","*",FN_MC!X366)</f>
        <v>*</v>
      </c>
      <c r="C356" s="99" t="str">
        <f>IF(FN_MC!S366="","*",FN_MC!S366)</f>
        <v>-</v>
      </c>
      <c r="D356" s="99" t="str">
        <f>IF(FN_MC!T366="","*",FN_MC!T366)</f>
        <v>-</v>
      </c>
      <c r="E356" s="99" t="str">
        <f>IF(FN_MC!D366="","*",FN_MC!D366)</f>
        <v>*</v>
      </c>
      <c r="F356" s="99" t="str">
        <f>IF(FN_MC!H366="","*",FN_MC!H366)</f>
        <v>*</v>
      </c>
      <c r="G356" s="99" t="str">
        <f>IF(FN_MC!M366="","*",FN_MC!M366)</f>
        <v>-</v>
      </c>
      <c r="H356" s="154" t="str">
        <f>IF(FN_MC!K366="","*",FN_MC!K366)</f>
        <v>*</v>
      </c>
      <c r="I356" s="132" t="str">
        <f>IF(FN_MC!O366="","*",FN_MC!O366)</f>
        <v>*</v>
      </c>
      <c r="J356" s="132" t="str">
        <f>IF(FN_MC!P366="","*",FN_MC!P366)</f>
        <v>*</v>
      </c>
      <c r="K356" s="141" t="str">
        <f>IF(FN_MC!AK366="","*",FN_MC!AK366)</f>
        <v>-</v>
      </c>
      <c r="L356" s="141" t="str">
        <f>IF(FN_MC!AM366="","*",FN_MC!AM366)</f>
        <v>-</v>
      </c>
      <c r="M356" s="141" t="str">
        <f>IF(FN_MC!AP366="","*",FN_MC!AP366)</f>
        <v>-</v>
      </c>
      <c r="N356" s="141" t="str">
        <f>IF(FN_MC!AM366="","*",FN_MC!AM366)</f>
        <v>-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 t="str">
        <f>IF(FN_MC!B367="","*",FN_MC!B367)</f>
        <v>*</v>
      </c>
      <c r="B357" s="98" t="str">
        <f>IF(FN_MC!X367="","*",FN_MC!X367)</f>
        <v>*</v>
      </c>
      <c r="C357" s="99" t="str">
        <f>IF(FN_MC!S367="","*",FN_MC!S367)</f>
        <v>-</v>
      </c>
      <c r="D357" s="99" t="str">
        <f>IF(FN_MC!T367="","*",FN_MC!T367)</f>
        <v>-</v>
      </c>
      <c r="E357" s="99" t="str">
        <f>IF(FN_MC!D367="","*",FN_MC!D367)</f>
        <v>*</v>
      </c>
      <c r="F357" s="99" t="str">
        <f>IF(FN_MC!H367="","*",FN_MC!H367)</f>
        <v>*</v>
      </c>
      <c r="G357" s="99" t="str">
        <f>IF(FN_MC!M367="","*",FN_MC!M367)</f>
        <v>-</v>
      </c>
      <c r="H357" s="154" t="str">
        <f>IF(FN_MC!K367="","*",FN_MC!K367)</f>
        <v>*</v>
      </c>
      <c r="I357" s="132" t="str">
        <f>IF(FN_MC!O367="","*",FN_MC!O367)</f>
        <v>*</v>
      </c>
      <c r="J357" s="132" t="str">
        <f>IF(FN_MC!P367="","*",FN_MC!P367)</f>
        <v>*</v>
      </c>
      <c r="K357" s="141" t="str">
        <f>IF(FN_MC!AK367="","*",FN_MC!AK367)</f>
        <v>-</v>
      </c>
      <c r="L357" s="141" t="str">
        <f>IF(FN_MC!AM367="","*",FN_MC!AM367)</f>
        <v>-</v>
      </c>
      <c r="M357" s="141" t="str">
        <f>IF(FN_MC!AP367="","*",FN_MC!AP367)</f>
        <v>-</v>
      </c>
      <c r="N357" s="141" t="str">
        <f>IF(FN_MC!AM367="","*",FN_MC!AM367)</f>
        <v>-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 t="str">
        <f>IF(FN_MC!B368="","*",FN_MC!B368)</f>
        <v>*</v>
      </c>
      <c r="B358" s="98" t="str">
        <f>IF(FN_MC!X368="","*",FN_MC!X368)</f>
        <v>*</v>
      </c>
      <c r="C358" s="99" t="str">
        <f>IF(FN_MC!S368="","*",FN_MC!S368)</f>
        <v>-</v>
      </c>
      <c r="D358" s="99" t="str">
        <f>IF(FN_MC!T368="","*",FN_MC!T368)</f>
        <v>-</v>
      </c>
      <c r="E358" s="99" t="str">
        <f>IF(FN_MC!D368="","*",FN_MC!D368)</f>
        <v>*</v>
      </c>
      <c r="F358" s="99" t="str">
        <f>IF(FN_MC!H368="","*",FN_MC!H368)</f>
        <v>*</v>
      </c>
      <c r="G358" s="99" t="str">
        <f>IF(FN_MC!M368="","*",FN_MC!M368)</f>
        <v>-</v>
      </c>
      <c r="H358" s="154" t="str">
        <f>IF(FN_MC!K368="","*",FN_MC!K368)</f>
        <v>*</v>
      </c>
      <c r="I358" s="132" t="str">
        <f>IF(FN_MC!O368="","*",FN_MC!O368)</f>
        <v>*</v>
      </c>
      <c r="J358" s="132" t="str">
        <f>IF(FN_MC!P368="","*",FN_MC!P368)</f>
        <v>*</v>
      </c>
      <c r="K358" s="141" t="str">
        <f>IF(FN_MC!AK368="","*",FN_MC!AK368)</f>
        <v>-</v>
      </c>
      <c r="L358" s="141" t="str">
        <f>IF(FN_MC!AM368="","*",FN_MC!AM368)</f>
        <v>-</v>
      </c>
      <c r="M358" s="141" t="str">
        <f>IF(FN_MC!AP368="","*",FN_MC!AP368)</f>
        <v>-</v>
      </c>
      <c r="N358" s="141" t="str">
        <f>IF(FN_MC!AM368="","*",FN_MC!AM368)</f>
        <v>-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 t="str">
        <f>IF(FN_MC!B369="","*",FN_MC!B369)</f>
        <v>*</v>
      </c>
      <c r="B359" s="98" t="str">
        <f>IF(FN_MC!X369="","*",FN_MC!X369)</f>
        <v>*</v>
      </c>
      <c r="C359" s="99" t="str">
        <f>IF(FN_MC!S369="","*",FN_MC!S369)</f>
        <v>-</v>
      </c>
      <c r="D359" s="99" t="str">
        <f>IF(FN_MC!T369="","*",FN_MC!T369)</f>
        <v>-</v>
      </c>
      <c r="E359" s="99" t="str">
        <f>IF(FN_MC!D369="","*",FN_MC!D369)</f>
        <v>*</v>
      </c>
      <c r="F359" s="99" t="str">
        <f>IF(FN_MC!H369="","*",FN_MC!H369)</f>
        <v>*</v>
      </c>
      <c r="G359" s="99" t="str">
        <f>IF(FN_MC!M369="","*",FN_MC!M369)</f>
        <v>-</v>
      </c>
      <c r="H359" s="154" t="str">
        <f>IF(FN_MC!K369="","*",FN_MC!K369)</f>
        <v>*</v>
      </c>
      <c r="I359" s="132" t="str">
        <f>IF(FN_MC!O369="","*",FN_MC!O369)</f>
        <v>*</v>
      </c>
      <c r="J359" s="132" t="str">
        <f>IF(FN_MC!P369="","*",FN_MC!P369)</f>
        <v>*</v>
      </c>
      <c r="K359" s="141" t="str">
        <f>IF(FN_MC!AK369="","*",FN_MC!AK369)</f>
        <v>-</v>
      </c>
      <c r="L359" s="141" t="str">
        <f>IF(FN_MC!AM369="","*",FN_MC!AM369)</f>
        <v>-</v>
      </c>
      <c r="M359" s="141" t="str">
        <f>IF(FN_MC!AP369="","*",FN_MC!AP369)</f>
        <v>-</v>
      </c>
      <c r="N359" s="141" t="str">
        <f>IF(FN_MC!AM369="","*",FN_MC!AM369)</f>
        <v>-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 t="str">
        <f>IF(FN_MC!B370="","*",FN_MC!B370)</f>
        <v>*</v>
      </c>
      <c r="B360" s="98" t="str">
        <f>IF(FN_MC!X370="","*",FN_MC!X370)</f>
        <v>*</v>
      </c>
      <c r="C360" s="99" t="str">
        <f>IF(FN_MC!S370="","*",FN_MC!S370)</f>
        <v>-</v>
      </c>
      <c r="D360" s="99" t="str">
        <f>IF(FN_MC!T370="","*",FN_MC!T370)</f>
        <v>-</v>
      </c>
      <c r="E360" s="99" t="str">
        <f>IF(FN_MC!D370="","*",FN_MC!D370)</f>
        <v>*</v>
      </c>
      <c r="F360" s="99" t="str">
        <f>IF(FN_MC!H370="","*",FN_MC!H370)</f>
        <v>*</v>
      </c>
      <c r="G360" s="99" t="str">
        <f>IF(FN_MC!M370="","*",FN_MC!M370)</f>
        <v>-</v>
      </c>
      <c r="H360" s="154" t="str">
        <f>IF(FN_MC!K370="","*",FN_MC!K370)</f>
        <v>*</v>
      </c>
      <c r="I360" s="132" t="str">
        <f>IF(FN_MC!O370="","*",FN_MC!O370)</f>
        <v>*</v>
      </c>
      <c r="J360" s="132" t="str">
        <f>IF(FN_MC!P370="","*",FN_MC!P370)</f>
        <v>*</v>
      </c>
      <c r="K360" s="141" t="str">
        <f>IF(FN_MC!AK370="","*",FN_MC!AK370)</f>
        <v>-</v>
      </c>
      <c r="L360" s="141" t="str">
        <f>IF(FN_MC!AM370="","*",FN_MC!AM370)</f>
        <v>-</v>
      </c>
      <c r="M360" s="141" t="str">
        <f>IF(FN_MC!AP370="","*",FN_MC!AP370)</f>
        <v>-</v>
      </c>
      <c r="N360" s="141" t="str">
        <f>IF(FN_MC!AM370="","*",FN_MC!AM370)</f>
        <v>-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 t="str">
        <f>IF(FN_MC!B371="","*",FN_MC!B371)</f>
        <v>*</v>
      </c>
      <c r="B361" s="98" t="str">
        <f>IF(FN_MC!X371="","*",FN_MC!X371)</f>
        <v>*</v>
      </c>
      <c r="C361" s="99" t="str">
        <f>IF(FN_MC!S371="","*",FN_MC!S371)</f>
        <v>-</v>
      </c>
      <c r="D361" s="99" t="str">
        <f>IF(FN_MC!T371="","*",FN_MC!T371)</f>
        <v>-</v>
      </c>
      <c r="E361" s="99" t="str">
        <f>IF(FN_MC!D371="","*",FN_MC!D371)</f>
        <v>*</v>
      </c>
      <c r="F361" s="99" t="str">
        <f>IF(FN_MC!H371="","*",FN_MC!H371)</f>
        <v>*</v>
      </c>
      <c r="G361" s="99" t="str">
        <f>IF(FN_MC!M371="","*",FN_MC!M371)</f>
        <v>-</v>
      </c>
      <c r="H361" s="154" t="str">
        <f>IF(FN_MC!K371="","*",FN_MC!K371)</f>
        <v>*</v>
      </c>
      <c r="I361" s="132" t="str">
        <f>IF(FN_MC!O371="","*",FN_MC!O371)</f>
        <v>*</v>
      </c>
      <c r="J361" s="132" t="str">
        <f>IF(FN_MC!P371="","*",FN_MC!P371)</f>
        <v>*</v>
      </c>
      <c r="K361" s="141" t="str">
        <f>IF(FN_MC!AK371="","*",FN_MC!AK371)</f>
        <v>-</v>
      </c>
      <c r="L361" s="141" t="str">
        <f>IF(FN_MC!AM371="","*",FN_MC!AM371)</f>
        <v>-</v>
      </c>
      <c r="M361" s="141" t="str">
        <f>IF(FN_MC!AP371="","*",FN_MC!AP371)</f>
        <v>-</v>
      </c>
      <c r="N361" s="141" t="str">
        <f>IF(FN_MC!AM371="","*",FN_MC!AM371)</f>
        <v>-</v>
      </c>
      <c r="O361" s="174">
        <f>FN_MC!BH371</f>
        <v>0</v>
      </c>
      <c r="P361" s="90"/>
      <c r="Q361" s="145" t="str">
        <f>IF($A$2=1,IF(FN_MC!BJ371="","*",FN_MC!BJ371),IF(FN_MC!BK371="","*",FN_MC!BK371))</f>
        <v>*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2018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2019</v>
      </c>
      <c r="C2" s="95" t="s">
        <v>1151</v>
      </c>
      <c r="D2" s="95" t="s">
        <v>1153</v>
      </c>
      <c r="E2" s="95" t="s">
        <v>2020</v>
      </c>
      <c r="F2" s="95" t="s">
        <v>2021</v>
      </c>
      <c r="G2" s="95" t="s">
        <v>2022</v>
      </c>
      <c r="H2" s="95" t="s">
        <v>2023</v>
      </c>
      <c r="I2" s="95" t="s">
        <v>2024</v>
      </c>
      <c r="J2" s="95" t="s">
        <v>2025</v>
      </c>
      <c r="K2" s="131" t="s">
        <v>2026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*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*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OPORTUNIDADE</v>
      </c>
      <c r="C317" s="121">
        <f>IF(FN_MC!B344="","*",FN_MC!B344)</f>
        <v>45986</v>
      </c>
      <c r="D317" s="121" t="str">
        <f>IF(FN_MC!D344="","*",FN_MC!D344)</f>
        <v xml:space="preserve">TURMA FIXA VIA </v>
      </c>
      <c r="E317" s="121" t="str">
        <f>IF(FN_MC!H344="","*",FN_MC!H344)</f>
        <v>ZWMZWY/ZWM1</v>
      </c>
      <c r="F317" s="137" t="str">
        <f>IF(FN_MC!M344="","*",FN_MC!M344)</f>
        <v>ZWM</v>
      </c>
      <c r="G317" s="121" t="str">
        <f>IF(FN_MC!I344="","*",FN_MC!I344)</f>
        <v>-</v>
      </c>
      <c r="H317" s="121" t="str">
        <f>IF(FN_MC!AB344="","*",FN_MC!AB344)</f>
        <v>-</v>
      </c>
      <c r="I317" s="121" t="str">
        <f>IF(FN_MC!AC344="","*",FN_MC!AC344)</f>
        <v>-</v>
      </c>
      <c r="J317" s="122" t="str">
        <f>IF(FN_MC!AA344="","*",FN_MC!AA344)</f>
        <v>-</v>
      </c>
      <c r="K317" s="134" t="str">
        <f>IF(FN_MC!AD344="","*",FN_MC!AD344)</f>
        <v>-</v>
      </c>
    </row>
    <row r="318" spans="2:11" s="123" customFormat="1" hidden="1">
      <c r="B318" s="120" t="str">
        <f>IF(FN_MC!Y345="","*",FN_MC!Y345)</f>
        <v>OPORTUNIDADE</v>
      </c>
      <c r="C318" s="121">
        <f>IF(FN_MC!B345="","*",FN_MC!B345)</f>
        <v>45986</v>
      </c>
      <c r="D318" s="121" t="str">
        <f>IF(FN_MC!D345="","*",FN_MC!D345)</f>
        <v xml:space="preserve">TURMA FIXA VIA </v>
      </c>
      <c r="E318" s="121" t="str">
        <f>IF(FN_MC!H345="","*",FN_MC!H345)</f>
        <v>ZWMZWY/ZWM1</v>
      </c>
      <c r="F318" s="137" t="str">
        <f>IF(FN_MC!M345="","*",FN_MC!M345)</f>
        <v>ZWM</v>
      </c>
      <c r="G318" s="121" t="str">
        <f>IF(FN_MC!I345="","*",FN_MC!I345)</f>
        <v>-</v>
      </c>
      <c r="H318" s="121" t="str">
        <f>IF(FN_MC!AB345="","*",FN_MC!AB345)</f>
        <v>-</v>
      </c>
      <c r="I318" s="121" t="str">
        <f>IF(FN_MC!AC345="","*",FN_MC!AC345)</f>
        <v>-</v>
      </c>
      <c r="J318" s="122" t="str">
        <f>IF(FN_MC!AA345="","*",FN_MC!AA345)</f>
        <v>-</v>
      </c>
      <c r="K318" s="134" t="str">
        <f>IF(FN_MC!AD345="","*",FN_MC!AD345)</f>
        <v>-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OPORTUNIDADE</v>
      </c>
      <c r="C320" s="121">
        <f>IF(FN_MC!B347="","*",FN_MC!B347)</f>
        <v>45987</v>
      </c>
      <c r="D320" s="121" t="str">
        <f>IF(FN_MC!D347="","*",FN_MC!D347)</f>
        <v>W70</v>
      </c>
      <c r="E320" s="121" t="str">
        <f>IF(FN_MC!H347="","*",FN_MC!H347)</f>
        <v>TIQ2</v>
      </c>
      <c r="F320" s="137" t="str">
        <f>IF(FN_MC!M347="","*",FN_MC!M347)</f>
        <v>TIQ-TGR</v>
      </c>
      <c r="G320" s="121" t="str">
        <f>IF(FN_MC!I347="","*",FN_MC!I347)</f>
        <v>TAG2</v>
      </c>
      <c r="H320" s="121" t="str">
        <f>IF(FN_MC!AB347="","*",FN_MC!AB347)</f>
        <v>FIXO</v>
      </c>
      <c r="I320" s="121" t="str">
        <f>IF(FN_MC!AC347="","*",FN_MC!AC347)</f>
        <v>ACIONAMENTO</v>
      </c>
      <c r="J320" s="122" t="str">
        <f>IF(FN_MC!AA347="","*",FN_MC!AA347)</f>
        <v>2 Alzineide e Daniel</v>
      </c>
      <c r="K320" s="134">
        <f>IF(FN_MC!AD347="","*",FN_MC!AD347)</f>
        <v>0.39583333333333331</v>
      </c>
    </row>
    <row r="321" spans="2:11" s="123" customFormat="1" hidden="1">
      <c r="B321" s="120" t="str">
        <f>IF(FN_MC!Y348="","*",FN_MC!Y348)</f>
        <v>OPORTUNIDADE</v>
      </c>
      <c r="C321" s="121">
        <f>IF(FN_MC!B348="","*",FN_MC!B348)</f>
        <v>45987</v>
      </c>
      <c r="D321" s="121" t="str">
        <f>IF(FN_MC!D348="","*",FN_MC!D348)</f>
        <v>BRUNO (TF-525)</v>
      </c>
      <c r="E321" s="121" t="str">
        <f>IF(FN_MC!H348="","*",FN_MC!H348)</f>
        <v>TBE539</v>
      </c>
      <c r="F321" s="137" t="str">
        <f>IF(FN_MC!M348="","*",FN_MC!M348)</f>
        <v>TBE-TRM</v>
      </c>
      <c r="G321" s="121" t="str">
        <f>IF(FN_MC!I348="","*",FN_MC!I348)</f>
        <v>-</v>
      </c>
      <c r="H321" s="121" t="str">
        <f>IF(FN_MC!AB348="","*",FN_MC!AB348)</f>
        <v>-</v>
      </c>
      <c r="I321" s="121" t="str">
        <f>IF(FN_MC!AC348="","*",FN_MC!AC348)</f>
        <v>-</v>
      </c>
      <c r="J321" s="122" t="str">
        <f>IF(FN_MC!AA348="","*",FN_MC!AA348)</f>
        <v>-</v>
      </c>
      <c r="K321" s="134" t="str">
        <f>IF(FN_MC!AD348="","*",FN_MC!AD348)</f>
        <v>-</v>
      </c>
    </row>
    <row r="322" spans="2:11" s="123" customFormat="1" hidden="1">
      <c r="B322" s="120" t="str">
        <f>IF(FN_MC!Y349="","*",FN_MC!Y349)</f>
        <v>OPORTUNIDADE</v>
      </c>
      <c r="C322" s="121">
        <f>IF(FN_MC!B349="","*",FN_MC!B349)</f>
        <v>45987</v>
      </c>
      <c r="D322" s="121" t="str">
        <f>IF(FN_MC!D349="","*",FN_MC!D349)</f>
        <v>ADENILSON (TP-512)</v>
      </c>
      <c r="E322" s="121" t="str">
        <f>IF(FN_MC!H349="","*",FN_MC!H349)</f>
        <v>TMR326</v>
      </c>
      <c r="F322" s="137" t="str">
        <f>IF(FN_MC!M349="","*",FN_MC!M349)</f>
        <v>TMR-TLA</v>
      </c>
      <c r="G322" s="121" t="str">
        <f>IF(FN_MC!I349="","*",FN_MC!I349)</f>
        <v>-</v>
      </c>
      <c r="H322" s="121" t="str">
        <f>IF(FN_MC!AB349="","*",FN_MC!AB349)</f>
        <v>-</v>
      </c>
      <c r="I322" s="121" t="str">
        <f>IF(FN_MC!AC349="","*",FN_MC!AC349)</f>
        <v>-</v>
      </c>
      <c r="J322" s="122" t="str">
        <f>IF(FN_MC!AA349="","*",FN_MC!AA349)</f>
        <v>-</v>
      </c>
      <c r="K322" s="134" t="str">
        <f>IF(FN_MC!AD349="","*",FN_MC!AD349)</f>
        <v>-</v>
      </c>
    </row>
    <row r="323" spans="2:11" s="123" customFormat="1" hidden="1">
      <c r="B323" s="120" t="str">
        <f>IF(FN_MC!Y350="","*",FN_MC!Y350)</f>
        <v>SIM</v>
      </c>
      <c r="C323" s="121">
        <f>IF(FN_MC!B350="","*",FN_MC!B350)</f>
        <v>45987</v>
      </c>
      <c r="D323" s="121" t="str">
        <f>IF(FN_MC!D350="","*",FN_MC!D350)</f>
        <v>A60</v>
      </c>
      <c r="E323" s="121" t="str">
        <f>IF(FN_MC!H350="","*",FN_MC!H350)</f>
        <v>TCS291</v>
      </c>
      <c r="F323" s="137" t="str">
        <f>IF(FN_MC!M350="","*",FN_MC!M350)</f>
        <v>TCS-TAG</v>
      </c>
      <c r="G323" s="121" t="str">
        <f>IF(FN_MC!I350="","*",FN_MC!I350)</f>
        <v>TAG</v>
      </c>
      <c r="H323" s="121" t="str">
        <f>IF(FN_MC!AB350="","*",FN_MC!AB350)</f>
        <v>FIXO</v>
      </c>
      <c r="I323" s="121" t="str">
        <f>IF(FN_MC!AC350="","*",FN_MC!AC350)</f>
        <v>ACIONAMENTO</v>
      </c>
      <c r="J323" s="122">
        <f>IF(FN_MC!AA350="","*",FN_MC!AA350)</f>
        <v>1</v>
      </c>
      <c r="K323" s="134">
        <f>IF(FN_MC!AD350="","*",FN_MC!AD350)</f>
        <v>0.29166666666666669</v>
      </c>
    </row>
    <row r="324" spans="2:11" s="123" customFormat="1" hidden="1">
      <c r="B324" s="120" t="str">
        <f>IF(FN_MC!Y351="","*",FN_MC!Y351)</f>
        <v>OPORTUNIDADE</v>
      </c>
      <c r="C324" s="121">
        <f>IF(FN_MC!B351="","*",FN_MC!B351)</f>
        <v>45987</v>
      </c>
      <c r="D324" s="121" t="str">
        <f>IF(FN_MC!D351="","*",FN_MC!D351)</f>
        <v>MOD FN</v>
      </c>
      <c r="E324" s="121" t="str">
        <f>IF(FN_MC!H351="","*",FN_MC!H351)</f>
        <v>-</v>
      </c>
      <c r="F324" s="137" t="str">
        <f>IF(FN_MC!M351="","*",FN_MC!M351)</f>
        <v>TCS-TVI</v>
      </c>
      <c r="G324" s="121" t="str">
        <f>IF(FN_MC!I351="","*",FN_MC!I351)</f>
        <v>-</v>
      </c>
      <c r="H324" s="121" t="str">
        <f>IF(FN_MC!AB351="","*",FN_MC!AB351)</f>
        <v>-</v>
      </c>
      <c r="I324" s="121" t="str">
        <f>IF(FN_MC!AC351="","*",FN_MC!AC351)</f>
        <v>-</v>
      </c>
      <c r="J324" s="122" t="str">
        <f>IF(FN_MC!AA351="","*",FN_MC!AA351)</f>
        <v>-</v>
      </c>
      <c r="K324" s="134" t="str">
        <f>IF(FN_MC!AD351="","*",FN_MC!AD351)</f>
        <v>-</v>
      </c>
    </row>
    <row r="325" spans="2:11" s="123" customFormat="1" hidden="1">
      <c r="B325" s="120" t="str">
        <f>IF(FN_MC!Y352="","*",FN_MC!Y352)</f>
        <v>OPORTUNIDADE</v>
      </c>
      <c r="C325" s="121">
        <f>IF(FN_MC!B352="","*",FN_MC!B352)</f>
        <v>45987</v>
      </c>
      <c r="D325" s="121" t="str">
        <f>IF(FN_MC!D352="","*",FN_MC!D352)</f>
        <v>W50</v>
      </c>
      <c r="E325" s="121" t="str">
        <f>IF(FN_MC!H352="","*",FN_MC!H352)</f>
        <v>TCS2</v>
      </c>
      <c r="F325" s="137" t="str">
        <f>IF(FN_MC!M352="","*",FN_MC!M352)</f>
        <v>TCS-TVI</v>
      </c>
      <c r="G325" s="121" t="str">
        <f>IF(FN_MC!I352="","*",FN_MC!I352)</f>
        <v>TCS2</v>
      </c>
      <c r="H325" s="121" t="str">
        <f>IF(FN_MC!AB352="","*",FN_MC!AB352)</f>
        <v>FIXO</v>
      </c>
      <c r="I325" s="121" t="str">
        <f>IF(FN_MC!AC352="","*",FN_MC!AC352)</f>
        <v>ACIONAMENTO</v>
      </c>
      <c r="J325" s="122" t="str">
        <f>IF(FN_MC!AA352="","*",FN_MC!AA352)</f>
        <v>2 Alex e Maicon</v>
      </c>
      <c r="K325" s="134">
        <f>IF(FN_MC!AD352="","*",FN_MC!AD352)</f>
        <v>0.29166666666666669</v>
      </c>
    </row>
    <row r="326" spans="2:11" s="123" customFormat="1" hidden="1">
      <c r="B326" s="120" t="str">
        <f>IF(FN_MC!Y353="","*",FN_MC!Y353)</f>
        <v>OPORTUNIDADE</v>
      </c>
      <c r="C326" s="121">
        <f>IF(FN_MC!B353="","*",FN_MC!B353)</f>
        <v>45987</v>
      </c>
      <c r="D326" s="121" t="str">
        <f>IF(FN_MC!D353="","*",FN_MC!D353)</f>
        <v>V86</v>
      </c>
      <c r="E326" s="121" t="str">
        <f>IF(FN_MC!H353="","*",FN_MC!H353)</f>
        <v>TID2</v>
      </c>
      <c r="F326" s="137" t="str">
        <f>IF(FN_MC!M353="","*",FN_MC!M353)</f>
        <v>TID-TVI</v>
      </c>
      <c r="G326" s="121" t="str">
        <f>IF(FN_MC!I353="","*",FN_MC!I353)</f>
        <v>TID2</v>
      </c>
      <c r="H326" s="121" t="str">
        <f>IF(FN_MC!AB353="","*",FN_MC!AB353)</f>
        <v>FIXO</v>
      </c>
      <c r="I326" s="121" t="str">
        <f>IF(FN_MC!AC353="","*",FN_MC!AC353)</f>
        <v>ACIONAMENTO</v>
      </c>
      <c r="J326" s="122">
        <f>IF(FN_MC!AA353="","*",FN_MC!AA353)</f>
        <v>1</v>
      </c>
      <c r="K326" s="134">
        <f>IF(FN_MC!AD353="","*",FN_MC!AD353)</f>
        <v>0.29166666666666669</v>
      </c>
    </row>
    <row r="327" spans="2:11" s="123" customFormat="1" hidden="1">
      <c r="B327" s="120" t="str">
        <f>IF(FN_MC!Y354="","*",FN_MC!Y354)</f>
        <v>OPORTUNIDADE</v>
      </c>
      <c r="C327" s="121">
        <f>IF(FN_MC!B354="","*",FN_MC!B354)</f>
        <v>45987</v>
      </c>
      <c r="D327" s="121" t="str">
        <f>IF(FN_MC!D354="","*",FN_MC!D354)</f>
        <v>ANISIO (TF-514)</v>
      </c>
      <c r="E327" s="121" t="str">
        <f>IF(FN_MC!H354="","*",FN_MC!H354)</f>
        <v>TQIK73</v>
      </c>
      <c r="F327" s="137" t="str">
        <f>IF(FN_MC!M354="","*",FN_MC!M354)</f>
        <v>TQI-TSP</v>
      </c>
      <c r="G327" s="121" t="str">
        <f>IF(FN_MC!I354="","*",FN_MC!I354)</f>
        <v>-</v>
      </c>
      <c r="H327" s="121" t="str">
        <f>IF(FN_MC!AB354="","*",FN_MC!AB354)</f>
        <v>-</v>
      </c>
      <c r="I327" s="121" t="str">
        <f>IF(FN_MC!AC354="","*",FN_MC!AC354)</f>
        <v>-</v>
      </c>
      <c r="J327" s="122" t="str">
        <f>IF(FN_MC!AA354="","*",FN_MC!AA354)</f>
        <v>-</v>
      </c>
      <c r="K327" s="134" t="str">
        <f>IF(FN_MC!AD354="","*",FN_MC!AD354)</f>
        <v>-</v>
      </c>
    </row>
    <row r="328" spans="2:11" s="123" customFormat="1" hidden="1">
      <c r="B328" s="120" t="str">
        <f>IF(FN_MC!Y355="","*",FN_MC!Y355)</f>
        <v>OPORTUNIDADE</v>
      </c>
      <c r="C328" s="121">
        <f>IF(FN_MC!B355="","*",FN_MC!B355)</f>
        <v>45987</v>
      </c>
      <c r="D328" s="121" t="str">
        <f>IF(FN_MC!D355="","*",FN_MC!D355)</f>
        <v>ELSON (TF-526)</v>
      </c>
      <c r="E328" s="121" t="str">
        <f>IF(FN_MC!H355="","*",FN_MC!H355)</f>
        <v>TQIK73</v>
      </c>
      <c r="F328" s="137" t="str">
        <f>IF(FN_MC!M355="","*",FN_MC!M355)</f>
        <v>TQI-TSP</v>
      </c>
      <c r="G328" s="121" t="str">
        <f>IF(FN_MC!I355="","*",FN_MC!I355)</f>
        <v>-</v>
      </c>
      <c r="H328" s="121" t="str">
        <f>IF(FN_MC!AB355="","*",FN_MC!AB355)</f>
        <v>-</v>
      </c>
      <c r="I328" s="121" t="str">
        <f>IF(FN_MC!AC355="","*",FN_MC!AC355)</f>
        <v>-</v>
      </c>
      <c r="J328" s="122" t="str">
        <f>IF(FN_MC!AA355="","*",FN_MC!AA355)</f>
        <v>-</v>
      </c>
      <c r="K328" s="134" t="str">
        <f>IF(FN_MC!AD355="","*",FN_MC!AD355)</f>
        <v>-</v>
      </c>
    </row>
    <row r="329" spans="2:11" s="123" customFormat="1" hidden="1">
      <c r="B329" s="120" t="str">
        <f>IF(FN_MC!Y356="","*",FN_MC!Y356)</f>
        <v>OPORTUNIDADE</v>
      </c>
      <c r="C329" s="121">
        <f>IF(FN_MC!B356="","*",FN_MC!B356)</f>
        <v>45987</v>
      </c>
      <c r="D329" s="121" t="str">
        <f>IF(FN_MC!D356="","*",FN_MC!D356)</f>
        <v>FRANCISCO (TF-670)</v>
      </c>
      <c r="E329" s="121" t="str">
        <f>IF(FN_MC!H356="","*",FN_MC!H356)</f>
        <v>TAP2</v>
      </c>
      <c r="F329" s="137" t="str">
        <f>IF(FN_MC!M356="","*",FN_MC!M356)</f>
        <v>TAP</v>
      </c>
      <c r="G329" s="121" t="str">
        <f>IF(FN_MC!I356="","*",FN_MC!I356)</f>
        <v>-</v>
      </c>
      <c r="H329" s="121" t="str">
        <f>IF(FN_MC!AB356="","*",FN_MC!AB356)</f>
        <v>-</v>
      </c>
      <c r="I329" s="121" t="str">
        <f>IF(FN_MC!AC356="","*",FN_MC!AC356)</f>
        <v>-</v>
      </c>
      <c r="J329" s="122" t="str">
        <f>IF(FN_MC!AA356="","*",FN_MC!AA356)</f>
        <v>-</v>
      </c>
      <c r="K329" s="134" t="str">
        <f>IF(FN_MC!AD356="","*",FN_MC!AD356)</f>
        <v>-</v>
      </c>
    </row>
    <row r="330" spans="2:11" s="123" customFormat="1" hidden="1">
      <c r="B330" s="120" t="str">
        <f>IF(FN_MC!Y357="","*",FN_MC!Y357)</f>
        <v>OPORTUNIDADE</v>
      </c>
      <c r="C330" s="121">
        <f>IF(FN_MC!B357="","*",FN_MC!B357)</f>
        <v>45987</v>
      </c>
      <c r="D330" s="121" t="str">
        <f>IF(FN_MC!D357="","*",FN_MC!D357)</f>
        <v>E17</v>
      </c>
      <c r="E330" s="121" t="str">
        <f>IF(FN_MC!H357="","*",FN_MC!H357)</f>
        <v>ZDK1</v>
      </c>
      <c r="F330" s="137" t="str">
        <f>IF(FN_MC!M357="","*",FN_MC!M357)</f>
        <v>ZDK-ZVT</v>
      </c>
      <c r="G330" s="121" t="str">
        <f>IF(FN_MC!I357="","*",FN_MC!I357)</f>
        <v>ZDK1</v>
      </c>
      <c r="H330" s="121" t="str">
        <f>IF(FN_MC!AB357="","*",FN_MC!AB357)</f>
        <v>FIXO</v>
      </c>
      <c r="I330" s="121" t="str">
        <f>IF(FN_MC!AC357="","*",FN_MC!AC357)</f>
        <v>ACIONAMENTO</v>
      </c>
      <c r="J330" s="122">
        <f>IF(FN_MC!AA357="","*",FN_MC!AA357)</f>
        <v>1</v>
      </c>
      <c r="K330" s="134">
        <f>IF(FN_MC!AD357="","*",FN_MC!AD357)</f>
        <v>0.33333333333333331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*</v>
      </c>
      <c r="C332" s="121" t="str">
        <f>IF(FN_MC!B359="","*",FN_MC!B359)</f>
        <v>*</v>
      </c>
      <c r="D332" s="121" t="str">
        <f>IF(FN_MC!D359="","*",FN_MC!D359)</f>
        <v>*</v>
      </c>
      <c r="E332" s="121" t="str">
        <f>IF(FN_MC!H359="","*",FN_MC!H359)</f>
        <v>*</v>
      </c>
      <c r="F332" s="137" t="str">
        <f>IF(FN_MC!M359="","*",FN_MC!M359)</f>
        <v>-</v>
      </c>
      <c r="G332" s="121" t="str">
        <f>IF(FN_MC!I359="","*",FN_MC!I359)</f>
        <v>*</v>
      </c>
      <c r="H332" s="121" t="str">
        <f>IF(FN_MC!AB359="","*",FN_MC!AB359)</f>
        <v>*</v>
      </c>
      <c r="I332" s="121" t="str">
        <f>IF(FN_MC!AC359="","*",FN_MC!AC359)</f>
        <v>*</v>
      </c>
      <c r="J332" s="122" t="str">
        <f>IF(FN_MC!AA359="","*",FN_MC!AA359)</f>
        <v>*</v>
      </c>
      <c r="K332" s="134" t="str">
        <f>IF(FN_MC!AD359="","*",FN_MC!AD359)</f>
        <v>*</v>
      </c>
    </row>
    <row r="333" spans="2:11" s="123" customFormat="1" hidden="1">
      <c r="B333" s="120" t="str">
        <f>IF(FN_MC!Y360="","*",FN_MC!Y360)</f>
        <v>*</v>
      </c>
      <c r="C333" s="121" t="str">
        <f>IF(FN_MC!B360="","*",FN_MC!B360)</f>
        <v>*</v>
      </c>
      <c r="D333" s="121" t="str">
        <f>IF(FN_MC!D360="","*",FN_MC!D360)</f>
        <v>*</v>
      </c>
      <c r="E333" s="121" t="str">
        <f>IF(FN_MC!H360="","*",FN_MC!H360)</f>
        <v>*</v>
      </c>
      <c r="F333" s="137" t="str">
        <f>IF(FN_MC!M360="","*",FN_MC!M360)</f>
        <v>-</v>
      </c>
      <c r="G333" s="121" t="str">
        <f>IF(FN_MC!I360="","*",FN_MC!I360)</f>
        <v>*</v>
      </c>
      <c r="H333" s="121" t="str">
        <f>IF(FN_MC!AB360="","*",FN_MC!AB360)</f>
        <v>*</v>
      </c>
      <c r="I333" s="121" t="str">
        <f>IF(FN_MC!AC360="","*",FN_MC!AC360)</f>
        <v>*</v>
      </c>
      <c r="J333" s="122" t="str">
        <f>IF(FN_MC!AA360="","*",FN_MC!AA360)</f>
        <v>*</v>
      </c>
      <c r="K333" s="134" t="str">
        <f>IF(FN_MC!AD360="","*",FN_MC!AD360)</f>
        <v>*</v>
      </c>
    </row>
    <row r="334" spans="2:11" s="123" customFormat="1" hidden="1">
      <c r="B334" s="120" t="str">
        <f>IF(FN_MC!Y361="","*",FN_MC!Y361)</f>
        <v>*</v>
      </c>
      <c r="C334" s="121" t="str">
        <f>IF(FN_MC!B361="","*",FN_MC!B361)</f>
        <v>*</v>
      </c>
      <c r="D334" s="121" t="str">
        <f>IF(FN_MC!D361="","*",FN_MC!D361)</f>
        <v>*</v>
      </c>
      <c r="E334" s="121" t="str">
        <f>IF(FN_MC!H361="","*",FN_MC!H361)</f>
        <v>*</v>
      </c>
      <c r="F334" s="137" t="str">
        <f>IF(FN_MC!M361="","*",FN_MC!M361)</f>
        <v>-</v>
      </c>
      <c r="G334" s="121" t="str">
        <f>IF(FN_MC!I361="","*",FN_MC!I361)</f>
        <v>*</v>
      </c>
      <c r="H334" s="121" t="str">
        <f>IF(FN_MC!AB361="","*",FN_MC!AB361)</f>
        <v>*</v>
      </c>
      <c r="I334" s="121" t="str">
        <f>IF(FN_MC!AC361="","*",FN_MC!AC361)</f>
        <v>*</v>
      </c>
      <c r="J334" s="122" t="str">
        <f>IF(FN_MC!AA361="","*",FN_MC!AA361)</f>
        <v>*</v>
      </c>
      <c r="K334" s="134" t="str">
        <f>IF(FN_MC!AD361="","*",FN_MC!AD361)</f>
        <v>*</v>
      </c>
    </row>
    <row r="335" spans="2:11" s="123" customFormat="1" hidden="1">
      <c r="B335" s="120" t="str">
        <f>IF(FN_MC!Y362="","*",FN_MC!Y362)</f>
        <v>*</v>
      </c>
      <c r="C335" s="121" t="str">
        <f>IF(FN_MC!B362="","*",FN_MC!B362)</f>
        <v>*</v>
      </c>
      <c r="D335" s="121" t="str">
        <f>IF(FN_MC!D362="","*",FN_MC!D362)</f>
        <v>*</v>
      </c>
      <c r="E335" s="121" t="str">
        <f>IF(FN_MC!H362="","*",FN_MC!H362)</f>
        <v>*</v>
      </c>
      <c r="F335" s="137" t="str">
        <f>IF(FN_MC!M362="","*",FN_MC!M362)</f>
        <v>-</v>
      </c>
      <c r="G335" s="121" t="str">
        <f>IF(FN_MC!I362="","*",FN_MC!I362)</f>
        <v>*</v>
      </c>
      <c r="H335" s="121" t="str">
        <f>IF(FN_MC!AB362="","*",FN_MC!AB362)</f>
        <v>*</v>
      </c>
      <c r="I335" s="121" t="str">
        <f>IF(FN_MC!AC362="","*",FN_MC!AC362)</f>
        <v>*</v>
      </c>
      <c r="J335" s="122" t="str">
        <f>IF(FN_MC!AA362="","*",FN_MC!AA362)</f>
        <v>*</v>
      </c>
      <c r="K335" s="134" t="str">
        <f>IF(FN_MC!AD362="","*",FN_MC!AD362)</f>
        <v>*</v>
      </c>
    </row>
    <row r="336" spans="2:11" s="123" customFormat="1" hidden="1">
      <c r="B336" s="120" t="str">
        <f>IF(FN_MC!Y363="","*",FN_MC!Y363)</f>
        <v>*</v>
      </c>
      <c r="C336" s="121" t="str">
        <f>IF(FN_MC!B363="","*",FN_MC!B363)</f>
        <v>*</v>
      </c>
      <c r="D336" s="121" t="str">
        <f>IF(FN_MC!D363="","*",FN_MC!D363)</f>
        <v>*</v>
      </c>
      <c r="E336" s="121" t="str">
        <f>IF(FN_MC!H363="","*",FN_MC!H363)</f>
        <v>*</v>
      </c>
      <c r="F336" s="137" t="str">
        <f>IF(FN_MC!M363="","*",FN_MC!M363)</f>
        <v>-</v>
      </c>
      <c r="G336" s="121" t="str">
        <f>IF(FN_MC!I363="","*",FN_MC!I363)</f>
        <v>*</v>
      </c>
      <c r="H336" s="121" t="str">
        <f>IF(FN_MC!AB363="","*",FN_MC!AB363)</f>
        <v>*</v>
      </c>
      <c r="I336" s="121" t="str">
        <f>IF(FN_MC!AC363="","*",FN_MC!AC363)</f>
        <v>*</v>
      </c>
      <c r="J336" s="122" t="str">
        <f>IF(FN_MC!AA363="","*",FN_MC!AA363)</f>
        <v>*</v>
      </c>
      <c r="K336" s="134" t="str">
        <f>IF(FN_MC!AD363="","*",FN_MC!AD363)</f>
        <v>*</v>
      </c>
    </row>
    <row r="337" spans="2:11" s="123" customFormat="1" hidden="1">
      <c r="B337" s="120" t="str">
        <f>IF(FN_MC!Y364="","*",FN_MC!Y364)</f>
        <v>*</v>
      </c>
      <c r="C337" s="121" t="str">
        <f>IF(FN_MC!B364="","*",FN_MC!B364)</f>
        <v>*</v>
      </c>
      <c r="D337" s="121" t="str">
        <f>IF(FN_MC!D364="","*",FN_MC!D364)</f>
        <v>*</v>
      </c>
      <c r="E337" s="121" t="str">
        <f>IF(FN_MC!H364="","*",FN_MC!H364)</f>
        <v>*</v>
      </c>
      <c r="F337" s="137" t="str">
        <f>IF(FN_MC!M364="","*",FN_MC!M364)</f>
        <v>-</v>
      </c>
      <c r="G337" s="121" t="str">
        <f>IF(FN_MC!I364="","*",FN_MC!I364)</f>
        <v>*</v>
      </c>
      <c r="H337" s="121" t="str">
        <f>IF(FN_MC!AB364="","*",FN_MC!AB364)</f>
        <v>*</v>
      </c>
      <c r="I337" s="121" t="str">
        <f>IF(FN_MC!AC364="","*",FN_MC!AC364)</f>
        <v>*</v>
      </c>
      <c r="J337" s="122" t="str">
        <f>IF(FN_MC!AA364="","*",FN_MC!AA364)</f>
        <v>*</v>
      </c>
      <c r="K337" s="134" t="str">
        <f>IF(FN_MC!AD364="","*",FN_MC!AD364)</f>
        <v>*</v>
      </c>
    </row>
    <row r="338" spans="2:11" s="123" customFormat="1" hidden="1">
      <c r="B338" s="120" t="str">
        <f>IF(FN_MC!Y365="","*",FN_MC!Y365)</f>
        <v>*</v>
      </c>
      <c r="C338" s="121" t="str">
        <f>IF(FN_MC!B365="","*",FN_MC!B365)</f>
        <v>*</v>
      </c>
      <c r="D338" s="121" t="str">
        <f>IF(FN_MC!D365="","*",FN_MC!D365)</f>
        <v>*</v>
      </c>
      <c r="E338" s="121" t="str">
        <f>IF(FN_MC!H365="","*",FN_MC!H365)</f>
        <v>*</v>
      </c>
      <c r="F338" s="137" t="str">
        <f>IF(FN_MC!M365="","*",FN_MC!M365)</f>
        <v>-</v>
      </c>
      <c r="G338" s="121" t="str">
        <f>IF(FN_MC!I365="","*",FN_MC!I365)</f>
        <v>*</v>
      </c>
      <c r="H338" s="121" t="str">
        <f>IF(FN_MC!AB365="","*",FN_MC!AB365)</f>
        <v>*</v>
      </c>
      <c r="I338" s="121" t="str">
        <f>IF(FN_MC!AC365="","*",FN_MC!AC365)</f>
        <v>*</v>
      </c>
      <c r="J338" s="122" t="str">
        <f>IF(FN_MC!AA365="","*",FN_MC!AA365)</f>
        <v>*</v>
      </c>
      <c r="K338" s="134" t="str">
        <f>IF(FN_MC!AD365="","*",FN_MC!AD365)</f>
        <v>*</v>
      </c>
    </row>
    <row r="339" spans="2:11" s="123" customFormat="1" hidden="1">
      <c r="B339" s="120" t="str">
        <f>IF(FN_MC!Y366="","*",FN_MC!Y366)</f>
        <v>*</v>
      </c>
      <c r="C339" s="121" t="str">
        <f>IF(FN_MC!B366="","*",FN_MC!B366)</f>
        <v>*</v>
      </c>
      <c r="D339" s="121" t="str">
        <f>IF(FN_MC!D366="","*",FN_MC!D366)</f>
        <v>*</v>
      </c>
      <c r="E339" s="121" t="str">
        <f>IF(FN_MC!H366="","*",FN_MC!H366)</f>
        <v>*</v>
      </c>
      <c r="F339" s="137" t="str">
        <f>IF(FN_MC!M366="","*",FN_MC!M366)</f>
        <v>-</v>
      </c>
      <c r="G339" s="121" t="str">
        <f>IF(FN_MC!I366="","*",FN_MC!I366)</f>
        <v>*</v>
      </c>
      <c r="H339" s="121" t="str">
        <f>IF(FN_MC!AB366="","*",FN_MC!AB366)</f>
        <v>*</v>
      </c>
      <c r="I339" s="121" t="str">
        <f>IF(FN_MC!AC366="","*",FN_MC!AC366)</f>
        <v>*</v>
      </c>
      <c r="J339" s="122" t="str">
        <f>IF(FN_MC!AA366="","*",FN_MC!AA366)</f>
        <v>*</v>
      </c>
      <c r="K339" s="134" t="str">
        <f>IF(FN_MC!AD366="","*",FN_MC!AD366)</f>
        <v>*</v>
      </c>
    </row>
    <row r="340" spans="2:11" s="123" customFormat="1" hidden="1">
      <c r="B340" s="120" t="str">
        <f>IF(FN_MC!Y367="","*",FN_MC!Y367)</f>
        <v>*</v>
      </c>
      <c r="C340" s="121" t="str">
        <f>IF(FN_MC!B367="","*",FN_MC!B367)</f>
        <v>*</v>
      </c>
      <c r="D340" s="121" t="str">
        <f>IF(FN_MC!D367="","*",FN_MC!D367)</f>
        <v>*</v>
      </c>
      <c r="E340" s="121" t="str">
        <f>IF(FN_MC!H367="","*",FN_MC!H367)</f>
        <v>*</v>
      </c>
      <c r="F340" s="137" t="str">
        <f>IF(FN_MC!M367="","*",FN_MC!M367)</f>
        <v>-</v>
      </c>
      <c r="G340" s="121" t="str">
        <f>IF(FN_MC!I367="","*",FN_MC!I367)</f>
        <v>*</v>
      </c>
      <c r="H340" s="121" t="str">
        <f>IF(FN_MC!AB367="","*",FN_MC!AB367)</f>
        <v>*</v>
      </c>
      <c r="I340" s="121" t="str">
        <f>IF(FN_MC!AC367="","*",FN_MC!AC367)</f>
        <v>*</v>
      </c>
      <c r="J340" s="122" t="str">
        <f>IF(FN_MC!AA367="","*",FN_MC!AA367)</f>
        <v>*</v>
      </c>
      <c r="K340" s="134" t="str">
        <f>IF(FN_MC!AD367="","*",FN_MC!AD367)</f>
        <v>*</v>
      </c>
    </row>
    <row r="341" spans="2:11" s="123" customFormat="1" hidden="1">
      <c r="B341" s="120" t="str">
        <f>IF(FN_MC!Y368="","*",FN_MC!Y368)</f>
        <v>*</v>
      </c>
      <c r="C341" s="121" t="str">
        <f>IF(FN_MC!B368="","*",FN_MC!B368)</f>
        <v>*</v>
      </c>
      <c r="D341" s="121" t="str">
        <f>IF(FN_MC!D368="","*",FN_MC!D368)</f>
        <v>*</v>
      </c>
      <c r="E341" s="121" t="str">
        <f>IF(FN_MC!H368="","*",FN_MC!H368)</f>
        <v>*</v>
      </c>
      <c r="F341" s="137" t="str">
        <f>IF(FN_MC!M368="","*",FN_MC!M368)</f>
        <v>-</v>
      </c>
      <c r="G341" s="121" t="str">
        <f>IF(FN_MC!I368="","*",FN_MC!I368)</f>
        <v>*</v>
      </c>
      <c r="H341" s="121" t="str">
        <f>IF(FN_MC!AB368="","*",FN_MC!AB368)</f>
        <v>*</v>
      </c>
      <c r="I341" s="121" t="str">
        <f>IF(FN_MC!AC368="","*",FN_MC!AC368)</f>
        <v>*</v>
      </c>
      <c r="J341" s="122" t="str">
        <f>IF(FN_MC!AA368="","*",FN_MC!AA368)</f>
        <v>*</v>
      </c>
      <c r="K341" s="134" t="str">
        <f>IF(FN_MC!AD368="","*",FN_MC!AD368)</f>
        <v>*</v>
      </c>
    </row>
    <row r="342" spans="2:11" s="123" customFormat="1" hidden="1">
      <c r="B342" s="120" t="str">
        <f>IF(FN_MC!Y369="","*",FN_MC!Y369)</f>
        <v>*</v>
      </c>
      <c r="C342" s="121" t="str">
        <f>IF(FN_MC!B369="","*",FN_MC!B369)</f>
        <v>*</v>
      </c>
      <c r="D342" s="121" t="str">
        <f>IF(FN_MC!D369="","*",FN_MC!D369)</f>
        <v>*</v>
      </c>
      <c r="E342" s="121" t="str">
        <f>IF(FN_MC!H369="","*",FN_MC!H369)</f>
        <v>*</v>
      </c>
      <c r="F342" s="137" t="str">
        <f>IF(FN_MC!M369="","*",FN_MC!M369)</f>
        <v>-</v>
      </c>
      <c r="G342" s="121" t="str">
        <f>IF(FN_MC!I369="","*",FN_MC!I369)</f>
        <v>*</v>
      </c>
      <c r="H342" s="121" t="str">
        <f>IF(FN_MC!AB369="","*",FN_MC!AB369)</f>
        <v>*</v>
      </c>
      <c r="I342" s="121" t="str">
        <f>IF(FN_MC!AC369="","*",FN_MC!AC369)</f>
        <v>*</v>
      </c>
      <c r="J342" s="122" t="str">
        <f>IF(FN_MC!AA369="","*",FN_MC!AA369)</f>
        <v>*</v>
      </c>
      <c r="K342" s="134" t="str">
        <f>IF(FN_MC!AD369="","*",FN_MC!AD369)</f>
        <v>*</v>
      </c>
    </row>
    <row r="343" spans="2:11" s="123" customFormat="1" hidden="1">
      <c r="B343" s="120" t="str">
        <f>IF(FN_MC!Y370="","*",FN_MC!Y370)</f>
        <v>*</v>
      </c>
      <c r="C343" s="121" t="str">
        <f>IF(FN_MC!B370="","*",FN_MC!B370)</f>
        <v>*</v>
      </c>
      <c r="D343" s="121" t="str">
        <f>IF(FN_MC!D370="","*",FN_MC!D370)</f>
        <v>*</v>
      </c>
      <c r="E343" s="121" t="str">
        <f>IF(FN_MC!H370="","*",FN_MC!H370)</f>
        <v>*</v>
      </c>
      <c r="F343" s="137" t="str">
        <f>IF(FN_MC!M370="","*",FN_MC!M370)</f>
        <v>-</v>
      </c>
      <c r="G343" s="121" t="str">
        <f>IF(FN_MC!I370="","*",FN_MC!I370)</f>
        <v>*</v>
      </c>
      <c r="H343" s="121" t="str">
        <f>IF(FN_MC!AB370="","*",FN_MC!AB370)</f>
        <v>*</v>
      </c>
      <c r="I343" s="121" t="str">
        <f>IF(FN_MC!AC370="","*",FN_MC!AC370)</f>
        <v>*</v>
      </c>
      <c r="J343" s="122" t="str">
        <f>IF(FN_MC!AA370="","*",FN_MC!AA370)</f>
        <v>*</v>
      </c>
      <c r="K343" s="134" t="str">
        <f>IF(FN_MC!AD370="","*",FN_MC!AD370)</f>
        <v>*</v>
      </c>
    </row>
    <row r="344" spans="2:11" s="123" customFormat="1" hidden="1">
      <c r="B344" s="120" t="str">
        <f>IF(FN_MC!Y371="","*",FN_MC!Y371)</f>
        <v>*</v>
      </c>
      <c r="C344" s="121" t="str">
        <f>IF(FN_MC!B371="","*",FN_MC!B371)</f>
        <v>*</v>
      </c>
      <c r="D344" s="121" t="str">
        <f>IF(FN_MC!D371="","*",FN_MC!D371)</f>
        <v>*</v>
      </c>
      <c r="E344" s="121" t="str">
        <f>IF(FN_MC!H371="","*",FN_MC!H371)</f>
        <v>*</v>
      </c>
      <c r="F344" s="137" t="str">
        <f>IF(FN_MC!M371="","*",FN_MC!M371)</f>
        <v>-</v>
      </c>
      <c r="G344" s="121" t="str">
        <f>IF(FN_MC!I371="","*",FN_MC!I371)</f>
        <v>*</v>
      </c>
      <c r="H344" s="121" t="str">
        <f>IF(FN_MC!AB371="","*",FN_MC!AB371)</f>
        <v>*</v>
      </c>
      <c r="I344" s="121" t="str">
        <f>IF(FN_MC!AC371="","*",FN_MC!AC371)</f>
        <v>*</v>
      </c>
      <c r="J344" s="122" t="str">
        <f>IF(FN_MC!AA371="","*",FN_MC!AA371)</f>
        <v>*</v>
      </c>
      <c r="K344" s="134" t="str">
        <f>IF(FN_MC!AD371="","*",FN_MC!AD371)</f>
        <v>*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*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*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*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*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81A427CA-4358-4351-AB32-6760D2E85EAB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2025-11-25T20:19:12Z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