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30" documentId="120_S{118792C3-22EF-5104-A093-F22BFE3913F3}" xr6:coauthVersionLast="47" xr6:coauthVersionMax="47" xr10:uidLastSave="{36798997-C796-44E3-AA65-4A67380D04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2" i="1" l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M74" i="10"/>
  <c r="AQ74" i="1"/>
  <c r="AY74" i="1"/>
  <c r="BR74" i="1" s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AY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R80" i="1" s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 s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 s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 s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 s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 s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 s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 s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 s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 s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8" i="1" l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<sst xmlns="http://schemas.openxmlformats.org/spreadsheetml/2006/main" count="4048" uniqueCount="1218">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</sst>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80" activePane="topRight" state="frozen"/>
      <selection pane="topRight" activeCell="AB102" sqref="AB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 t="s">
        <v>1110</v>
      </c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1111</v>
      </c>
      <c r="BK62" s="18" t="s">
        <v>1111</v>
      </c>
      <c r="BL62" s="16"/>
      <c r="BM62" s="130" t="s">
        <v>422</v>
      </c>
      <c r="BN62" s="130" t="s">
        <v>438</v>
      </c>
      <c r="BO62" s="130" t="s">
        <v>524</v>
      </c>
      <c r="BP62" s="18" t="s">
        <v>1111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1111</v>
      </c>
      <c r="BK63" s="18" t="s">
        <v>1111</v>
      </c>
      <c r="BL63" s="16"/>
      <c r="BM63" s="130" t="s">
        <v>422</v>
      </c>
      <c r="BN63" s="130" t="s">
        <v>438</v>
      </c>
      <c r="BO63" s="130" t="s">
        <v>524</v>
      </c>
      <c r="BP63" s="18" t="s">
        <v>1111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1112</v>
      </c>
      <c r="BK64" s="18" t="s">
        <v>1113</v>
      </c>
      <c r="BL64" s="16"/>
      <c r="BM64" s="130" t="s">
        <v>422</v>
      </c>
      <c r="BN64" s="130" t="s">
        <v>446</v>
      </c>
      <c r="BO64" s="130" t="s">
        <v>446</v>
      </c>
      <c r="BP64" s="18" t="s">
        <v>1113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1112</v>
      </c>
      <c r="BK65" s="18" t="s">
        <v>1113</v>
      </c>
      <c r="BL65" s="16"/>
      <c r="BM65" s="130" t="s">
        <v>422</v>
      </c>
      <c r="BN65" s="130" t="s">
        <v>446</v>
      </c>
      <c r="BO65" s="130" t="s">
        <v>446</v>
      </c>
      <c r="BP65" s="18" t="s">
        <v>1113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1114</v>
      </c>
      <c r="I66" s="106" t="s">
        <v>1114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1115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1116</v>
      </c>
      <c r="BK66" s="18" t="s">
        <v>1116</v>
      </c>
      <c r="BL66" s="16"/>
      <c r="BM66" s="130" t="s">
        <v>418</v>
      </c>
      <c r="BN66" s="130" t="s">
        <v>445</v>
      </c>
      <c r="BO66" s="130" t="s">
        <v>496</v>
      </c>
      <c r="BP66" s="18" t="s">
        <v>1116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1117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1118</v>
      </c>
      <c r="W67" s="151" t="s">
        <v>1119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1120</v>
      </c>
      <c r="BK67" s="18" t="s">
        <v>1120</v>
      </c>
      <c r="BL67" s="16"/>
      <c r="BM67" s="130" t="s">
        <v>415</v>
      </c>
      <c r="BN67" s="130" t="s">
        <v>435</v>
      </c>
      <c r="BO67" s="130" t="s">
        <v>532</v>
      </c>
      <c r="BP67" s="18" t="s">
        <v>1120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1117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1118</v>
      </c>
      <c r="W68" s="151" t="s">
        <v>1121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1122</v>
      </c>
      <c r="BK68" s="18" t="s">
        <v>1122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1118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1120</v>
      </c>
      <c r="BK69" s="18" t="s">
        <v>1120</v>
      </c>
      <c r="BL69" s="16"/>
      <c r="BM69" s="130" t="s">
        <v>415</v>
      </c>
      <c r="BN69" s="130" t="s">
        <v>435</v>
      </c>
      <c r="BO69" s="130" t="s">
        <v>532</v>
      </c>
      <c r="BP69" s="18" t="s">
        <v>1120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1123</v>
      </c>
      <c r="I70" s="106" t="s">
        <v>1124</v>
      </c>
      <c r="J70" s="105">
        <v>54</v>
      </c>
      <c r="K70" s="105">
        <v>106.4</v>
      </c>
      <c r="L70" s="105" t="s">
        <v>568</v>
      </c>
      <c r="M70" s="127" t="s">
        <v>1125</v>
      </c>
      <c r="N70" s="127" t="s">
        <v>1126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1118</v>
      </c>
      <c r="W71" s="151" t="s">
        <v>1129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1120</v>
      </c>
      <c r="BK71" s="18" t="s">
        <v>1120</v>
      </c>
      <c r="BL71" s="16"/>
      <c r="BM71" s="130" t="s">
        <v>415</v>
      </c>
      <c r="BN71" s="130" t="s">
        <v>435</v>
      </c>
      <c r="BO71" s="130" t="s">
        <v>532</v>
      </c>
      <c r="BP71" s="18" t="s">
        <v>1120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1118</v>
      </c>
      <c r="W72" s="151" t="s">
        <v>1130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1120</v>
      </c>
      <c r="BK72" s="18" t="s">
        <v>1120</v>
      </c>
      <c r="BL72" s="16"/>
      <c r="BM72" s="130" t="s">
        <v>415</v>
      </c>
      <c r="BN72" s="130" t="s">
        <v>435</v>
      </c>
      <c r="BO72" s="130" t="s">
        <v>532</v>
      </c>
      <c r="BP72" s="18" t="s">
        <v>1120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1131</v>
      </c>
      <c r="BK73" s="18" t="s">
        <v>1132</v>
      </c>
      <c r="BL73" s="16"/>
      <c r="BM73" s="130" t="s">
        <v>422</v>
      </c>
      <c r="BN73" s="130" t="s">
        <v>446</v>
      </c>
      <c r="BO73" s="130" t="s">
        <v>446</v>
      </c>
      <c r="BP73" s="18" t="s">
        <v>1132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1123</v>
      </c>
      <c r="I74" s="106" t="s">
        <v>1123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1133</v>
      </c>
      <c r="AN74" s="105" t="s">
        <v>1134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1135</v>
      </c>
      <c r="BK74" s="18" t="s">
        <v>1136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1137</v>
      </c>
      <c r="BK75" s="18" t="s">
        <v>1138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1139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1140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1141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582</v>
      </c>
      <c r="G92" s="142" t="str">
        <f>IF(D92="","*",VLOOKUP(F92,BS_ATIVIDADE[],3,FALSE))</f>
        <v>OUTROS</v>
      </c>
      <c r="H92" s="106" t="s">
        <v>183</v>
      </c>
      <c r="I92" s="106" t="s">
        <v>1064</v>
      </c>
      <c r="J92" s="105">
        <v>55</v>
      </c>
      <c r="K92" s="105">
        <v>102</v>
      </c>
      <c r="L92" s="105" t="s">
        <v>568</v>
      </c>
      <c r="M92" s="105" t="s">
        <v>1142</v>
      </c>
      <c r="N92" s="150" t="s">
        <v>1143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1144</v>
      </c>
      <c r="W92" s="151" t="s">
        <v>1022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1145</v>
      </c>
      <c r="X99" s="104" t="s">
        <v>396</v>
      </c>
      <c r="Y99" s="129" t="s">
        <v>399</v>
      </c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1123</v>
      </c>
      <c r="I100" s="106" t="s">
        <v>1123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569</v>
      </c>
      <c r="E101" s="159">
        <v>94</v>
      </c>
      <c r="F101" s="126" t="s">
        <v>629</v>
      </c>
      <c r="G101" s="142" t="str">
        <f>IF(D101="","*",VLOOKUP(F101,BS_ATIVIDADE[],3,FALSE))</f>
        <v>EXPANSÃO</v>
      </c>
      <c r="H101" s="106" t="s">
        <v>568</v>
      </c>
      <c r="I101" s="106" t="s">
        <v>568</v>
      </c>
      <c r="J101" s="105">
        <v>30</v>
      </c>
      <c r="K101" s="105">
        <v>109</v>
      </c>
      <c r="L101" s="105" t="s">
        <v>568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27" t="s">
        <v>1146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1087</v>
      </c>
      <c r="W101" s="151" t="s">
        <v>1030</v>
      </c>
      <c r="X101" s="104" t="s">
        <v>396</v>
      </c>
      <c r="Y101" s="129"/>
      <c r="Z101" s="104"/>
      <c r="AA101" s="105" t="s">
        <v>568</v>
      </c>
      <c r="AB101" s="103"/>
      <c r="AC101" s="152"/>
      <c r="AD101" s="107" t="s">
        <v>568</v>
      </c>
      <c r="AE101" s="105" t="s">
        <v>568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803</v>
      </c>
      <c r="E102" s="159">
        <v>94</v>
      </c>
      <c r="F102" s="126" t="s">
        <v>761</v>
      </c>
      <c r="G102" s="142" t="str">
        <f>IF(D102="","*",VLOOKUP(F102,BS_ATIVIDADE[],3,FALSE))</f>
        <v>OUTROS</v>
      </c>
      <c r="H102" s="106" t="s">
        <v>1081</v>
      </c>
      <c r="I102" s="106" t="s">
        <v>1081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2" s="127" t="s">
        <v>122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1078</v>
      </c>
      <c r="W102" s="151" t="s">
        <v>1041</v>
      </c>
      <c r="X102" s="104" t="s">
        <v>396</v>
      </c>
      <c r="Y102" s="129"/>
      <c r="Z102" s="104"/>
      <c r="AA102" s="105" t="s">
        <v>1147</v>
      </c>
      <c r="AB102" s="103" t="s">
        <v>387</v>
      </c>
      <c r="AC102" s="152" t="s">
        <v>394</v>
      </c>
      <c r="AD102" s="107">
        <v>0.3125</v>
      </c>
      <c r="AE102" s="105">
        <v>9038</v>
      </c>
      <c r="AF102" s="105" t="s">
        <v>568</v>
      </c>
      <c r="AG102" s="105" t="s">
        <v>568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1148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1149</v>
      </c>
      <c r="C4" s="160" t="s">
        <v>1150</v>
      </c>
      <c r="D4" s="160" t="s">
        <v>1151</v>
      </c>
      <c r="E4" s="160" t="s">
        <v>1152</v>
      </c>
      <c r="F4" s="160" t="s">
        <v>4</v>
      </c>
      <c r="G4" s="160" t="s">
        <v>1153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1154</v>
      </c>
      <c r="C6" s="161">
        <v>407867</v>
      </c>
      <c r="D6" s="161" t="s">
        <v>1155</v>
      </c>
      <c r="E6" s="161" t="s">
        <v>799</v>
      </c>
      <c r="F6" s="161" t="s">
        <v>1156</v>
      </c>
      <c r="G6" s="162"/>
    </row>
    <row r="7" spans="2:7">
      <c r="B7" s="161" t="s">
        <v>1157</v>
      </c>
      <c r="C7" s="161">
        <v>293644</v>
      </c>
      <c r="D7" s="161" t="s">
        <v>1158</v>
      </c>
      <c r="E7" s="161" t="s">
        <v>799</v>
      </c>
      <c r="F7" s="161" t="s">
        <v>1156</v>
      </c>
      <c r="G7" s="162"/>
    </row>
    <row r="8" spans="2:7">
      <c r="B8" s="161" t="s">
        <v>1159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1160</v>
      </c>
      <c r="C9" s="161">
        <v>256790</v>
      </c>
      <c r="D9" s="161" t="s">
        <v>1161</v>
      </c>
      <c r="E9" s="161" t="s">
        <v>800</v>
      </c>
      <c r="F9" s="161" t="s">
        <v>1162</v>
      </c>
      <c r="G9" s="162">
        <v>46357</v>
      </c>
    </row>
    <row r="10" spans="2:7">
      <c r="B10" s="161" t="s">
        <v>1163</v>
      </c>
      <c r="C10" s="161">
        <v>265193</v>
      </c>
      <c r="D10" s="161" t="s">
        <v>1164</v>
      </c>
      <c r="E10" s="161" t="s">
        <v>801</v>
      </c>
      <c r="F10" s="161" t="s">
        <v>1165</v>
      </c>
      <c r="G10" s="161" t="s">
        <v>1166</v>
      </c>
    </row>
    <row r="11" spans="2:7">
      <c r="B11" s="161" t="s">
        <v>1167</v>
      </c>
      <c r="C11" s="161">
        <v>293716</v>
      </c>
      <c r="D11" s="161" t="s">
        <v>1168</v>
      </c>
      <c r="E11" s="161" t="s">
        <v>801</v>
      </c>
      <c r="F11" s="161" t="s">
        <v>1165</v>
      </c>
      <c r="G11" s="162">
        <v>46204</v>
      </c>
    </row>
    <row r="12" spans="2:7">
      <c r="B12" s="161" t="s">
        <v>1169</v>
      </c>
      <c r="C12" s="161">
        <v>257258</v>
      </c>
      <c r="D12" s="161" t="s">
        <v>1170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1171</v>
      </c>
      <c r="C13" s="161">
        <v>371147</v>
      </c>
      <c r="D13" s="161" t="s">
        <v>1172</v>
      </c>
      <c r="E13" s="161" t="s">
        <v>802</v>
      </c>
      <c r="F13" s="161" t="s">
        <v>128</v>
      </c>
      <c r="G13" s="161" t="s">
        <v>1166</v>
      </c>
    </row>
    <row r="14" spans="2:7">
      <c r="B14" s="161" t="s">
        <v>1173</v>
      </c>
      <c r="C14" s="161">
        <v>259230</v>
      </c>
      <c r="D14" s="161" t="s">
        <v>1174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1175</v>
      </c>
      <c r="C15" s="161">
        <v>370705</v>
      </c>
      <c r="D15" s="161"/>
      <c r="E15" s="161" t="s">
        <v>802</v>
      </c>
      <c r="F15" s="161" t="s">
        <v>128</v>
      </c>
      <c r="G15" s="161" t="s">
        <v>1166</v>
      </c>
    </row>
    <row r="16" spans="2:7">
      <c r="B16" s="161" t="s">
        <v>1176</v>
      </c>
      <c r="C16" s="161">
        <v>258542</v>
      </c>
      <c r="D16" s="161" t="s">
        <v>1177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1178</v>
      </c>
      <c r="C17" s="161">
        <v>257050</v>
      </c>
      <c r="D17" s="161" t="s">
        <v>1179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1180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1181</v>
      </c>
      <c r="D4" s="163" t="s">
        <v>1182</v>
      </c>
      <c r="E4" s="163" t="s">
        <v>1183</v>
      </c>
      <c r="F4" s="160" t="s">
        <v>1184</v>
      </c>
      <c r="G4" s="163" t="s">
        <v>1185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1186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1187</v>
      </c>
      <c r="G7" s="167" t="s">
        <v>1188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1186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1186</v>
      </c>
      <c r="G9" s="167"/>
    </row>
    <row r="10" spans="2:7" ht="19.5" customHeight="1">
      <c r="B10" s="167" t="s">
        <v>1189</v>
      </c>
      <c r="C10" s="167">
        <v>9038</v>
      </c>
      <c r="D10" s="168">
        <v>46049</v>
      </c>
      <c r="E10" s="167">
        <v>15098</v>
      </c>
      <c r="F10" s="169" t="s">
        <v>1190</v>
      </c>
      <c r="G10" s="167" t="s">
        <v>1191</v>
      </c>
    </row>
    <row r="11" spans="2:7" ht="19.5" customHeight="1">
      <c r="B11" s="167" t="s">
        <v>719</v>
      </c>
      <c r="C11" s="167" t="s">
        <v>1192</v>
      </c>
      <c r="D11" s="168">
        <v>46056</v>
      </c>
      <c r="E11" s="167">
        <v>9100</v>
      </c>
      <c r="F11" s="169" t="s">
        <v>1193</v>
      </c>
      <c r="G11" s="167" t="s">
        <v>1194</v>
      </c>
    </row>
    <row r="12" spans="2:7" ht="19.5" customHeight="1">
      <c r="B12" s="167" t="s">
        <v>719</v>
      </c>
      <c r="C12" s="167" t="s">
        <v>1195</v>
      </c>
      <c r="D12" s="168">
        <v>46056</v>
      </c>
      <c r="E12" s="167">
        <v>11000</v>
      </c>
      <c r="F12" s="169" t="s">
        <v>1193</v>
      </c>
      <c r="G12" s="167" t="s">
        <v>1196</v>
      </c>
    </row>
    <row r="13" spans="2:7" ht="19.5" customHeight="1">
      <c r="B13" s="167" t="s">
        <v>719</v>
      </c>
      <c r="C13" s="167" t="s">
        <v>1197</v>
      </c>
      <c r="D13" s="168">
        <v>46056</v>
      </c>
      <c r="E13" s="167">
        <v>11000</v>
      </c>
      <c r="F13" s="169" t="s">
        <v>1193</v>
      </c>
      <c r="G13" s="167"/>
    </row>
    <row r="14" spans="2:7" ht="19.5" customHeight="1">
      <c r="B14" s="167" t="s">
        <v>719</v>
      </c>
      <c r="C14" s="167" t="s">
        <v>1198</v>
      </c>
      <c r="D14" s="168">
        <v>46056</v>
      </c>
      <c r="E14" s="167">
        <v>4000</v>
      </c>
      <c r="F14" s="169" t="s">
        <v>1186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1199</v>
      </c>
      <c r="D5" s="213"/>
      <c r="E5" s="213"/>
      <c r="F5" s="213"/>
      <c r="G5" s="213"/>
      <c r="H5" s="213"/>
      <c r="I5" s="213"/>
      <c r="J5" s="214"/>
      <c r="K5" s="215" t="s">
        <v>1200</v>
      </c>
      <c r="L5" s="216"/>
      <c r="M5" s="216"/>
      <c r="N5" s="216"/>
      <c r="O5" s="217" t="s">
        <v>1201</v>
      </c>
      <c r="P5" s="218"/>
    </row>
    <row r="6" spans="1:16" s="74" customFormat="1" ht="15" customHeight="1">
      <c r="A6" s="66" t="s">
        <v>1202</v>
      </c>
      <c r="B6" s="75" t="s">
        <v>1203</v>
      </c>
      <c r="C6" s="76" t="s">
        <v>967</v>
      </c>
      <c r="D6" s="77" t="s">
        <v>968</v>
      </c>
      <c r="E6" s="76" t="s">
        <v>1204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1205</v>
      </c>
      <c r="M6" s="80" t="s">
        <v>586</v>
      </c>
      <c r="N6" s="81" t="s">
        <v>962</v>
      </c>
      <c r="O6" s="158" t="s">
        <v>1005</v>
      </c>
      <c r="P6" s="133" t="s">
        <v>1206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 xml:space="preserve">MC1 14h25 / autorizado entrada na via 14h33 / Em deslocamento para km de descarga /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ZGM-109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ZGM-109</v>
      </c>
      <c r="M101" s="83">
        <f>IF(SP_SUL!AP101="","*",SP_SUL!AP101)</f>
        <v>109</v>
      </c>
      <c r="N101" s="83" t="str">
        <f>IF(SP_SUL!AM101="","*",SP_SUL!AM101)</f>
        <v>ZGM-109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ZPG</v>
      </c>
      <c r="M102" s="83">
        <f>IF(SP_SUL!AP102="","*",SP_SUL!AP102)</f>
        <v>125</v>
      </c>
      <c r="N102" s="83" t="str">
        <f>IF(SP_SUL!AM102="","*",SP_SUL!AM102)</f>
        <v>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1207</v>
      </c>
      <c r="V1" s="224"/>
      <c r="W1" s="224"/>
    </row>
    <row r="2" spans="1:23" ht="15" customHeight="1">
      <c r="A2" s="87" t="s">
        <v>1208</v>
      </c>
      <c r="B2" s="87" t="s">
        <v>1203</v>
      </c>
      <c r="C2" s="87" t="s">
        <v>386</v>
      </c>
      <c r="D2" s="88" t="s">
        <v>967</v>
      </c>
      <c r="E2" s="88" t="s">
        <v>4</v>
      </c>
      <c r="F2" s="88" t="s">
        <v>1202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1209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1210</v>
      </c>
      <c r="C2" s="121" t="s">
        <v>952</v>
      </c>
      <c r="D2" s="76" t="s">
        <v>954</v>
      </c>
      <c r="E2" s="76" t="s">
        <v>1211</v>
      </c>
      <c r="F2" s="99" t="s">
        <v>1212</v>
      </c>
      <c r="G2" s="76" t="s">
        <v>1213</v>
      </c>
      <c r="H2" s="76" t="s">
        <v>1214</v>
      </c>
      <c r="I2" s="76" t="s">
        <v>1215</v>
      </c>
      <c r="J2" s="76" t="s">
        <v>1216</v>
      </c>
      <c r="K2" s="78" t="s">
        <v>1217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OPORTUNIDADE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ZGM-109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2026-02-03T19:09:57Z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