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17" documentId="120_S{118792C3-22EF-5104-A093-F22BFE3913F3}" xr6:coauthVersionLast="47" xr6:coauthVersionMax="47" xr10:uidLastSave="{32E75DAE-BF91-4F1E-9EC0-4C36D89D6FC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09" i="1" l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C9" i="1" a="1"/>
  <c r="BC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0" i="1" l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<sst xmlns="http://schemas.openxmlformats.org/spreadsheetml/2006/main" count="8230" uniqueCount="1615">
  <si>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</si>
  <si>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</si>
  <si>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</si>
  <si>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</si>
  <si>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</si>
  <si>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</si>
  <si>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</si>
  <si>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</si>
  <si>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</si>
  <si>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</si>
  <si>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</si>
  <si>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</si>
  <si>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</si>
  <si>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</si>
  <si>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</si>
  <si>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</si>
  <si>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</si>
  <si>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</si>
  <si>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</si>
  <si>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</si>
  <si>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</si>
  <si>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</si>
  <si>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</si>
  <si>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</si>
  <si>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</si>
  <si>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</si>
  <si>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</si>
  <si>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</si>
  <si>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</si>
  <si>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</si>
  <si>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</si>
  <si>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</si>
  <si>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</si>
  <si>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</si>
  <si>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</si>
  <si>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</si>
  <si>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</si>
  <si>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</si>
  <si>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</si>
  <si>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</si>
  <si>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</si>
  <si>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</si>
  <si>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</si>
  <si>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</si>
  <si>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</si>
  <si>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</si>
  <si>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</si>
  <si>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</si>
  <si>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</si>
  <si>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</si>
  <si>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</si>
  <si>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</si>
  <si>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</si>
  <si>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</si>
  <si>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</si>
  <si>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</si>
  <si>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</si>
  <si>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</si>
  <si>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</si>
  <si>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</si>
  <si>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</si>
  <si>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</si>
  <si>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</si>
  <si>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</si>
  <si>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</si>
  <si>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</si>
  <si>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</si>
  <si>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</si>
  <si>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</si>
  <si>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</si>
  <si>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</si>
  <si>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</si>
  <si>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</si>
  <si>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</si>
  <si>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</si>
  <si>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</si>
  <si>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</si>
  <si>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</si>
  <si>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</si>
  <si>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</si>
  <si>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</si>
  <si>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</si>
  <si>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</si>
  <si>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</si>
  <si>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</si>
  <si>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</si>
  <si>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</si>
  <si>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</si>
  <si>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</si>
  <si>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</si>
  <si>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</si>
  <si>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</si>
  <si>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</si>
  <si>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</si>
  <si>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</si>
  <si>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</si>
  <si>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</si>
  <si>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</si>
  <si>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</si>
  <si>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</si>
  <si>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</si>
  <si>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</si>
  <si>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</si>
  <si>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</si>
  <si>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</si>
  <si>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</si>
  <si>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</si>
  <si>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</si>
  <si>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</si>
  <si>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</si>
  <si>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</si>
  <si>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</si>
  <si>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</si>
  <si>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</si>
  <si>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</si>
  <si>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</si>
  <si>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</si>
  <si>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</si>
  <si>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</si>
  <si>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</si>
  <si>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</si>
  <si>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</si>
  <si>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</si>
  <si>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</si>
  <si>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</si>
  <si>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</si>
  <si>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</si>
  <si>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</si>
  <si>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</si>
  <si>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</si>
  <si>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</si>
  <si>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</si>
  <si>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</si>
  <si>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</si>
  <si>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</si>
  <si>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</si>
  <si>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</si>
  <si>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</si>
  <si>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</si>
  <si>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</si>
  <si>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</si>
  <si>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</si>
  <si>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</si>
  <si>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</si>
  <si>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</si>
  <si>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</si>
  <si>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</si>
  <si>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</si>
  <si>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</si>
  <si>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</si>
  <si>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</si>
  <si>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</si>
  <si>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</si>
  <si>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</si>
  <si>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</si>
  <si>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</si>
  <si>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</si>
  <si>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</si>
  <si>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</si>
  <si>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</si>
  <si>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</si>
  <si>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</si>
  <si>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</si>
  <si>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</si>
  <si>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</si>
  <si>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</si>
  <si>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</si>
  <si>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</si>
  <si>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</si>
  <si>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</si>
  <si>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</si>
  <si>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</si>
  <si>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</si>
  <si>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</si>
  <si>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</si>
  <si>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</si>
  <si>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</si>
  <si>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</si>
  <si>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</si>
  <si>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</si>
  <si>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</si>
  <si>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</si>
  <si>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</si>
  <si>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</si>
  <si>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</si>
  <si>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</si>
  <si>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</si>
  <si>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</si>
  <si>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</si>
  <si>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</si>
  <si>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</si>
  <si>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</si>
  <si>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</si>
  <si>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</si>
  <si>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</si>
  <si>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</si>
  <si>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</si>
  <si>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</si>
  <si>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</si>
  <si>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</si>
  <si>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</si>
  <si>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</si>
  <si>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</si>
  <si>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</si>
  <si>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</si>
  <si>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</si>
  <si>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</si>
  <si>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</si>
  <si>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</si>
  <si>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</si>
  <si>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</si>
  <si>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</si>
  <si>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</si>
  <si>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</si>
  <si>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</si>
  <si>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</si>
  <si>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</si>
  <si>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</si>
  <si>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</si>
  <si>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</si>
  <si>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</si>
  <si>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</si>
  <si>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</si>
  <si>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</si>
  <si>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</si>
  <si>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</si>
  <si>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</si>
  <si>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</si>
  <si>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</si>
  <si>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</si>
  <si>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</si>
  <si>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</si>
  <si>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</si>
  <si>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</si>
  <si>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</si>
  <si>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</si>
  <si>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</si>
  <si>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</si>
  <si>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</si>
  <si>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</si>
  <si>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</si>
  <si>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</si>
  <si>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</si>
  <si>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</si>
  <si>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</si>
  <si>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</si>
  <si>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</si>
  <si>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</si>
  <si>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</si>
  <si>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</si>
  <si>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</si>
  <si>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</si>
  <si>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</si>
  <si>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</si>
  <si>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</si>
  <si>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</si>
  <si>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</si>
  <si>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</si>
  <si>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</si>
  <si>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</si>
  <si>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</si>
  <si>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</si>
  <si>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</si>
  <si>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</si>
  <si>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</si>
  <si>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</si>
  <si>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</si>
  <si>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</si>
  <si>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</si>
  <si>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</si>
  <si>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</si>
  <si>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</si>
  <si>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</si>
  <si>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</si>
  <si>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</si>
  <si>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</si>
  <si>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</si>
  <si>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</si>
  <si>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</si>
  <si>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</si>
  <si>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</si>
  <si>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</si>
  <si>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</si>
  <si>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</si>
  <si>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</si>
  <si>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</si>
  <si>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</si>
  <si>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</si>
  <si>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</si>
  <si>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</si>
  <si>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</si>
  <si>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</si>
  <si>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</si>
  <si>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</si>
  <si>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</si>
  <si>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</si>
  <si>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</si>
  <si>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</si>
  <si>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</si>
  <si>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</si>
  <si>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</si>
  <si>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</si>
  <si>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</si>
  <si>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</si>
  <si>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</si>
  <si>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</si>
  <si>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</si>
  <si>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</si>
  <si>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</si>
  <si>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</si>
  <si>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</si>
  <si>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</si>
  <si>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</si>
  <si>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</si>
  <si>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</si>
  <si>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</si>
  <si>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</si>
  <si>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</si>
  <si>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</si>
  <si>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</si>
  <si>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</si>
  <si>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</si>
  <si>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</si>
  <si>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</si>
  <si>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</si>
  <si>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</si>
  <si>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</si>
  <si>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</si>
  <si>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</si>
  <si>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</si>
  <si>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</si>
  <si>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</si>
  <si>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</si>
  <si>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</si>
  <si>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</si>
  <si>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</si>
  <si>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</si>
  <si>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</si>
  <si>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</si>
  <si>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</si>
  <si>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</si>
  <si>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</si>
  <si>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</si>
  <si>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</si>
  <si>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</si>
  <si>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</si>
  <si>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</si>
  <si>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</si>
  <si>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</si>
  <si>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</si>
  <si>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</si>
  <si>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</si>
  <si>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</si>
  <si>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</si>
  <si>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</si>
  <si>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</si>
  <si>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</si>
  <si>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</si>
  <si>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</si>
  <si>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</si>
  <si>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</si>
  <si>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</si>
  <si>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</si>
  <si>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</si>
  <si>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</si>
  <si>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</si>
  <si>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</si>
  <si>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</si>
  <si>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</si>
  <si>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</si>
  <si>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</si>
  <si>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</si>
  <si>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</si>
  <si>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</si>
  <si>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</si>
  <si>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</si>
  <si>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</si>
  <si>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</si>
  <si>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</si>
  <si>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</si>
  <si>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</si>
  <si>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</si>
  <si>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</si>
  <si>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</si>
  <si>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</si>
  <si>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</si>
  <si>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</si>
  <si>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</si>
  <si>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</si>
  <si>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</si>
  <si>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</si>
  <si>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</si>
  <si>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</si>
  <si>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</si>
  <si>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</si>
  <si>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</si>
  <si>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</si>
  <si>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</si>
  <si>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</si>
  <si>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</si>
  <si>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</si>
  <si>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</si>
  <si>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</si>
  <si>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</si>
  <si>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</si>
  <si>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</si>
  <si>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</si>
  <si>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</si>
  <si>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</si>
  <si>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</si>
  <si>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</si>
  <si>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</si>
  <si>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</si>
  <si>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</si>
  <si>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</si>
  <si>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</si>
  <si>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</si>
  <si>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</si>
  <si>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</si>
  <si>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</si>
  <si>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</si>
  <si>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</si>
  <si>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</si>
  <si>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</si>
  <si>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</si>
  <si>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</si>
  <si>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</si>
  <si>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</si>
  <si>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</si>
  <si>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</si>
  <si>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</si>
  <si>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</si>
  <si>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</si>
  <si>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</si>
  <si>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</si>
  <si>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</si>
  <si>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</si>
  <si>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</si>
  <si>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</si>
  <si>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</si>
  <si>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</si>
  <si>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</si>
  <si>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</si>
  <si>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</si>
  <si>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</si>
  <si>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</si>
  <si>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</si>
  <si>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</si>
  <si>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</si>
  <si>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</si>
  <si>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</si>
  <si>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</si>
  <si>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</si>
  <si>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</si>
  <si>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</si>
  <si>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</si>
  <si>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</si>
  <si>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</si>
  <si>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</si>
  <si>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</si>
  <si>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</si>
  <si>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</si>
  <si>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</si>
  <si>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</si>
  <si>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</si>
  <si>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</si>
  <si>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</si>
  <si>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</si>
  <si>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</si>
  <si>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</si>
  <si>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</si>
  <si>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</si>
  <si>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</si>
  <si>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</si>
  <si>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</si>
  <si>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</si>
  <si>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</si>
  <si>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</si>
  <si>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</si>
  <si>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</si>
  <si>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</si>
  <si>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</si>
  <si>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</si>
  <si>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</si>
  <si>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</si>
  <si>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</si>
  <si>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</si>
  <si>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</si>
  <si>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</si>
  <si>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</si>
  <si>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</si>
  <si>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</si>
  <si>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</si>
  <si>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</si>
  <si>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</si>
  <si>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</si>
  <si>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</si>
  <si>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</si>
  <si>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</si>
  <si>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</si>
  <si>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</si>
  <si>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</si>
  <si>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</si>
  <si>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</si>
  <si>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</si>
  <si>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</si>
  <si>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</si>
  <si>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</si>
  <si>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</si>
  <si>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</si>
  <si>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</si>
  <si>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</si>
  <si>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</si>
  <si>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</si>
  <si>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</si>
  <si>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</si>
  <si>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</si>
  <si>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</si>
  <si>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</si>
  <si>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</si>
  <si>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</si>
  <si>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</si>
  <si>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</si>
  <si>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</si>
  <si>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</si>
  <si>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</si>
  <si>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</si>
  <si>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</si>
  <si>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</si>
  <si>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</si>
  <si>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</si>
  <si>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</si>
  <si>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</si>
  <si>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</si>
  <si>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</si>
  <si>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</si>
  <si>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</si>
  <si>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</si>
  <si>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</si>
  <si>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</si>
  <si>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</si>
  <si>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</si>
  <si>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</si>
  <si>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</si>
  <si>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</si>
  <si>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</si>
  <si>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</si>
  <si>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</si>
  <si>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</si>
  <si>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</si>
  <si>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</si>
  <si>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</si>
  <si>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</si>
  <si>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</si>
  <si>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</si>
  <si>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</si>
  <si>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</si>
  <si>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</si>
  <si>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</si>
  <si>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</si>
  <si>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</si>
  <si>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</si>
  <si>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</si>
  <si>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</si>
  <si>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</si>
  <si>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</si>
  <si>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</si>
  <si>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</si>
  <si>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</si>
  <si>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</si>
  <si>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</si>
  <si>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</si>
  <si>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</si>
  <si>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</si>
  <si>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</si>
  <si>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</si>
  <si>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</si>
  <si>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</si>
  <si>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</si>
  <si>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</si>
  <si>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</si>
  <si>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</si>
  <si>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</si>
  <si>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</si>
  <si>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</si>
  <si>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</si>
  <si>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</si>
  <si>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</si>
  <si>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</si>
  <si>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</si>
  <si>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</si>
  <si>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</si>
  <si>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</si>
  <si>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</si>
  <si>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</si>
  <si>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</si>
  <si>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</si>
  <si>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</si>
  <si>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</si>
  <si>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</si>
  <si>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</si>
  <si>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</si>
  <si>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</si>
  <si>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</si>
  <si>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</si>
  <si>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</si>
  <si>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</si>
  <si>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</si>
  <si>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</si>
  <si>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</si>
  <si>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</si>
  <si>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</si>
  <si>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</si>
  <si>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</si>
  <si>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</si>
  <si>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</si>
  <si>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</si>
  <si>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</si>
  <si>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</si>
  <si>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</si>
  <si>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</si>
  <si>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</si>
  <si>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</si>
  <si>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</si>
  <si>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</si>
  <si>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</si>
  <si>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</si>
  <si>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</si>
  <si>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</si>
  <si>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</si>
  <si>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</si>
  <si>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</si>
  <si>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</si>
  <si>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</si>
  <si>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</si>
  <si>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</si>
  <si>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</si>
  <si>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</si>
  <si>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</si>
  <si>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</si>
  <si>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</si>
  <si>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</si>
  <si>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</si>
  <si>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</si>
  <si>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</si>
  <si>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</si>
  <si>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</si>
  <si>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</si>
  <si>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</si>
  <si>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</si>
  <si>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</si>
  <si>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</si>
  <si>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</si>
  <si>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</si>
  <si>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</si>
  <si>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</si>
  <si>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</si>
  <si>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</si>
  <si>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</si>
  <si>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</si>
  <si>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</si>
  <si>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</si>
  <si>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</si>
  <si>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</si>
  <si>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</si>
  <si>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</si>
  <si>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</si>
  <si>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</si>
  <si>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</si>
  <si>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</si>
  <si>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</si>
  <si>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</si>
  <si>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</si>
  <si>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</si>
  <si>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</si>
  <si>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</si>
  <si>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</si>
  <si>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</si>
  <si>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</si>
  <si>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</si>
  <si>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</si>
  <si>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</si>
  <si>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</si>
  <si>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</si>
  <si>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</si>
  <si>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</si>
  <si>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</si>
  <si>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</si>
  <si>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</si>
  <si>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</si>
  <si>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</si>
  <si>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</si>
  <si>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</si>
  <si>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</si>
  <si>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</si>
  <si>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</si>
  <si>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</si>
  <si>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</si>
  <si>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</si>
  <si>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</si>
  <si>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</si>
  <si>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</si>
  <si>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</si>
  <si>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</si>
  <si>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</si>
  <si>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</si>
  <si>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</si>
  <si>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</si>
  <si>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</si>
  <si>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</si>
  <si>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</si>
  <si>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</si>
  <si>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</si>
  <si>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</si>
  <si>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</si>
  <si>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</si>
  <si>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</si>
  <si>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</si>
  <si>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</si>
  <si>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</si>
  <si>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</si>
  <si>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</si>
  <si>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</si>
  <si>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</si>
  <si>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</si>
  <si>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</si>
  <si>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</si>
  <si>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</si>
  <si>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</si>
  <si>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</si>
  <si>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</si>
  <si>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</si>
  <si>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</si>
  <si>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</si>
  <si>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</si>
  <si>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</si>
  <si>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</si>
  <si>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</si>
  <si>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</si>
  <si>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</si>
  <si>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</si>
  <si>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</si>
  <si>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</si>
  <si>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</si>
  <si>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</si>
  <si>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</si>
  <si>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</si>
  <si>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</si>
  <si>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</si>
  <si>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</si>
  <si>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</si>
  <si>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</si>
  <si>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</si>
  <si>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</si>
  <si>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</si>
  <si>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</si>
  <si>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</si>
  <si>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</si>
  <si>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</si>
  <si>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</si>
  <si>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</si>
  <si>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</si>
  <si>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</si>
  <si>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</si>
  <si>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</si>
  <si>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</si>
  <si>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</si>
  <si>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</si>
  <si>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</si>
  <si>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</si>
  <si>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</si>
  <si>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</si>
  <si>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</si>
  <si>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</si>
  <si>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</si>
  <si>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</si>
  <si>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</si>
  <si>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</si>
  <si>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</si>
  <si>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</si>
  <si>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</si>
  <si>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</si>
  <si>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</si>
  <si>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</si>
  <si>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</si>
  <si>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</si>
  <si>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</si>
  <si>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</si>
  <si>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</si>
  <si>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</si>
  <si>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</si>
  <si>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</si>
  <si>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</si>
  <si>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</si>
  <si>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</si>
  <si>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</si>
  <si>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</si>
  <si>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</si>
  <si>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</si>
  <si>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</si>
  <si>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</si>
  <si>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</si>
  <si>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</si>
  <si>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</si>
  <si>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</si>
  <si>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</si>
  <si>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</si>
  <si>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</si>
  <si>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</si>
  <si>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</si>
  <si>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</si>
  <si>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</si>
  <si>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</si>
  <si>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</si>
  <si>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</si>
  <si>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</si>
  <si>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</si>
  <si>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</si>
  <si>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</si>
  <si>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</si>
  <si>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</si>
  <si>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</si>
  <si>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</si>
  <si>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</si>
  <si>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</si>
  <si>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</si>
  <si>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</si>
  <si>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</si>
  <si>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</si>
  <si>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</si>
  <si>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</si>
  <si>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</si>
  <si>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</si>
  <si>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</si>
  <si>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</si>
  <si>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</si>
  <si>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</si>
  <si>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</si>
  <si>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</si>
  <si>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</si>
  <si>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</si>
  <si>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</si>
  <si>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</si>
  <si>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</si>
  <si>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</si>
  <si>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</si>
  <si>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</si>
  <si>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</si>
  <si>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</si>
  <si>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</si>
  <si>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</si>
  <si>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</si>
  <si>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</si>
  <si>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</si>
  <si>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</si>
  <si>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</si>
  <si>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</si>
  <si>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</si>
  <si>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</si>
  <si>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</si>
  <si>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</si>
  <si>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</si>
  <si>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</si>
  <si>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</si>
  <si>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</si>
  <si>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</si>
  <si>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</si>
  <si>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</si>
  <si>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</si>
  <si>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</si>
  <si>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</si>
  <si>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</si>
  <si>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</si>
  <si>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</si>
  <si>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</si>
  <si>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</si>
  <si>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</si>
  <si>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</si>
  <si>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</si>
  <si>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</si>
  <si>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</si>
  <si>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</si>
  <si>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</si>
  <si>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</si>
  <si>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</si>
  <si>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</si>
  <si>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</si>
  <si>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</si>
  <si>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</si>
  <si>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</si>
  <si>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</si>
  <si>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</si>
  <si>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</si>
  <si>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</si>
  <si>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</si>
  <si>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</si>
  <si>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</si>
  <si>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</si>
  <si>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</si>
  <si>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</si>
  <si>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</si>
  <si>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</si>
  <si>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</si>
  <si>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</si>
  <si>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</si>
  <si>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</si>
  <si>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</si>
  <si>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</si>
  <si>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</si>
  <si>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</si>
  <si>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</si>
  <si>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</si>
  <si>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</si>
  <si>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</si>
  <si>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</si>
  <si>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</si>
  <si>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</si>
  <si>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</si>
  <si>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</si>
  <si>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</si>
  <si>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</si>
  <si>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</si>
  <si>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</si>
  <si>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</si>
  <si>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</si>
  <si>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</si>
  <si>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</si>
  <si>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</si>
  <si>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</si>
  <si>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</si>
  <si>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</si>
  <si>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</si>
  <si>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</si>
  <si>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</si>
  <si>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</si>
  <si>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</si>
  <si>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</si>
  <si>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</si>
  <si>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</si>
  <si>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</si>
  <si>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</si>
  <si>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</si>
  <si>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</si>
  <si>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</si>
  <si>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</si>
  <si>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</si>
  <si>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</si>
  <si>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</si>
  <si>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</si>
  <si>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</si>
  <si>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</si>
  <si>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</si>
  <si>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</si>
  <si>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</si>
  <si>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</si>
  <si>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</si>
  <si>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</si>
  <si>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</si>
  <si>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</si>
  <si>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</si>
  <si>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</si>
  <si>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</si>
  <si>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</si>
  <si>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</si>
  <si>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</si>
  <si>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</si>
  <si>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</si>
  <si>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</si>
  <si>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</si>
  <si>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</si>
  <si>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</si>
  <si>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</si>
  <si>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</si>
  <si>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</si>
  <si>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</si>
  <si>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</si>
  <si>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</si>
  <si>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</si>
  <si>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</si>
  <si>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</si>
  <si>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</si>
  <si>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</si>
  <si>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</si>
  <si>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</si>
  <si>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</si>
  <si>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</si>
  <si>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</si>
  <si>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</si>
  <si>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</si>
  <si>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</si>
  <si>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</si>
  <si>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</si>
  <si>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</si>
  <si>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</si>
  <si>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</si>
  <si>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</si>
  <si>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</si>
  <si>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</si>
  <si>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</si>
  <si>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</si>
  <si>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</si>
  <si>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</si>
  <si>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</si>
  <si>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</si>
  <si>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</si>
  <si>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</si>
  <si>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</si>
  <si>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</si>
  <si>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</si>
  <si>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</si>
  <si>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</si>
  <si>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</si>
  <si>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</si>
  <si>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</si>
  <si>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</si>
  <si>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</si>
  <si>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</si>
  <si>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</si>
  <si>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</si>
  <si>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</si>
  <si>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</si>
  <si>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</si>
  <si>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</si>
  <si>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</si>
  <si>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</si>
  <si>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</si>
  <si>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</si>
  <si>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</si>
  <si>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</si>
  <si>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</si>
  <si>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</si>
  <si>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</si>
  <si>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</si>
  <si>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</si>
  <si>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</si>
  <si>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</si>
  <si>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</si>
  <si>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</si>
  <si>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</si>
  <si>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</si>
  <si>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</si>
  <si>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</si>
  <si>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</si>
  <si>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</si>
  <si>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</si>
  <si>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</si>
  <si>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</si>
  <si>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</si>
  <si>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</si>
  <si>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</si>
  <si>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</si>
  <si>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</si>
  <si>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</si>
  <si>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</si>
  <si>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</si>
  <si>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</si>
  <si>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</si>
  <si>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</si>
  <si>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</si>
  <si>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</si>
  <si>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</si>
  <si>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</si>
  <si>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</si>
  <si>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</si>
  <si>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</si>
  <si>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</si>
  <si>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</si>
  <si>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</si>
  <si>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</si>
  <si>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</si>
  <si>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</si>
  <si>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</si>
  <si>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</si>
  <si>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</si>
  <si>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</si>
  <si>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</si>
  <si>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</si>
  <si>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</si>
  <si>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</si>
  <si>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</si>
  <si>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</si>
  <si>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</si>
  <si>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</si>
  <si>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</si>
  <si>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</si>
  <si>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</si>
  <si>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</si>
  <si>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</si>
  <si>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</si>
  <si>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</si>
  <si>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</si>
  <si>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</si>
  <si>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</si>
  <si>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</si>
  <si>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</si>
  <si>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</si>
  <si>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</si>
  <si>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</si>
  <si>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</si>
  <si>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</si>
  <si>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</si>
  <si>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</si>
  <si>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</si>
  <si>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</si>
  <si>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</si>
  <si>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</si>
  <si>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</si>
  <si>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</si>
  <si>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</si>
  <si>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</si>
  <si>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</si>
  <si>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</si>
  <si>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</si>
  <si>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</si>
  <si>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</si>
  <si>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</si>
  <si>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</si>
  <si>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</si>
  <si>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</si>
  <si>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</si>
  <si>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</si>
  <si>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</si>
  <si>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</si>
  <si>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</si>
  <si>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</si>
  <si>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</si>
  <si>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</si>
  <si>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</si>
  <si>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</si>
  <si>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</si>
  <si>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</si>
  <si>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</si>
  <si>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</si>
  <si>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</si>
  <si>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</si>
  <si>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</si>
  <si>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</si>
  <si>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</si>
  <si>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</si>
  <si>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</si>
  <si>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</si>
  <si>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</si>
  <si>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</si>
  <si>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</si>
  <si>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</si>
  <si>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</si>
  <si>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</si>
  <si>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</si>
  <si>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</si>
  <si>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</si>
  <si>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</si>
  <si>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</si>
  <si>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</si>
  <si>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</si>
  <si>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</si>
  <si>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</si>
  <si>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</si>
  <si>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</si>
  <si>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</si>
  <si>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</si>
  <si>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</si>
  <si>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</si>
  <si>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</si>
  <si>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</si>
  <si>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</si>
  <si>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</si>
  <si>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</si>
  <si>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</si>
  <si>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</si>
  <si>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</si>
  <si>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</si>
  <si>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</si>
  <si>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</si>
  <si>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</si>
  <si>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</si>
  <si>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</si>
  <si>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</si>
  <si>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</si>
  <si>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</si>
  <si>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</si>
  <si>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</si>
  <si>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</si>
  <si>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</si>
  <si>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</si>
  <si>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</si>
  <si>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</si>
  <si>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</si>
  <si>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</si>
  <si>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</si>
  <si>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</si>
  <si>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</si>
  <si>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</si>
  <si>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</si>
  <si>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</si>
  <si>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</si>
  <si>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</si>
  <si>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</si>
  <si>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</si>
  <si>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</si>
  <si>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</si>
  <si>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</si>
  <si>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</si>
  <si>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</si>
  <si>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</si>
  <si>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</si>
  <si>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</si>
  <si>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</si>
  <si>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</si>
  <si>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</si>
  <si>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</si>
  <si>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</si>
  <si>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</si>
  <si>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</si>
  <si>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</si>
  <si>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</si>
  <si>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</si>
  <si>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</si>
  <si>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</si>
  <si>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</si>
  <si>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</si>
  <si>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</si>
  <si>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</si>
  <si>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</si>
  <si>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</si>
  <si>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</si>
  <si>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</si>
  <si>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</si>
  <si>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</si>
  <si>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</si>
  <si>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</si>
  <si>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</si>
  <si>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</si>
  <si>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</si>
  <si>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</si>
  <si>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</si>
  <si>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</si>
  <si>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</si>
  <si>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</si>
  <si>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</si>
  <si>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</si>
  <si>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</si>
  <si>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</si>
  <si>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</si>
  <si>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</si>
  <si>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</si>
  <si>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</si>
  <si>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</si>
  <si>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</si>
  <si>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</si>
  <si>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</si>
  <si>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</si>
  <si>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</si>
  <si>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</si>
  <si>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</si>
  <si>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</si>
  <si>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</si>
  <si>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</si>
  <si>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</si>
  <si>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</si>
  <si>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</si>
  <si>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</si>
  <si>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</si>
  <si>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</si>
  <si>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</si>
  <si>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</si>
  <si>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</si>
  <si>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</si>
  <si>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</si>
  <si>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</si>
  <si>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</si>
  <si>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</si>
  <si>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</si>
  <si>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</si>
  <si>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</si>
  <si>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</si>
  <si>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</si>
  <si>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</si>
  <si>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</si>
  <si>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</si>
  <si>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</si>
  <si>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</si>
  <si>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</si>
  <si>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</si>
  <si>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</si>
  <si>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</si>
  <si>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</si>
  <si>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</si>
  <si>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</si>
  <si>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</si>
  <si>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</si>
  <si>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</si>
  <si>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</si>
  <si>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</si>
  <si>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</si>
  <si>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</si>
  <si>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</si>
  <si>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</si>
  <si>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</si>
  <si>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</si>
  <si>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</si>
  <si>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</si>
  <si>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</si>
  <si>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</si>
  <si>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</si>
  <si>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</si>
  <si>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</si>
  <si>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</si>
  <si>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</si>
  <si>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</si>
  <si>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</si>
  <si>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</si>
  <si>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</si>
  <si>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</si>
  <si>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</si>
  <si>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</si>
  <si>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</si>
  <si>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</si>
  <si>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</si>
  <si>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</si>
  <si>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</si>
  <si>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</si>
  <si>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</si>
  <si>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</si>
  <si>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</si>
  <si>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</si>
  <si>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</si>
  <si>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</si>
  <si>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</si>
  <si>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</si>
  <si>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</si>
  <si>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</si>
  <si>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</si>
  <si>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</si>
  <si>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</si>
  <si>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</si>
  <si>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</si>
  <si>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</si>
  <si>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</si>
  <si>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</si>
  <si>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</si>
  <si>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</si>
  <si>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</si>
  <si>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</si>
  <si>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</si>
  <si>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</si>
  <si>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</si>
  <si>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</si>
  <si>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</si>
  <si>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</si>
  <si>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</si>
  <si>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</si>
  <si>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</si>
  <si>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</si>
  <si>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</si>
  <si>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</si>
  <si>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</si>
  <si>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</si>
  <si>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</si>
  <si>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</si>
  <si>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</si>
  <si>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</si>
  <si>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</si>
  <si>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</si>
  <si>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</si>
  <si>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</si>
  <si>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</si>
  <si>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</si>
  <si>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</si>
  <si>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</si>
  <si>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</si>
  <si>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</si>
  <si>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</si>
  <si>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</si>
  <si>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</si>
  <si>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</si>
  <si>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</si>
  <si>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</si>
  <si>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</si>
  <si>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</si>
  <si>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</si>
  <si>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</si>
  <si>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</si>
  <si>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</si>
  <si>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</si>
  <si>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</si>
  <si>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</si>
  <si>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</si>
  <si>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</si>
  <si>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</si>
  <si>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</si>
  <si>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</si>
  <si>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</si>
  <si>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</si>
  <si>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</si>
  <si>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</si>
  <si>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</si>
  <si>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</si>
  <si>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</si>
  <si>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</si>
  <si>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</si>
  <si>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</si>
  <si>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</si>
  <si>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</si>
  <si>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</si>
  <si>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</si>
  <si>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</si>
  <si>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</si>
  <si>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</si>
  <si>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</si>
  <si>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</si>
  <si>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</si>
  <si>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</si>
  <si>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</si>
  <si>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</si>
  <si>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</si>
  <si>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</si>
  <si>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</si>
  <si>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</si>
  <si>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</si>
  <si>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</si>
  <si>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</si>
  <si>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</si>
  <si>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</si>
  <si>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</si>
  <si>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</si>
  <si>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</si>
  <si>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</si>
  <si>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</si>
  <si>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</si>
  <si>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</si>
  <si>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</si>
  <si>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</si>
  <si>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</si>
  <si>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</si>
  <si>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</si>
  <si>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</si>
  <si>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</si>
  <si>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</si>
  <si>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</si>
  <si>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</si>
  <si>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</si>
  <si>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</si>
  <si>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</si>
  <si>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</si>
  <si>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</si>
  <si>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</si>
  <si>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</si>
  <si>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</si>
  <si>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</si>
  <si>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</si>
  <si>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</si>
  <si>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</si>
  <si>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</si>
  <si>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</si>
  <si>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</si>
  <si>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</si>
  <si>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</si>
  <si>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</si>
  <si>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</si>
  <si>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</si>
  <si>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</si>
  <si>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</si>
  <si>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</si>
  <si>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</si>
  <si>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</si>
  <si>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</si>
  <si>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</si>
  <si>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</si>
  <si>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</si>
  <si>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</si>
  <si>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</si>
  <si>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</si>
  <si>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</si>
  <si>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</si>
  <si>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</si>
  <si>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</si>
  <si>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</si>
  <si>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</si>
  <si>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</si>
  <si>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</si>
  <si>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</si>
  <si>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</si>
  <si>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</si>
  <si>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</si>
  <si>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</si>
  <si>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</si>
  <si>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</si>
  <si>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</si>
  <si>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</si>
  <si>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</si>
  <si>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</si>
  <si>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</si>
  <si>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</si>
  <si>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</si>
  <si>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</si>
  <si>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</si>
  <si>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</si>
  <si>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</si>
  <si>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</si>
  <si>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</si>
  <si>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</si>
  <si>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</si>
  <si>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</si>
  <si>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</si>
  <si>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</si>
  <si>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</si>
  <si>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</si>
  <si>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</si>
  <si>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</si>
  <si>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</si>
  <si>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</si>
  <si>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</si>
  <si>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</si>
  <si>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</si>
  <si>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</si>
  <si>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</si>
  <si>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</si>
  <si>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Em intervalo das 12h40 até 14h10 /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</si>
  <si>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</si>
  <si>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</si>
  <si>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</si>
  <si>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</si>
  <si>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</si>
  <si>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</si>
  <si>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Em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</si>
  <si>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</si>
  <si>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</si>
  <si>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</si>
  <si>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</si>
  <si>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</si>
  <si>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</si>
  <si>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</si>
  <si>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</si>
  <si>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</si>
  <si>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</si>
  <si>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</si>
  <si>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 xml:space="preserve">TP pronto 12h40 / Em intervalo das 13h35 até 16h05 / </t>
  </si>
  <si>
    <t>Horário limite de abertura do intervalo: 09:30h
Duração: 10h00 com interdição total de ZGP2, 105ZGP-2 e ZPT105-2</t>
  </si>
  <si>
    <t>Aguardando ativos posicionar no bloc</t>
  </si>
  <si>
    <t>Em intervalo das 12h03 até 20h03</t>
  </si>
  <si>
    <t>Previsão de pronto 10h00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</si>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</sst>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O394" activePane="topRight" state="frozen"/>
      <selection pane="topRight" activeCell="Y409" sqref="Y4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1</v>
      </c>
      <c r="BI361" s="17"/>
      <c r="BJ361" s="17" t="s">
        <v>1510</v>
      </c>
      <c r="BK361" s="18" t="s">
        <v>1511</v>
      </c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</v>
      </c>
      <c r="BR361" s="19">
        <f>IF(OR(B361="",F361=""),"*",AY361/P361)</f>
        <v>1.0000000000000004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1</v>
      </c>
      <c r="BI365" s="17"/>
      <c r="BJ365" s="17" t="s">
        <v>1516</v>
      </c>
      <c r="BK365" s="17" t="s">
        <v>1517</v>
      </c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1533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1535</v>
      </c>
      <c r="BK388" s="17" t="s">
        <v>1535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1535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1536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1537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1540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1541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1542</v>
      </c>
      <c r="BK395" s="17" t="s">
        <v>1542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1542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1543</v>
      </c>
      <c r="J396" s="105">
        <v>54</v>
      </c>
      <c r="K396" s="105">
        <v>106</v>
      </c>
      <c r="L396" s="105"/>
      <c r="M396" s="127" t="s">
        <v>1544</v>
      </c>
      <c r="N396" s="127" t="s">
        <v>1544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1545</v>
      </c>
      <c r="BK396" s="17" t="s">
        <v>1545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1545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86.5</v>
      </c>
      <c r="L400" s="105">
        <v>86.9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86.5</v>
      </c>
      <c r="AQ400" s="105">
        <f>BS_CONTROLE[[#This Row],[KM - Inicio]]</f>
        <v>86.5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1546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1547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1547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6" operator="equal">
      <formula>"NÃO"</formula>
    </cfRule>
    <cfRule type="cellIs" dxfId="220" priority="11867" operator="equal">
      <formula>"SIM"</formula>
    </cfRule>
  </conditionalFormatting>
  <conditionalFormatting sqref="AZ6:AZ1001">
    <cfRule type="expression" dxfId="219" priority="54322">
      <formula>#REF!=1</formula>
    </cfRule>
  </conditionalFormatting>
  <conditionalFormatting sqref="BE6:BE1001 AY6:AY1001 U6:U1001">
    <cfRule type="cellIs" dxfId="218" priority="54306" operator="equal">
      <formula>"ERRO"</formula>
    </cfRule>
  </conditionalFormatting>
  <conditionalFormatting sqref="BQ6:BQ1001">
    <cfRule type="cellIs" dxfId="217" priority="54301" operator="equal">
      <formula>"Produção e Intervalo"</formula>
    </cfRule>
    <cfRule type="cellIs" dxfId="216" priority="54302" operator="equal">
      <formula>"Aderente"</formula>
    </cfRule>
    <cfRule type="cellIs" dxfId="215" priority="54303" operator="equal">
      <formula>"Intervalo"</formula>
    </cfRule>
    <cfRule type="cellIs" dxfId="214" priority="54304" operator="equal">
      <formula>"Produção"</formula>
    </cfRule>
    <cfRule type="cellIs" dxfId="213" priority="54305" operator="equal">
      <formula>"ERRO"</formula>
    </cfRule>
  </conditionalFormatting>
  <conditionalFormatting sqref="BR6:BS1001">
    <cfRule type="cellIs" dxfId="212" priority="54283" operator="equal">
      <formula>"*"</formula>
    </cfRule>
    <cfRule type="cellIs" dxfId="211" priority="54284" operator="greaterThanOrEqual">
      <formula>1</formula>
    </cfRule>
    <cfRule type="cellIs" dxfId="210" priority="54285" operator="lessThan">
      <formula>1</formula>
    </cfRule>
  </conditionalFormatting>
  <conditionalFormatting sqref="BK949 BK81 BK83:BK84 BK101 BK67 BK69 BK72:BK73 BJ9:BJ366 BJ368:BJ1001"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74:BK375 BK389:BK392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9" operator="equal">
      <formula>"OPORTUNIDADE"</formula>
    </cfRule>
  </conditionalFormatting>
  <conditionalFormatting sqref="Y6:Z39">
    <cfRule type="cellIs" dxfId="208" priority="407" operator="equal">
      <formula>"NÃO"</formula>
    </cfRule>
    <cfRule type="cellIs" dxfId="207" priority="408" operator="equal">
      <formula>"SIM"</formula>
    </cfRule>
  </conditionalFormatting>
  <conditionalFormatting sqref="BH6:BH8">
    <cfRule type="iconSet" priority="405">
      <iconSet showValue="0">
        <cfvo type="percent" val="0"/>
        <cfvo type="num" val="1"/>
        <cfvo type="num" val="1" gte="0"/>
      </iconSet>
    </cfRule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7" operator="equal">
      <formula>"OPORTUNIDADE"</formula>
    </cfRule>
  </conditionalFormatting>
  <conditionalFormatting sqref="Y44:Z44">
    <cfRule type="cellIs" dxfId="205" priority="375" operator="equal">
      <formula>"NÃO"</formula>
    </cfRule>
    <cfRule type="cellIs" dxfId="204" priority="376" operator="equal">
      <formula>"SIM"</formula>
    </cfRule>
  </conditionalFormatting>
  <conditionalFormatting sqref="Y48:Z52">
    <cfRule type="cellIs" dxfId="203" priority="374" operator="equal">
      <formula>"OPORTUNIDADE"</formula>
    </cfRule>
  </conditionalFormatting>
  <conditionalFormatting sqref="Y48:Z52">
    <cfRule type="cellIs" dxfId="202" priority="372" operator="equal">
      <formula>"NÃO"</formula>
    </cfRule>
    <cfRule type="cellIs" dxfId="201" priority="373" operator="equal">
      <formula>"SIM"</formula>
    </cfRule>
  </conditionalFormatting>
  <conditionalFormatting sqref="Y68:Z68">
    <cfRule type="cellIs" dxfId="200" priority="368" operator="equal">
      <formula>"OPORTUNIDADE"</formula>
    </cfRule>
  </conditionalFormatting>
  <conditionalFormatting sqref="Y68:Z68">
    <cfRule type="cellIs" dxfId="199" priority="366" operator="equal">
      <formula>"NÃO"</formula>
    </cfRule>
    <cfRule type="cellIs" dxfId="198" priority="367" operator="equal">
      <formula>"SIM"</formula>
    </cfRule>
  </conditionalFormatting>
  <conditionalFormatting sqref="Y75:Z75">
    <cfRule type="cellIs" dxfId="197" priority="365" operator="equal">
      <formula>"OPORTUNIDADE"</formula>
    </cfRule>
  </conditionalFormatting>
  <conditionalFormatting sqref="Y75:Z75">
    <cfRule type="cellIs" dxfId="196" priority="363" operator="equal">
      <formula>"NÃO"</formula>
    </cfRule>
    <cfRule type="cellIs" dxfId="195" priority="364" operator="equal">
      <formula>"SIM"</formula>
    </cfRule>
  </conditionalFormatting>
  <conditionalFormatting sqref="Y77:Z78">
    <cfRule type="cellIs" dxfId="194" priority="362" operator="equal">
      <formula>"OPORTUNIDADE"</formula>
    </cfRule>
  </conditionalFormatting>
  <conditionalFormatting sqref="Y77:Z78">
    <cfRule type="cellIs" dxfId="193" priority="360" operator="equal">
      <formula>"NÃO"</formula>
    </cfRule>
    <cfRule type="cellIs" dxfId="192" priority="361" operator="equal">
      <formula>"SIM"</formula>
    </cfRule>
  </conditionalFormatting>
  <conditionalFormatting sqref="Y81:Z81">
    <cfRule type="cellIs" dxfId="191" priority="359" operator="equal">
      <formula>"OPORTUNIDADE"</formula>
    </cfRule>
  </conditionalFormatting>
  <conditionalFormatting sqref="Y81:Z81">
    <cfRule type="cellIs" dxfId="190" priority="357" operator="equal">
      <formula>"NÃO"</formula>
    </cfRule>
    <cfRule type="cellIs" dxfId="189" priority="358" operator="equal">
      <formula>"SIM"</formula>
    </cfRule>
  </conditionalFormatting>
  <conditionalFormatting sqref="Y82:Z82">
    <cfRule type="cellIs" dxfId="188" priority="356" operator="equal">
      <formula>"OPORTUNIDADE"</formula>
    </cfRule>
  </conditionalFormatting>
  <conditionalFormatting sqref="Y82:Z82">
    <cfRule type="cellIs" dxfId="187" priority="354" operator="equal">
      <formula>"NÃO"</formula>
    </cfRule>
    <cfRule type="cellIs" dxfId="186" priority="355" operator="equal">
      <formula>"SIM"</formula>
    </cfRule>
  </conditionalFormatting>
  <conditionalFormatting sqref="Y91:Z91">
    <cfRule type="cellIs" dxfId="185" priority="353" operator="equal">
      <formula>"OPORTUNIDADE"</formula>
    </cfRule>
  </conditionalFormatting>
  <conditionalFormatting sqref="Y91:Z91">
    <cfRule type="cellIs" dxfId="184" priority="351" operator="equal">
      <formula>"NÃO"</formula>
    </cfRule>
    <cfRule type="cellIs" dxfId="183" priority="352" operator="equal">
      <formula>"SIM"</formula>
    </cfRule>
  </conditionalFormatting>
  <conditionalFormatting sqref="Y93:Z93">
    <cfRule type="cellIs" dxfId="182" priority="350" operator="equal">
      <formula>"OPORTUNIDADE"</formula>
    </cfRule>
  </conditionalFormatting>
  <conditionalFormatting sqref="Y93:Z93">
    <cfRule type="cellIs" dxfId="181" priority="348" operator="equal">
      <formula>"NÃO"</formula>
    </cfRule>
    <cfRule type="cellIs" dxfId="180" priority="349" operator="equal">
      <formula>"SIM"</formula>
    </cfRule>
  </conditionalFormatting>
  <conditionalFormatting sqref="Y95:Z95">
    <cfRule type="cellIs" dxfId="179" priority="347" operator="equal">
      <formula>"OPORTUNIDADE"</formula>
    </cfRule>
  </conditionalFormatting>
  <conditionalFormatting sqref="Y95:Z95">
    <cfRule type="cellIs" dxfId="178" priority="345" operator="equal">
      <formula>"NÃO"</formula>
    </cfRule>
    <cfRule type="cellIs" dxfId="177" priority="346" operator="equal">
      <formula>"SIM"</formula>
    </cfRule>
  </conditionalFormatting>
  <conditionalFormatting sqref="Y96:Z97">
    <cfRule type="cellIs" dxfId="176" priority="344" operator="equal">
      <formula>"OPORTUNIDADE"</formula>
    </cfRule>
  </conditionalFormatting>
  <conditionalFormatting sqref="Y96:Z97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K95:BK9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3">
      <iconSet showValue="0">
        <cfvo type="percent" val="0"/>
        <cfvo type="num" val="1"/>
        <cfvo type="num" val="1" gte="0"/>
      </iconSet>
    </cfRule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65 BP397:BP1001 BP361:BP363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7" operator="equal">
      <formula>"OPORTUNIDADE"</formula>
    </cfRule>
  </conditionalFormatting>
  <conditionalFormatting sqref="Z173">
    <cfRule type="cellIs" dxfId="172" priority="285" operator="equal">
      <formula>"NÃO"</formula>
    </cfRule>
    <cfRule type="cellIs" dxfId="171" priority="286" operator="equal">
      <formula>"SIM"</formula>
    </cfRule>
  </conditionalFormatting>
  <conditionalFormatting sqref="BP13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4" operator="equal">
      <formula>"OPORTUNIDADE"</formula>
    </cfRule>
  </conditionalFormatting>
  <conditionalFormatting sqref="Z201">
    <cfRule type="cellIs" dxfId="169" priority="242" operator="equal">
      <formula>"NÃO"</formula>
    </cfRule>
    <cfRule type="cellIs" dxfId="168" priority="243" operator="equal">
      <formula>"SIM"</formula>
    </cfRule>
  </conditionalFormatting>
  <conditionalFormatting sqref="Z202">
    <cfRule type="cellIs" dxfId="167" priority="241" operator="equal">
      <formula>"OPORTUNIDADE"</formula>
    </cfRule>
  </conditionalFormatting>
  <conditionalFormatting sqref="Z202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P1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3" operator="equal">
      <formula>"OPORTUNIDADE"</formula>
    </cfRule>
  </conditionalFormatting>
  <conditionalFormatting sqref="Y201">
    <cfRule type="cellIs" dxfId="163" priority="231" operator="equal">
      <formula>"NÃO"</formula>
    </cfRule>
    <cfRule type="cellIs" dxfId="162" priority="232" operator="equal">
      <formula>"SIM"</formula>
    </cfRule>
  </conditionalFormatting>
  <conditionalFormatting sqref="BK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1" operator="equal">
      <formula>"OPORTUNIDADE"</formula>
    </cfRule>
  </conditionalFormatting>
  <conditionalFormatting sqref="Z245">
    <cfRule type="cellIs" dxfId="160" priority="209" operator="equal">
      <formula>"NÃO"</formula>
    </cfRule>
    <cfRule type="cellIs" dxfId="159" priority="210" operator="equal">
      <formula>"SIM"</formula>
    </cfRule>
  </conditionalFormatting>
  <conditionalFormatting sqref="BP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5" operator="equal">
      <formula>"OPORTUNIDADE"</formula>
    </cfRule>
  </conditionalFormatting>
  <conditionalFormatting sqref="Z285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Z286">
    <cfRule type="cellIs" dxfId="155" priority="182" operator="equal">
      <formula>"OPORTUNIDADE"</formula>
    </cfRule>
  </conditionalFormatting>
  <conditionalFormatting sqref="Z286">
    <cfRule type="cellIs" dxfId="154" priority="180" operator="equal">
      <formula>"NÃO"</formula>
    </cfRule>
    <cfRule type="cellIs" dxfId="153" priority="181" operator="equal">
      <formula>"SIM"</formula>
    </cfRule>
  </conditionalFormatting>
  <conditionalFormatting sqref="BK2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1548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1549</v>
      </c>
      <c r="C4" s="160" t="s">
        <v>1550</v>
      </c>
      <c r="D4" s="160" t="s">
        <v>1551</v>
      </c>
      <c r="E4" s="160" t="s">
        <v>1552</v>
      </c>
      <c r="F4" s="160" t="s">
        <v>4</v>
      </c>
      <c r="G4" s="160" t="s">
        <v>1553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1554</v>
      </c>
      <c r="C6" s="161">
        <v>407867</v>
      </c>
      <c r="D6" s="161" t="s">
        <v>1555</v>
      </c>
      <c r="E6" s="161" t="s">
        <v>789</v>
      </c>
      <c r="F6" s="161" t="s">
        <v>1556</v>
      </c>
      <c r="G6" s="162"/>
    </row>
    <row r="7" spans="2:7">
      <c r="B7" s="161" t="s">
        <v>1557</v>
      </c>
      <c r="C7" s="161">
        <v>293644</v>
      </c>
      <c r="D7" s="161" t="s">
        <v>1558</v>
      </c>
      <c r="E7" s="161" t="s">
        <v>789</v>
      </c>
      <c r="F7" s="161" t="s">
        <v>1556</v>
      </c>
      <c r="G7" s="162"/>
    </row>
    <row r="8" spans="2:7">
      <c r="B8" s="161" t="s">
        <v>1559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1560</v>
      </c>
      <c r="C9" s="161">
        <v>256790</v>
      </c>
      <c r="D9" s="161" t="s">
        <v>1561</v>
      </c>
      <c r="E9" s="161" t="s">
        <v>790</v>
      </c>
      <c r="F9" s="161" t="s">
        <v>1562</v>
      </c>
      <c r="G9" s="162">
        <v>46357</v>
      </c>
    </row>
    <row r="10" spans="2:7">
      <c r="B10" s="161" t="s">
        <v>1563</v>
      </c>
      <c r="C10" s="161">
        <v>265193</v>
      </c>
      <c r="D10" s="161" t="s">
        <v>1564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1565</v>
      </c>
      <c r="C11" s="161">
        <v>293716</v>
      </c>
      <c r="D11" s="161" t="s">
        <v>1566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1567</v>
      </c>
      <c r="C12" s="161">
        <v>257258</v>
      </c>
      <c r="D12" s="161" t="s">
        <v>1568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1569</v>
      </c>
      <c r="C13" s="161">
        <v>371147</v>
      </c>
      <c r="D13" s="161" t="s">
        <v>1570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1571</v>
      </c>
      <c r="C14" s="161">
        <v>259230</v>
      </c>
      <c r="D14" s="161" t="s">
        <v>1572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1573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1574</v>
      </c>
      <c r="C16" s="161">
        <v>258542</v>
      </c>
      <c r="D16" s="161" t="s">
        <v>1575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1576</v>
      </c>
      <c r="C17" s="161">
        <v>257050</v>
      </c>
      <c r="D17" s="161" t="s">
        <v>1577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1578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1579</v>
      </c>
      <c r="D4" s="163" t="s">
        <v>1580</v>
      </c>
      <c r="E4" s="163" t="s">
        <v>1581</v>
      </c>
      <c r="F4" s="160" t="s">
        <v>1582</v>
      </c>
      <c r="G4" s="163" t="s">
        <v>1583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1584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1585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1584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1586</v>
      </c>
      <c r="G9" s="167" t="s">
        <v>1587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1584</v>
      </c>
      <c r="G10" s="167"/>
    </row>
    <row r="11" spans="2:7" hidden="1">
      <c r="B11" s="191" t="s">
        <v>1588</v>
      </c>
      <c r="C11" s="191">
        <v>9038</v>
      </c>
      <c r="D11" s="192">
        <v>46085</v>
      </c>
      <c r="E11" s="191">
        <v>10520</v>
      </c>
      <c r="F11" s="193" t="s">
        <v>1589</v>
      </c>
      <c r="G11" s="191"/>
    </row>
    <row r="12" spans="2:7">
      <c r="B12" s="167" t="s">
        <v>1588</v>
      </c>
      <c r="C12" s="167">
        <v>9059</v>
      </c>
      <c r="D12" s="168">
        <v>46091</v>
      </c>
      <c r="E12" s="167">
        <v>15600</v>
      </c>
      <c r="F12" s="169" t="s">
        <v>1584</v>
      </c>
      <c r="G12" s="167" t="s">
        <v>1590</v>
      </c>
    </row>
    <row r="13" spans="2:7">
      <c r="B13" s="167" t="s">
        <v>709</v>
      </c>
      <c r="C13" s="167" t="s">
        <v>1591</v>
      </c>
      <c r="D13" s="168">
        <v>46086</v>
      </c>
      <c r="E13" s="167">
        <v>8.5</v>
      </c>
      <c r="F13" s="169" t="s">
        <v>1592</v>
      </c>
      <c r="G13" s="167"/>
    </row>
    <row r="14" spans="2:7">
      <c r="B14" s="167" t="s">
        <v>709</v>
      </c>
      <c r="C14" s="167" t="s">
        <v>1593</v>
      </c>
      <c r="D14" s="168">
        <v>46086</v>
      </c>
      <c r="E14" s="167">
        <v>10000</v>
      </c>
      <c r="F14" s="169" t="s">
        <v>1592</v>
      </c>
      <c r="G14" s="167"/>
    </row>
    <row r="15" spans="2:7">
      <c r="B15" s="167" t="s">
        <v>709</v>
      </c>
      <c r="C15" s="167" t="s">
        <v>1594</v>
      </c>
      <c r="D15" s="168">
        <v>46086</v>
      </c>
      <c r="E15" s="167">
        <v>8000</v>
      </c>
      <c r="F15" s="169" t="s">
        <v>1592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1595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1596</v>
      </c>
      <c r="C2" s="121" t="s">
        <v>946</v>
      </c>
      <c r="D2" s="76" t="s">
        <v>948</v>
      </c>
      <c r="E2" s="76" t="s">
        <v>1597</v>
      </c>
      <c r="F2" s="99" t="s">
        <v>1598</v>
      </c>
      <c r="G2" s="76" t="s">
        <v>1599</v>
      </c>
      <c r="H2" s="76" t="s">
        <v>1600</v>
      </c>
      <c r="I2" s="76" t="s">
        <v>1601</v>
      </c>
      <c r="J2" s="76" t="s">
        <v>1602</v>
      </c>
      <c r="K2" s="78" t="s">
        <v>1603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1604</v>
      </c>
      <c r="V1" s="234"/>
      <c r="W1" s="234"/>
    </row>
    <row r="2" spans="1:23" ht="15" customHeight="1">
      <c r="A2" s="87" t="s">
        <v>1605</v>
      </c>
      <c r="B2" s="87" t="s">
        <v>1606</v>
      </c>
      <c r="C2" s="87" t="s">
        <v>376</v>
      </c>
      <c r="D2" s="88" t="s">
        <v>961</v>
      </c>
      <c r="E2" s="88" t="s">
        <v>4</v>
      </c>
      <c r="F2" s="88" t="s">
        <v>1607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1608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86.5</v>
      </c>
      <c r="O397" s="144">
        <f>IF(SP_SUL!L400="","*",SP_SUL!L400)</f>
        <v>86.9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1609</v>
      </c>
      <c r="D5" s="236"/>
      <c r="E5" s="236"/>
      <c r="F5" s="236"/>
      <c r="G5" s="236"/>
      <c r="H5" s="236"/>
      <c r="I5" s="236"/>
      <c r="J5" s="237"/>
      <c r="K5" s="238" t="s">
        <v>1610</v>
      </c>
      <c r="L5" s="239"/>
      <c r="M5" s="239"/>
      <c r="N5" s="239"/>
      <c r="O5" s="240" t="s">
        <v>1611</v>
      </c>
      <c r="P5" s="241"/>
    </row>
    <row r="6" spans="1:16" s="74" customFormat="1" ht="15" customHeight="1">
      <c r="A6" s="66" t="s">
        <v>1607</v>
      </c>
      <c r="B6" s="75" t="s">
        <v>1606</v>
      </c>
      <c r="C6" s="76" t="s">
        <v>961</v>
      </c>
      <c r="D6" s="77" t="s">
        <v>962</v>
      </c>
      <c r="E6" s="76" t="s">
        <v>1612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1613</v>
      </c>
      <c r="M6" s="80" t="s">
        <v>576</v>
      </c>
      <c r="N6" s="81" t="s">
        <v>956</v>
      </c>
      <c r="O6" s="158" t="s">
        <v>999</v>
      </c>
      <c r="P6" s="133" t="s">
        <v>1614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1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1</v>
      </c>
      <c r="P365" s="147" t="str">
        <f>IF($A$2=1,IF(SP_SUL!BJ365="","*",SP_SUL!BJ365),IF(SP_SUL!BK365="","*",SP_SUL!BK365))</f>
        <v xml:space="preserve">Tp pronto 10h39 / Em intervalo das 12h40 até 14h10 /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Em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Em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86.5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86.5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2026-03-12T16:42:50Z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