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829" documentId="120_S{118792C3-22EF-5104-A093-F22BFE3913F3}" xr6:coauthVersionLast="47" xr6:coauthVersionMax="47" xr10:uidLastSave="{696680BF-E432-47FA-B573-2F255729248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2" i="1" l="1" a="1"/>
  <c r="M142" i="1" s="1"/>
  <c r="L142" i="1" a="1"/>
  <c r="L142" i="1" s="1"/>
  <c r="M138" i="1" a="1"/>
  <c r="M138" i="1" s="1"/>
  <c r="L138" i="1" a="1"/>
  <c r="L138" i="1" s="1"/>
  <c r="L136" i="1" a="1"/>
  <c r="L136" i="1" s="1"/>
  <c r="M132" i="1" a="1"/>
  <c r="M132" i="1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L118" i="15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L112" i="15"/>
  <c r="K112" i="15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C21" i="1" a="1"/>
  <c r="BC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B22" i="1" a="1"/>
  <c r="BB22" i="1" s="1"/>
  <c r="BC22" i="1" a="1"/>
  <c r="BC22" i="1"/>
  <c r="BQ22" i="1"/>
  <c r="BR22" i="1"/>
  <c r="A23" i="1"/>
  <c r="C23" i="1"/>
  <c r="R23" i="1" a="1"/>
  <c r="R23" i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 s="1"/>
  <c r="BQ24" i="1"/>
  <c r="BR24" i="1"/>
  <c r="A25" i="1"/>
  <c r="C25" i="1"/>
  <c r="L25" i="1" a="1"/>
  <c r="L25" i="1" s="1"/>
  <c r="M25" i="1" a="1"/>
  <c r="M25" i="1"/>
  <c r="L22" i="15" s="1"/>
  <c r="R25" i="1" a="1"/>
  <c r="R25" i="1" s="1"/>
  <c r="D22" i="15" s="1"/>
  <c r="S25" i="1" a="1"/>
  <c r="S25" i="1" s="1"/>
  <c r="E22" i="15" s="1"/>
  <c r="T25" i="1" a="1"/>
  <c r="T25" i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N26" i="1"/>
  <c r="AO26" i="1"/>
  <c r="M27" i="10" s="1"/>
  <c r="AP26" i="1"/>
  <c r="BA26" i="1"/>
  <c r="BQ26" i="1"/>
  <c r="BR26" i="1"/>
  <c r="A27" i="1"/>
  <c r="C27" i="1"/>
  <c r="L27" i="1" a="1"/>
  <c r="L27" i="1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AO27" i="1"/>
  <c r="M28" i="10" s="1"/>
  <c r="AP27" i="1"/>
  <c r="BC27" i="1" a="1"/>
  <c r="BC27" i="1" s="1"/>
  <c r="BD27" i="1" a="1"/>
  <c r="BD27" i="1" s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C30" i="1" a="1"/>
  <c r="BC30" i="1" s="1"/>
  <c r="BQ30" i="1"/>
  <c r="BR30" i="1"/>
  <c r="A31" i="1"/>
  <c r="C31" i="1"/>
  <c r="R31" i="1" a="1"/>
  <c r="R31" i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BD45" i="1" s="1" a="1"/>
  <c r="BD45" i="1" s="1"/>
  <c r="AO45" i="1"/>
  <c r="M38" i="10" s="1"/>
  <c r="AP45" i="1"/>
  <c r="BA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B47" i="1" a="1"/>
  <c r="BB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L124" i="15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K128" i="15"/>
  <c r="L128" i="15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K129" i="15"/>
  <c r="L129" i="15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L132" i="15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K133" i="15"/>
  <c r="L133" i="15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K135" i="15"/>
  <c r="L135" i="15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K139" i="15"/>
  <c r="L139" i="15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26" i="1" l="1" a="1"/>
  <c r="BC26" i="1" s="1"/>
  <c r="BC23" i="1" a="1"/>
  <c r="BC23" i="1" s="1"/>
  <c r="K24" i="15"/>
  <c r="AL27" i="1"/>
  <c r="L23" i="15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L41" i="15"/>
  <c r="AM44" i="1"/>
  <c r="BC47" i="1" a="1"/>
  <c r="BC47" i="1" s="1"/>
  <c r="BC46" i="1" a="1"/>
  <c r="BC46" i="1" s="1"/>
  <c r="AL45" i="1"/>
  <c r="K42" i="15"/>
  <c r="AL44" i="1"/>
  <c r="L37" i="10" s="1"/>
  <c r="K41" i="15"/>
  <c r="AL33" i="1"/>
  <c r="K30" i="15"/>
  <c r="AL26" i="1"/>
  <c r="K23" i="15"/>
  <c r="AL25" i="1"/>
  <c r="L26" i="10" s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N970" i="10" s="1"/>
  <c r="AL617" i="1"/>
  <c r="AL287" i="1"/>
  <c r="AL284" i="1"/>
  <c r="N253" i="10" s="1"/>
  <c r="AL251" i="1"/>
  <c r="AL205" i="1"/>
  <c r="AL202" i="1"/>
  <c r="L171" i="10" s="1"/>
  <c r="AL173" i="1"/>
  <c r="AL172" i="1"/>
  <c r="AL171" i="1"/>
  <c r="L140" i="10" s="1"/>
  <c r="AL170" i="1"/>
  <c r="AL169" i="1"/>
  <c r="AL168" i="1"/>
  <c r="L137" i="10" s="1"/>
  <c r="AL167" i="1"/>
  <c r="AL166" i="1"/>
  <c r="AL165" i="1"/>
  <c r="L134" i="10" s="1"/>
  <c r="AL164" i="1"/>
  <c r="AL163" i="1"/>
  <c r="AL162" i="1"/>
  <c r="L131" i="10" s="1"/>
  <c r="AL161" i="1"/>
  <c r="AL160" i="1"/>
  <c r="AL159" i="1"/>
  <c r="L128" i="10" s="1"/>
  <c r="AL158" i="1"/>
  <c r="AL157" i="1"/>
  <c r="AL156" i="1"/>
  <c r="L125" i="10" s="1"/>
  <c r="AL155" i="1"/>
  <c r="AL154" i="1"/>
  <c r="AL153" i="1"/>
  <c r="L122" i="10" s="1"/>
  <c r="AL152" i="1"/>
  <c r="AL151" i="1"/>
  <c r="AL150" i="1"/>
  <c r="L119" i="10" s="1"/>
  <c r="AL149" i="1"/>
  <c r="AL148" i="1"/>
  <c r="AL147" i="1"/>
  <c r="L116" i="10" s="1"/>
  <c r="AL146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<sst xmlns="http://schemas.openxmlformats.org/spreadsheetml/2006/main" count="4630" uniqueCount="1338">
  <si>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</si>
  <si>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</si>
  <si>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</si>
  <si>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</si>
  <si>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</si>
  <si>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</si>
  <si>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</si>
  <si>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</si>
  <si>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</si>
  <si>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</si>
  <si>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</si>
  <si>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</si>
  <si>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</si>
  <si>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</si>
  <si>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</si>
  <si>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</si>
  <si>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</si>
  <si>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</si>
  <si>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</si>
  <si>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</si>
  <si>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</si>
  <si>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</si>
  <si>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</si>
  <si>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</si>
  <si>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</si>
  <si>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</si>
  <si>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</si>
  <si>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</si>
  <si>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</si>
  <si>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</si>
  <si>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</si>
  <si>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</si>
  <si>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</si>
  <si>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</si>
  <si>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</si>
  <si>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</si>
  <si>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</si>
  <si>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</si>
  <si>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</si>
  <si>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</si>
  <si>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</si>
  <si>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</si>
  <si>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</si>
  <si>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</si>
  <si>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</si>
  <si>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</si>
  <si>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</si>
  <si>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</si>
  <si>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</si>
  <si>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</si>
  <si>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</si>
  <si>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</si>
  <si>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</si>
  <si>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</si>
  <si>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</si>
  <si>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</si>
  <si>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</si>
  <si>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</si>
  <si>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</si>
  <si>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</si>
  <si>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</si>
  <si>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</si>
  <si>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</si>
  <si>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</si>
  <si>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</si>
  <si>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</si>
  <si>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</si>
  <si>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</si>
  <si>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</si>
  <si>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</si>
  <si>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</si>
  <si>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</si>
  <si>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</si>
  <si>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</si>
  <si>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</si>
  <si>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</si>
  <si>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</si>
  <si>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</si>
  <si>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</si>
  <si>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</si>
  <si>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</si>
  <si>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</si>
  <si>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</si>
  <si>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</si>
  <si>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</si>
  <si>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</si>
  <si>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</si>
  <si>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</si>
  <si>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</si>
  <si>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</si>
  <si>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</si>
  <si>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</si>
  <si>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</si>
  <si>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</si>
  <si>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</si>
  <si>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</si>
  <si>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</si>
  <si>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</si>
  <si>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</si>
  <si>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</si>
  <si>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</si>
  <si>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</si>
  <si>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</si>
  <si>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</si>
  <si>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</si>
  <si>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</si>
  <si>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</si>
  <si>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</si>
  <si>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</si>
  <si>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</si>
  <si>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</si>
  <si>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</si>
  <si>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</si>
  <si>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</si>
  <si>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</si>
  <si>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</si>
  <si>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</si>
  <si>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</si>
  <si>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</si>
  <si>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</si>
  <si>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</si>
  <si>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</si>
  <si>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</si>
  <si>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</si>
  <si>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</si>
  <si>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</si>
  <si>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</si>
  <si>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</si>
  <si>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</si>
  <si>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</si>
  <si>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</si>
  <si>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</si>
  <si>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</si>
  <si>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</si>
  <si>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</si>
  <si>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</si>
  <si>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</si>
  <si>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</si>
  <si>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</si>
  <si>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</si>
  <si>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</si>
  <si>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</si>
  <si>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</si>
  <si>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</si>
  <si>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</si>
  <si>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</si>
  <si>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</si>
  <si>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</si>
  <si>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</si>
  <si>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</si>
  <si>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</si>
  <si>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</si>
  <si>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</si>
  <si>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</si>
  <si>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</si>
  <si>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</si>
  <si>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</si>
  <si>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</si>
  <si>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</si>
  <si>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</si>
  <si>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</si>
  <si>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</si>
  <si>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</si>
  <si>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</si>
  <si>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</si>
  <si>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</si>
  <si>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</si>
  <si>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</si>
  <si>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</si>
  <si>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</si>
  <si>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</si>
  <si>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</si>
  <si>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</si>
  <si>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</si>
  <si>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</si>
  <si>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</si>
  <si>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</si>
  <si>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</si>
  <si>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</si>
  <si>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</si>
  <si>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</si>
  <si>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</si>
  <si>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</si>
  <si>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</si>
  <si>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</si>
  <si>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</si>
  <si>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</si>
  <si>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</si>
  <si>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</si>
  <si>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</si>
  <si>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</si>
  <si>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</si>
  <si>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</si>
  <si>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</si>
  <si>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</si>
  <si>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</si>
  <si>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</si>
  <si>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</si>
  <si>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</si>
  <si>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</si>
  <si>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</si>
  <si>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</si>
  <si>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</si>
  <si>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</si>
  <si>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</si>
  <si>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</si>
  <si>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</si>
  <si>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</si>
  <si>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</si>
  <si>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</si>
  <si>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</si>
  <si>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</si>
  <si>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</si>
  <si>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</si>
  <si>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</si>
  <si>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</si>
  <si>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</si>
  <si>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</si>
  <si>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</si>
  <si>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</si>
  <si>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</si>
  <si>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</si>
  <si>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</si>
  <si>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</si>
  <si>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</si>
  <si>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</si>
  <si>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</si>
  <si>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</si>
  <si>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</si>
  <si>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</si>
  <si>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</si>
  <si>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</si>
  <si>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</si>
  <si>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</si>
  <si>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</si>
  <si>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</si>
  <si>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</si>
  <si>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</si>
  <si>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</si>
  <si>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</si>
  <si>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</si>
  <si>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</si>
  <si>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</si>
  <si>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</si>
  <si>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</si>
  <si>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</si>
  <si>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</si>
  <si>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</si>
  <si>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</si>
  <si>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</si>
  <si>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</si>
  <si>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</si>
  <si>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</si>
  <si>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</si>
  <si>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</si>
  <si>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</si>
  <si>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</si>
  <si>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</si>
  <si>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</si>
  <si>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</si>
  <si>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</si>
  <si>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</si>
  <si>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</si>
  <si>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</si>
  <si>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</si>
  <si>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</si>
  <si>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</si>
  <si>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</si>
  <si>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</si>
  <si>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</si>
  <si>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</si>
  <si>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</si>
  <si>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</si>
  <si>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</si>
  <si>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</si>
  <si>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</si>
  <si>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</si>
  <si>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</si>
  <si>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</si>
  <si>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</si>
  <si>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</si>
  <si>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</si>
  <si>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</si>
  <si>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</si>
  <si>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</si>
  <si>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</si>
  <si>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</si>
  <si>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</si>
  <si>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</si>
  <si>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</si>
  <si>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</si>
  <si>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</si>
  <si>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</si>
  <si>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</si>
  <si>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</si>
  <si>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</si>
  <si>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</si>
  <si>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</si>
  <si>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</si>
  <si>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</si>
  <si>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</si>
  <si>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</si>
  <si>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</si>
  <si>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</si>
  <si>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</si>
  <si>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</si>
  <si>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</si>
  <si>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</si>
  <si>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</si>
  <si>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</si>
  <si>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</si>
  <si>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</si>
  <si>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</si>
  <si>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</si>
  <si>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</si>
  <si>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</si>
  <si>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</si>
  <si>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</si>
  <si>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</si>
  <si>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</si>
  <si>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</si>
  <si>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</si>
  <si>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</si>
  <si>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</si>
  <si>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</si>
  <si>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</si>
  <si>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</si>
  <si>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</si>
  <si>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</si>
  <si>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</si>
  <si>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</si>
  <si>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</si>
  <si>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</si>
  <si>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</si>
  <si>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</si>
  <si>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</si>
  <si>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</si>
  <si>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</si>
  <si>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</si>
  <si>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</si>
  <si>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</si>
  <si>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</si>
  <si>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</si>
  <si>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</si>
  <si>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</si>
  <si>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</si>
  <si>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</si>
  <si>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</si>
  <si>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</si>
  <si>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</si>
  <si>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</si>
  <si>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</si>
  <si>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</si>
  <si>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</si>
  <si>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</si>
  <si>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</si>
  <si>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</si>
  <si>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</si>
  <si>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</si>
  <si>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</si>
  <si>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</si>
  <si>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</si>
  <si>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</si>
  <si>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</si>
  <si>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</si>
  <si>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</si>
  <si>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</si>
  <si>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</si>
  <si>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</si>
  <si>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</si>
  <si>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</si>
  <si>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</si>
  <si>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</si>
  <si>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</si>
  <si>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</si>
  <si>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</si>
  <si>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</si>
  <si>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</si>
  <si>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</si>
  <si>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</si>
  <si>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</si>
  <si>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</si>
  <si>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</si>
  <si>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</si>
  <si>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</si>
  <si>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</si>
  <si>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</si>
  <si>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</si>
  <si>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</si>
  <si>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</si>
  <si>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</si>
  <si>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</si>
  <si>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</si>
  <si>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</si>
  <si>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</si>
  <si>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</si>
  <si>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</si>
  <si>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</si>
  <si>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</si>
  <si>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</si>
  <si>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</si>
  <si>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</si>
  <si>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</si>
  <si>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</si>
  <si>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</si>
  <si>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</si>
  <si>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</si>
  <si>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</si>
  <si>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</si>
  <si>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</si>
  <si>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</si>
  <si>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</si>
  <si>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</si>
  <si>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</si>
  <si>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</si>
  <si>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</si>
  <si>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</si>
  <si>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</si>
  <si>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</si>
  <si>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</si>
  <si>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</si>
  <si>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</si>
  <si>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</si>
  <si>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</si>
  <si>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</si>
  <si>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</si>
  <si>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</si>
  <si>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</si>
  <si>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</si>
  <si>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</si>
  <si>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</si>
  <si>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</si>
  <si>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</si>
  <si>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</si>
  <si>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</si>
  <si>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</si>
  <si>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</si>
  <si>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</si>
  <si>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</si>
  <si>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</si>
  <si>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</si>
  <si>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</si>
  <si>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</si>
  <si>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</si>
  <si>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</si>
  <si>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</si>
  <si>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</si>
  <si>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</si>
  <si>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</si>
  <si>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</si>
  <si>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</si>
  <si>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</si>
  <si>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</si>
  <si>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</si>
  <si>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</si>
  <si>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</si>
  <si>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</si>
  <si>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</si>
  <si>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</si>
  <si>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</si>
  <si>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</si>
  <si>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</si>
  <si>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</si>
  <si>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</si>
  <si>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</si>
  <si>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</si>
  <si>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</si>
  <si>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</si>
  <si>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</si>
  <si>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</si>
  <si>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</si>
  <si>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</si>
  <si>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</si>
  <si>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</si>
  <si>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</si>
  <si>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</si>
  <si>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</si>
  <si>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</si>
  <si>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</si>
  <si>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</si>
  <si>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</si>
  <si>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</si>
  <si>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</si>
  <si>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</si>
  <si>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</si>
  <si>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</si>
  <si>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</si>
  <si>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</si>
  <si>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</si>
  <si>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</si>
  <si>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</si>
  <si>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</si>
  <si>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</si>
  <si>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</si>
  <si>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</si>
  <si>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</si>
  <si>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</si>
  <si>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</si>
  <si>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</si>
  <si>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</si>
  <si>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</si>
  <si>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</si>
  <si>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</si>
  <si>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</si>
  <si>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</si>
  <si>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</si>
  <si>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</si>
  <si>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</si>
  <si>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</si>
  <si>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</si>
  <si>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</si>
  <si>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</si>
  <si>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</si>
  <si>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</si>
  <si>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</si>
  <si>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</si>
  <si>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</si>
  <si>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</si>
  <si>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</si>
  <si>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</si>
  <si>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</si>
  <si>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</si>
  <si>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</si>
  <si>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</si>
  <si>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</si>
  <si>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</si>
  <si>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</si>
  <si>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</si>
  <si>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</si>
  <si>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</si>
  <si>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</si>
  <si>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</si>
  <si>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</si>
  <si>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</si>
  <si>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</si>
  <si>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</si>
  <si>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</si>
  <si>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</si>
  <si>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</si>
  <si>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</si>
  <si>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</si>
  <si>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</si>
  <si>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</si>
  <si>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</si>
  <si>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</si>
  <si>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</si>
  <si>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</si>
  <si>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</si>
  <si>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</si>
  <si>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</si>
  <si>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</si>
  <si>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</si>
  <si>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</si>
  <si>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</si>
  <si>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</si>
  <si>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</si>
  <si>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</si>
  <si>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</si>
  <si>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</si>
  <si>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</si>
  <si>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</si>
  <si>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</si>
  <si>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</si>
  <si>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</si>
  <si>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</si>
  <si>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</si>
  <si>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</si>
  <si>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</si>
  <si>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</si>
  <si>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</si>
  <si>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</si>
  <si>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</si>
  <si>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</si>
  <si>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</si>
  <si>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</si>
  <si>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</si>
  <si>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</si>
  <si>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</si>
  <si>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</si>
  <si>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</si>
  <si>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</si>
  <si>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</si>
  <si>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</si>
  <si>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</si>
  <si>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</si>
  <si>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</si>
  <si>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</si>
  <si>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</si>
  <si>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</si>
  <si>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</si>
  <si>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</si>
  <si>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</si>
  <si>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</si>
  <si>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</si>
  <si>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</si>
  <si>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</si>
  <si>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</si>
  <si>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</si>
  <si>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</si>
  <si>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</si>
  <si>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</si>
  <si>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</si>
  <si>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</si>
  <si>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</si>
  <si>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</si>
  <si>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</si>
  <si>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</si>
  <si>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</si>
  <si>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</si>
  <si>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</si>
  <si>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</si>
  <si>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</si>
  <si>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</si>
  <si>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</si>
  <si>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</si>
  <si>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</si>
  <si>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</si>
  <si>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</si>
  <si>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</si>
  <si>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</si>
  <si>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</si>
  <si>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</si>
  <si>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</si>
  <si>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</si>
  <si>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</si>
  <si>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</si>
  <si>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</si>
  <si>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</si>
  <si>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</si>
  <si>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</si>
  <si>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</si>
  <si>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</si>
  <si>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</si>
  <si>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</si>
  <si>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</si>
  <si>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</si>
  <si>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</si>
  <si>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</si>
  <si>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</si>
  <si>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</si>
  <si>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</si>
  <si>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</si>
  <si>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</si>
  <si>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</si>
  <si>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</si>
  <si>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</si>
  <si>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</si>
  <si>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</si>
  <si>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</si>
  <si>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</si>
  <si>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</si>
  <si>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</si>
  <si>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</si>
  <si>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</si>
  <si>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</si>
  <si>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</si>
  <si>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</si>
  <si>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</si>
  <si>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</si>
  <si>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</si>
  <si>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</si>
  <si>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</si>
  <si>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</si>
  <si>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</si>
  <si>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</si>
  <si>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</si>
  <si>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</si>
  <si>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</si>
  <si>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</si>
  <si>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</si>
  <si>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</si>
  <si>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</si>
  <si>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</si>
  <si>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</si>
  <si>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</si>
  <si>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</si>
  <si>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</si>
  <si>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</si>
  <si>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</si>
  <si>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</si>
  <si>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</si>
  <si>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</si>
  <si>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</si>
  <si>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</si>
  <si>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</si>
  <si>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</si>
  <si>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</si>
  <si>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</si>
  <si>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</si>
  <si>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</si>
  <si>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</si>
  <si>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</si>
  <si>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</si>
  <si>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</si>
  <si>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</si>
  <si>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</si>
  <si>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</si>
  <si>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</si>
  <si>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</si>
  <si>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</si>
  <si>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</si>
  <si>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</si>
  <si>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</si>
  <si>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</si>
  <si>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</si>
  <si>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</si>
  <si>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</si>
  <si>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</si>
  <si>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</si>
  <si>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</si>
  <si>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</si>
  <si>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</si>
  <si>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</si>
  <si>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</si>
  <si>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</si>
  <si>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</si>
  <si>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</si>
  <si>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</si>
  <si>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</si>
  <si>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</si>
  <si>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</si>
  <si>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</si>
  <si>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</si>
  <si>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</si>
  <si>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</si>
  <si>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</si>
  <si>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</si>
  <si>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</si>
  <si>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</si>
  <si>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</si>
  <si>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</si>
  <si>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</si>
  <si>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</si>
  <si>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</si>
  <si>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</si>
  <si>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</si>
  <si>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</si>
  <si>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</si>
  <si>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</si>
  <si>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</si>
  <si>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</si>
  <si>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</si>
  <si>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</si>
  <si>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</si>
  <si>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</si>
  <si>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</si>
  <si>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</si>
  <si>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</si>
  <si>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</si>
  <si>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</si>
  <si>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</si>
  <si>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</si>
  <si>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</si>
  <si>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</si>
  <si>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</si>
  <si>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</si>
  <si>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</si>
  <si>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</si>
  <si>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</si>
  <si>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</si>
  <si>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</si>
  <si>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</si>
  <si>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</si>
  <si>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</si>
  <si>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</si>
  <si>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</si>
  <si>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</si>
  <si>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</si>
  <si>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</si>
  <si>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</si>
  <si>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</si>
  <si>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</si>
  <si>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</si>
  <si>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</si>
  <si>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</si>
  <si>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</si>
  <si>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</si>
  <si>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</si>
  <si>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</si>
  <si>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</si>
  <si>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</si>
  <si>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</si>
  <si>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</si>
  <si>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</si>
  <si>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</si>
  <si>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</si>
  <si>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</si>
  <si>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</si>
  <si>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</si>
  <si>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</si>
  <si>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</si>
  <si>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</si>
  <si>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</si>
  <si>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</si>
  <si>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</si>
  <si>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</si>
  <si>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</si>
  <si>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</si>
  <si>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</si>
  <si>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</si>
  <si>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</si>
  <si>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</si>
  <si>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</si>
  <si>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</si>
  <si>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</si>
  <si>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</si>
  <si>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</si>
  <si>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</si>
  <si>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</si>
  <si>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</si>
  <si>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</si>
  <si>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</si>
  <si>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</si>
  <si>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</si>
  <si>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</si>
  <si>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</si>
  <si>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</si>
  <si>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</si>
  <si>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</si>
  <si>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</si>
  <si>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</si>
  <si>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</si>
  <si>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</si>
  <si>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</si>
  <si>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</si>
  <si>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</si>
  <si>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</si>
  <si>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</si>
  <si>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</si>
  <si>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</si>
  <si>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</si>
  <si>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</si>
  <si>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</si>
  <si>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</si>
  <si>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</si>
  <si>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</si>
  <si>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</si>
  <si>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</si>
  <si>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</si>
  <si>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</si>
  <si>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</si>
  <si>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</si>
  <si>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</si>
  <si>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</si>
  <si>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</si>
  <si>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</si>
  <si>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</si>
  <si>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</si>
  <si>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</si>
  <si>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</si>
  <si>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</si>
  <si>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</si>
  <si>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</si>
  <si>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</si>
  <si>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</si>
  <si>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</si>
  <si>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</si>
  <si>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</si>
  <si>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</si>
  <si>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</si>
  <si>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</si>
  <si>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</si>
  <si>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</si>
  <si>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</si>
  <si>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</si>
  <si>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</si>
  <si>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</si>
  <si>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</si>
  <si>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</si>
  <si>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</si>
  <si>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</si>
  <si>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</si>
  <si>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</si>
  <si>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</si>
  <si>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</si>
  <si>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</si>
  <si>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</si>
  <si>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</si>
  <si>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</si>
  <si>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</si>
  <si>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</si>
  <si>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</si>
  <si>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</si>
  <si>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</si>
  <si>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</si>
  <si>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</si>
  <si>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</si>
  <si>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</si>
  <si>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</si>
  <si>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</si>
  <si>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</si>
  <si>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</si>
  <si>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</si>
  <si>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</si>
  <si>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</si>
  <si>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</si>
  <si>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</si>
  <si>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</si>
  <si>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</si>
  <si>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</si>
  <si>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</si>
  <si>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</si>
  <si>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</si>
  <si>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</si>
  <si>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</si>
  <si>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</si>
  <si>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</si>
  <si>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</si>
  <si>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</si>
  <si>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</si>
  <si>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</si>
  <si>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</si>
  <si>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</si>
  <si>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</si>
  <si>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</si>
  <si>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</si>
  <si>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</si>
  <si>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</si>
  <si>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</si>
  <si>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</si>
  <si>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</si>
  <si>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</si>
  <si>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</si>
  <si>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</si>
  <si>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</si>
  <si>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</si>
  <si>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</si>
  <si>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</si>
  <si>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</si>
  <si>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</si>
  <si>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</si>
  <si>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</si>
  <si>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</si>
  <si>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</si>
  <si>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</si>
  <si>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</si>
  <si>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</si>
  <si>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</si>
  <si>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</si>
  <si>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</si>
  <si>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</si>
  <si>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</si>
  <si>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</si>
  <si>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</si>
  <si>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</si>
  <si>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</si>
  <si>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</si>
  <si>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</si>
  <si>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</si>
  <si>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</si>
  <si>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</si>
  <si>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</si>
  <si>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</si>
  <si>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</si>
  <si>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</si>
  <si>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</si>
  <si>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</si>
  <si>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</si>
  <si>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</si>
  <si>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</si>
  <si>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</si>
  <si>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</si>
  <si>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</si>
  <si>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</si>
  <si>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</si>
  <si>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</si>
  <si>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</si>
  <si>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</si>
  <si>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</si>
  <si>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</si>
  <si>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</si>
  <si>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</si>
  <si>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</si>
  <si>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</si>
  <si>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</si>
  <si>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</si>
  <si>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</si>
  <si>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</si>
  <si>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</si>
  <si>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</si>
  <si>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</si>
  <si>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</si>
  <si>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</si>
  <si>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</si>
  <si>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</si>
  <si>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</si>
  <si>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</si>
  <si>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</si>
  <si>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</si>
  <si>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</si>
  <si>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</si>
  <si>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</si>
  <si>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</si>
  <si>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</si>
  <si>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</si>
  <si>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</si>
  <si>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</si>
  <si>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</si>
  <si>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</si>
  <si>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</si>
  <si>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</si>
  <si>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</si>
  <si>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</si>
  <si>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</si>
  <si>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</si>
  <si>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</si>
  <si>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</si>
  <si>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</si>
  <si>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</si>
  <si>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</si>
  <si>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</si>
  <si>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</si>
  <si>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</si>
  <si>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</si>
  <si>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</si>
  <si>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</si>
  <si>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</si>
  <si>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</si>
  <si>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</si>
  <si>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</si>
  <si>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</si>
  <si>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</si>
  <si>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</si>
  <si>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</si>
  <si>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</si>
  <si>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</si>
  <si>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</si>
  <si>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</si>
  <si>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</si>
  <si>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</si>
  <si>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</si>
  <si>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</si>
  <si>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</si>
  <si>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</si>
  <si>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</si>
  <si>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</si>
  <si>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</si>
  <si>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</si>
  <si>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</si>
  <si>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</si>
  <si>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</si>
  <si>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</si>
  <si>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</si>
  <si>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</si>
  <si>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</si>
  <si>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</si>
  <si>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</si>
  <si>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</si>
  <si>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</si>
  <si>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</si>
  <si>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</si>
  <si>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</si>
  <si>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</si>
  <si>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</si>
  <si>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</si>
  <si>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</si>
  <si>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</si>
  <si>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</si>
  <si>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</si>
  <si>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</si>
  <si>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</si>
  <si>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</si>
  <si>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</si>
  <si>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</si>
  <si>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</si>
  <si>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</si>
  <si>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</si>
  <si>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</si>
  <si>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</si>
  <si>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</si>
  <si>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</si>
  <si>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</si>
  <si>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</si>
  <si>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</si>
  <si>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</si>
  <si>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</si>
  <si>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</si>
  <si>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</si>
  <si>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</si>
  <si>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</si>
  <si>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</si>
  <si>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</si>
  <si>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</si>
  <si>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</si>
  <si>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</si>
  <si>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</si>
  <si>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</si>
  <si>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</si>
  <si>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</si>
  <si>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</si>
  <si>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</si>
  <si>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</si>
  <si>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</si>
  <si>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</si>
  <si>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</si>
  <si>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</si>
  <si>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</si>
  <si>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</si>
  <si>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</si>
  <si>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</si>
  <si>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</si>
  <si>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</si>
  <si>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</si>
  <si>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</si>
  <si>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</si>
  <si>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</si>
  <si>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</si>
  <si>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</si>
  <si>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</si>
  <si>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</si>
  <si>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</si>
  <si>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</si>
  <si>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</si>
  <si>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</si>
  <si>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</si>
  <si>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</si>
  <si>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</si>
  <si>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</si>
  <si>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</si>
  <si>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</si>
  <si>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</si>
  <si>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</si>
  <si>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</si>
  <si>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</si>
  <si>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</si>
  <si>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</si>
  <si>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</si>
  <si>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</si>
  <si>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</si>
  <si>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</si>
  <si>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</si>
  <si>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</si>
  <si>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</si>
  <si>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</si>
  <si>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</si>
  <si>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</si>
  <si>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</si>
  <si>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</si>
  <si>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</si>
  <si>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</si>
  <si>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</si>
  <si>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</si>
  <si>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</si>
  <si>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</si>
  <si>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</si>
  <si>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</si>
  <si>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</si>
  <si>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</si>
  <si>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</si>
  <si>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</si>
  <si>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</si>
  <si>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</si>
  <si>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</si>
  <si>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</si>
  <si>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</si>
  <si>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</si>
  <si>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</si>
  <si>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</si>
  <si>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</si>
  <si>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</si>
  <si>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</si>
  <si>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</si>
  <si>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</si>
  <si>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</si>
  <si>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</si>
  <si>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</si>
  <si>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</si>
  <si>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</si>
  <si>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</si>
  <si>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</si>
  <si>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</si>
  <si>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</si>
  <si>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</si>
  <si>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</si>
  <si>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</si>
  <si>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</si>
  <si>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</si>
  <si>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</si>
  <si>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</si>
  <si>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</si>
  <si>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</si>
  <si>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</si>
  <si>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</si>
  <si>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</si>
  <si>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</si>
  <si>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</si>
  <si>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</si>
  <si>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</si>
  <si>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</si>
  <si>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</si>
  <si>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</si>
  <si>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</si>
  <si>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</si>
  <si>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</si>
  <si>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</si>
  <si>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</si>
  <si>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</si>
  <si>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</si>
  <si>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</si>
  <si>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</si>
  <si>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</si>
  <si>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</si>
  <si>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</si>
  <si>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</si>
  <si>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</si>
  <si>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</si>
  <si>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</si>
  <si>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</si>
  <si>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</si>
  <si>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</si>
  <si>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</si>
  <si>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</si>
  <si>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</si>
  <si>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</si>
  <si>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</si>
  <si>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</si>
  <si>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</si>
  <si>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</si>
  <si>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</si>
  <si>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</si>
  <si>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</si>
  <si>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</si>
  <si>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</si>
  <si>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</si>
  <si>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</si>
  <si>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</si>
  <si>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</si>
  <si>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</si>
  <si>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</si>
  <si>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</si>
  <si>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</si>
  <si>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</si>
  <si>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</si>
  <si>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</si>
  <si>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</si>
  <si>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</si>
  <si>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</si>
  <si>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</si>
  <si>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</si>
  <si>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</si>
  <si>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</si>
  <si>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</si>
  <si>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</si>
  <si>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</si>
  <si>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</si>
  <si>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</si>
  <si>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</si>
  <si>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</si>
  <si>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</si>
  <si>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</si>
  <si>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</si>
  <si>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</si>
  <si>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</si>
  <si>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</si>
  <si>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</si>
  <si>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</si>
  <si>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</si>
  <si>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</si>
  <si>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</si>
  <si>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</si>
  <si>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</si>
  <si>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</si>
  <si>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</si>
  <si>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</si>
  <si>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</si>
  <si>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</si>
  <si>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</si>
  <si>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</si>
  <si>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</si>
  <si>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</si>
  <si>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</si>
  <si>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</si>
  <si>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</si>
  <si>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</si>
  <si>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</si>
  <si>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</si>
  <si>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</si>
  <si>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</si>
  <si>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>Socaria mecanizada</t>
  </si>
  <si>
    <t>Josuel</t>
  </si>
  <si>
    <t>ZUC-ZVP</t>
  </si>
  <si>
    <t>ZUCZVP</t>
  </si>
  <si>
    <t>Daniel</t>
  </si>
  <si>
    <t xml:space="preserve">R7D de ZUC a ZVP </t>
  </si>
  <si>
    <t>Pedro</t>
  </si>
  <si>
    <t>K47ZDG/ZMAK47</t>
  </si>
  <si>
    <t xml:space="preserve">Intervalo modernização </t>
  </si>
  <si>
    <t xml:space="preserve">Antonio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</si>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</sst>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10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T1" activePane="topRight" state="frozen"/>
      <selection pane="topRight" activeCell="X141" sqref="X14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8" t="s">
        <v>969</v>
      </c>
      <c r="C1" s="219"/>
      <c r="D1" s="219"/>
      <c r="E1" s="218" t="s">
        <v>970</v>
      </c>
      <c r="F1" s="219"/>
      <c r="G1" s="220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21"/>
      <c r="AG1" s="4"/>
      <c r="AH1" s="225" t="s">
        <v>971</v>
      </c>
      <c r="AI1" s="226"/>
      <c r="AJ1" s="226"/>
      <c r="AK1" s="226"/>
      <c r="AL1" s="227"/>
      <c r="AM1" s="228"/>
      <c r="AN1" s="226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9"/>
      <c r="BF1" s="4"/>
      <c r="BG1" s="230" t="s">
        <v>972</v>
      </c>
      <c r="BH1" s="231"/>
      <c r="BI1" s="231"/>
      <c r="BJ1" s="232"/>
      <c r="BK1" s="4"/>
      <c r="BL1" s="222" t="s">
        <v>973</v>
      </c>
      <c r="BM1" s="223"/>
      <c r="BN1" s="223"/>
      <c r="BO1" s="223"/>
      <c r="BP1" s="223"/>
      <c r="BQ1" s="223"/>
      <c r="BR1" s="22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5" t="s">
        <v>974</v>
      </c>
      <c r="AI2" s="226"/>
      <c r="AJ2" s="226"/>
      <c r="AK2" s="226"/>
      <c r="AL2" s="227"/>
      <c r="AM2" s="228"/>
      <c r="AN2" s="226"/>
      <c r="AO2" s="226"/>
      <c r="AP2" s="229"/>
      <c r="AQ2" s="5"/>
      <c r="AR2" s="225" t="s">
        <v>977</v>
      </c>
      <c r="AS2" s="226"/>
      <c r="AT2" s="226"/>
      <c r="AU2" s="226"/>
      <c r="AV2" s="226"/>
      <c r="AW2" s="226"/>
      <c r="AX2" s="229"/>
      <c r="AY2" s="5"/>
      <c r="AZ2" s="211" t="s">
        <v>978</v>
      </c>
      <c r="BA2" s="215"/>
      <c r="BB2" s="225" t="s">
        <v>975</v>
      </c>
      <c r="BC2" s="226"/>
      <c r="BD2" s="226"/>
      <c r="BE2" s="229"/>
      <c r="BF2" s="4"/>
      <c r="BG2" s="233"/>
      <c r="BH2" s="234"/>
      <c r="BI2" s="234"/>
      <c r="BJ2" s="235"/>
      <c r="BK2" s="4"/>
      <c r="BL2" s="236"/>
      <c r="BM2" s="237"/>
      <c r="BN2" s="237"/>
      <c r="BO2" s="237"/>
      <c r="BP2" s="237"/>
      <c r="BQ2" s="237"/>
      <c r="BR2" s="23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1" t="s">
        <v>979</v>
      </c>
      <c r="AI3" s="215"/>
      <c r="AJ3" s="211" t="s">
        <v>980</v>
      </c>
      <c r="AK3" s="212"/>
      <c r="AL3" s="213"/>
      <c r="AM3" s="214"/>
      <c r="AN3" s="212"/>
      <c r="AO3" s="212"/>
      <c r="AP3" s="215"/>
      <c r="AQ3" s="60"/>
      <c r="AR3" s="216" t="s">
        <v>986</v>
      </c>
      <c r="AS3" s="217"/>
      <c r="AT3" s="216" t="s">
        <v>987</v>
      </c>
      <c r="AU3" s="217"/>
      <c r="AV3" s="216" t="s">
        <v>988</v>
      </c>
      <c r="AW3" s="217"/>
      <c r="AX3" s="60" t="s">
        <v>989</v>
      </c>
      <c r="AY3" s="60"/>
      <c r="AZ3" s="239"/>
      <c r="BA3" s="240"/>
      <c r="BB3" s="211" t="s">
        <v>982</v>
      </c>
      <c r="BC3" s="212"/>
      <c r="BD3" s="212"/>
      <c r="BE3" s="215"/>
      <c r="BF3" s="59"/>
      <c r="BG3" s="233"/>
      <c r="BH3" s="234"/>
      <c r="BI3" s="234"/>
      <c r="BJ3" s="235"/>
      <c r="BK3" s="59"/>
      <c r="BL3" s="222" t="s">
        <v>990</v>
      </c>
      <c r="BM3" s="223"/>
      <c r="BN3" s="223"/>
      <c r="BO3" s="224"/>
      <c r="BP3" s="222" t="s">
        <v>773</v>
      </c>
      <c r="BQ3" s="223"/>
      <c r="BR3" s="22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 t="str">
        <f t="shared" si="7"/>
        <v/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/>
      <c r="AR127" s="108"/>
      <c r="AS127" s="108"/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/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/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1278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/>
      <c r="AR128" s="108"/>
      <c r="AS128" s="108"/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/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/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1279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/>
      <c r="AR129" s="108"/>
      <c r="AS129" s="108"/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/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1280</v>
      </c>
      <c r="M131" s="127" t="s">
        <v>1281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1282</v>
      </c>
      <c r="V131" s="151" t="s">
        <v>1283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/>
      <c r="AR131" s="108"/>
      <c r="AS131" s="108"/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0</v>
      </c>
      <c r="AY131" s="153"/>
      <c r="AZ131" s="109"/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Produção e Intervalo</v>
      </c>
      <c r="BQ131" s="18">
        <f>IF(OR(B131="",E131=""),"*",AX131/O131)</f>
        <v>0</v>
      </c>
      <c r="BR131" s="18">
        <f>IF(OR(B131="",E131=""),"*",AZ131/P131)</f>
        <v>0</v>
      </c>
      <c r="BS131" s="7" t="str">
        <f t="shared" si="7"/>
        <v/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1278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/>
      <c r="AR132" s="108"/>
      <c r="AS132" s="108"/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/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/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1284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/>
      <c r="AR133" s="108"/>
      <c r="AS133" s="108"/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/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1285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1286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/>
      <c r="AR135" s="108"/>
      <c r="AS135" s="108"/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/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/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1285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1278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/>
      <c r="AR136" s="108"/>
      <c r="AS136" s="108"/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/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/>
      <c r="AR138" s="108"/>
      <c r="AS138" s="108"/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/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/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1287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/>
      <c r="AR139" s="108"/>
      <c r="AS139" s="108"/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/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1284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/>
      <c r="AR141" s="108"/>
      <c r="AS141" s="108"/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/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/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1278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/>
      <c r="AR142" s="108"/>
      <c r="AS142" s="108"/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/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12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98" operator="equal">
      <formula>"NÃO"</formula>
    </cfRule>
    <cfRule type="cellIs" dxfId="187" priority="11899" operator="equal">
      <formula>"SIM"</formula>
    </cfRule>
  </conditionalFormatting>
  <conditionalFormatting sqref="AY6:AY1032">
    <cfRule type="expression" dxfId="186" priority="54354">
      <formula>#REF!=1</formula>
    </cfRule>
  </conditionalFormatting>
  <conditionalFormatting sqref="T6:T1032 BD6:BD1032 AX6:AX1032">
    <cfRule type="cellIs" dxfId="185" priority="54338" operator="equal">
      <formula>"ERRO"</formula>
    </cfRule>
  </conditionalFormatting>
  <conditionalFormatting sqref="BP6:BP1032">
    <cfRule type="cellIs" dxfId="184" priority="54333" operator="equal">
      <formula>"Produção e Intervalo"</formula>
    </cfRule>
    <cfRule type="cellIs" dxfId="183" priority="54334" operator="equal">
      <formula>"Aderente"</formula>
    </cfRule>
    <cfRule type="cellIs" dxfId="182" priority="54335" operator="equal">
      <formula>"Intervalo"</formula>
    </cfRule>
    <cfRule type="cellIs" dxfId="181" priority="54336" operator="equal">
      <formula>"Produção"</formula>
    </cfRule>
    <cfRule type="cellIs" dxfId="180" priority="54337" operator="equal">
      <formula>"ERRO"</formula>
    </cfRule>
  </conditionalFormatting>
  <conditionalFormatting sqref="BQ6:BR1032">
    <cfRule type="cellIs" dxfId="179" priority="54315" operator="equal">
      <formula>"*"</formula>
    </cfRule>
    <cfRule type="cellIs" dxfId="178" priority="54316" operator="greaterThanOrEqual">
      <formula>1</formula>
    </cfRule>
    <cfRule type="cellIs" dxfId="177" priority="54317" operator="lessThan">
      <formula>1</formula>
    </cfRule>
  </conditionalFormatting>
  <conditionalFormatting sqref="BJ2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15" operator="equal">
      <formula>"OPORTUNIDADE"</formula>
    </cfRule>
  </conditionalFormatting>
  <conditionalFormatting sqref="X28:Y29">
    <cfRule type="cellIs" dxfId="175" priority="213" operator="equal">
      <formula>"NÃO"</formula>
    </cfRule>
    <cfRule type="cellIs" dxfId="174" priority="214" operator="equal">
      <formula>"SIM"</formula>
    </cfRule>
  </conditionalFormatting>
  <conditionalFormatting sqref="BJ1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2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2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91" operator="equal">
      <formula>"OPORTUNIDADE"</formula>
    </cfRule>
  </conditionalFormatting>
  <conditionalFormatting sqref="Y39">
    <cfRule type="cellIs" dxfId="172" priority="189" operator="equal">
      <formula>"NÃO"</formula>
    </cfRule>
    <cfRule type="cellIs" dxfId="171" priority="190" operator="equal">
      <formula>"SIM"</formula>
    </cfRule>
  </conditionalFormatting>
  <conditionalFormatting sqref="X42:X43">
    <cfRule type="cellIs" dxfId="170" priority="188" operator="equal">
      <formula>"OPORTUNIDADE"</formula>
    </cfRule>
  </conditionalFormatting>
  <conditionalFormatting sqref="X42:X43">
    <cfRule type="cellIs" dxfId="169" priority="186" operator="equal">
      <formula>"NÃO"</formula>
    </cfRule>
    <cfRule type="cellIs" dxfId="168" priority="187" operator="equal">
      <formula>"SIM"</formula>
    </cfRule>
  </conditionalFormatting>
  <conditionalFormatting sqref="BJ4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59" operator="equal">
      <formula>"OPORTUNIDADE"</formula>
    </cfRule>
  </conditionalFormatting>
  <conditionalFormatting sqref="X46:Y46 Y47:Y48 X47:X50">
    <cfRule type="cellIs" dxfId="166" priority="157" operator="equal">
      <formula>"NÃO"</formula>
    </cfRule>
    <cfRule type="cellIs" dxfId="165" priority="158" operator="equal">
      <formula>"SIM"</formula>
    </cfRule>
  </conditionalFormatting>
  <conditionalFormatting sqref="BJ3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31" operator="equal">
      <formula>"OPORTUNIDADE"</formula>
    </cfRule>
  </conditionalFormatting>
  <conditionalFormatting sqref="Y57">
    <cfRule type="cellIs" dxfId="163" priority="129" operator="equal">
      <formula>"NÃO"</formula>
    </cfRule>
    <cfRule type="cellIs" dxfId="162" priority="130" operator="equal">
      <formula>"SIM"</formula>
    </cfRule>
  </conditionalFormatting>
  <conditionalFormatting sqref="BJ3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5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18" operator="equal">
      <formula>"OPORTUNIDADE"</formula>
    </cfRule>
  </conditionalFormatting>
  <conditionalFormatting sqref="X52:X61">
    <cfRule type="cellIs" dxfId="160" priority="116" operator="equal">
      <formula>"NÃO"</formula>
    </cfRule>
    <cfRule type="cellIs" dxfId="159" priority="117" operator="equal">
      <formula>"SIM"</formula>
    </cfRule>
  </conditionalFormatting>
  <conditionalFormatting sqref="BJ5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82" operator="equal">
      <formula>"OPORTUNIDADE"</formula>
    </cfRule>
  </conditionalFormatting>
  <conditionalFormatting sqref="Y73">
    <cfRule type="cellIs" dxfId="157" priority="80" operator="equal">
      <formula>"NÃO"</formula>
    </cfRule>
    <cfRule type="cellIs" dxfId="156" priority="81" operator="equal">
      <formula>"SIM"</formula>
    </cfRule>
  </conditionalFormatting>
  <conditionalFormatting sqref="X75">
    <cfRule type="cellIs" dxfId="155" priority="76" operator="equal">
      <formula>"OPORTUNIDADE"</formula>
    </cfRule>
  </conditionalFormatting>
  <conditionalFormatting sqref="X75">
    <cfRule type="cellIs" dxfId="154" priority="74" operator="equal">
      <formula>"NÃO"</formula>
    </cfRule>
    <cfRule type="cellIs" dxfId="153" priority="75" operator="equal">
      <formula>"SIM"</formula>
    </cfRule>
  </conditionalFormatting>
  <conditionalFormatting sqref="BJ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69" operator="equal">
      <formula>"OPORTUNIDADE"</formula>
    </cfRule>
  </conditionalFormatting>
  <conditionalFormatting sqref="X76:X77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BO7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54">
      <iconSet showValue="0">
        <cfvo type="percent" val="0"/>
        <cfvo type="num" val="1"/>
        <cfvo type="num" val="1" gte="0"/>
      </iconSet>
    </cfRule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7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032">
    <cfRule type="iconSet" priority="61817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032">
    <cfRule type="iconSet" priority="61833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45">
      <iconSet showValue="0">
        <cfvo type="percent" val="0"/>
        <cfvo type="num" val="1"/>
        <cfvo type="num" val="1" gte="0"/>
      </iconSet>
    </cfRule>
    <cfRule type="iconSet" priority="61846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51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5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01:I115 I120:I1032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AH6:AH1032 E6:E1032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1288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1289</v>
      </c>
      <c r="C4" s="161" t="s">
        <v>1290</v>
      </c>
      <c r="D4" s="161" t="s">
        <v>1291</v>
      </c>
      <c r="E4" s="161" t="s">
        <v>1292</v>
      </c>
      <c r="F4" s="161" t="s">
        <v>4</v>
      </c>
      <c r="G4" s="161" t="s">
        <v>1293</v>
      </c>
    </row>
    <row r="5" spans="2:7">
      <c r="B5" s="162" t="s">
        <v>1294</v>
      </c>
      <c r="C5" s="162">
        <v>257068</v>
      </c>
      <c r="D5" s="162" t="s">
        <v>1295</v>
      </c>
      <c r="E5" s="162" t="s">
        <v>1296</v>
      </c>
      <c r="F5" s="162" t="s">
        <v>1296</v>
      </c>
      <c r="G5" s="163">
        <v>46296</v>
      </c>
    </row>
    <row r="6" spans="2:7">
      <c r="B6" s="162" t="s">
        <v>1297</v>
      </c>
      <c r="C6" s="162" t="s">
        <v>624</v>
      </c>
      <c r="D6" s="162" t="s">
        <v>624</v>
      </c>
      <c r="E6" s="162" t="s">
        <v>624</v>
      </c>
      <c r="F6" s="162" t="s">
        <v>1298</v>
      </c>
      <c r="G6" s="163" t="s">
        <v>624</v>
      </c>
    </row>
    <row r="7" spans="2:7">
      <c r="B7" s="162" t="s">
        <v>1299</v>
      </c>
      <c r="C7" s="162">
        <v>257472</v>
      </c>
      <c r="D7" s="162" t="s">
        <v>1300</v>
      </c>
      <c r="E7" s="162" t="s">
        <v>1301</v>
      </c>
      <c r="F7" s="162" t="s">
        <v>1301</v>
      </c>
      <c r="G7" s="163">
        <v>45992</v>
      </c>
    </row>
    <row r="8" spans="2:7">
      <c r="B8" s="162" t="s">
        <v>1302</v>
      </c>
      <c r="C8" s="162">
        <v>260307</v>
      </c>
      <c r="D8" s="162" t="s">
        <v>1303</v>
      </c>
      <c r="E8" s="162" t="s">
        <v>1304</v>
      </c>
      <c r="F8" s="162" t="s">
        <v>1301</v>
      </c>
      <c r="G8" s="163">
        <v>46082</v>
      </c>
    </row>
    <row r="9" spans="2:7">
      <c r="B9" s="162" t="s">
        <v>1305</v>
      </c>
      <c r="C9" s="162">
        <v>333033</v>
      </c>
      <c r="D9" s="162" t="s">
        <v>1306</v>
      </c>
      <c r="E9" s="162" t="s">
        <v>1298</v>
      </c>
      <c r="F9" s="162" t="s">
        <v>1307</v>
      </c>
      <c r="G9" s="162" t="s">
        <v>624</v>
      </c>
    </row>
    <row r="10" spans="2:7">
      <c r="B10" s="162" t="s">
        <v>1308</v>
      </c>
      <c r="C10" s="162">
        <v>263576</v>
      </c>
      <c r="D10" s="162" t="s">
        <v>1309</v>
      </c>
      <c r="E10" s="162" t="s">
        <v>1298</v>
      </c>
      <c r="F10" s="162" t="s">
        <v>1307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1310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1311</v>
      </c>
      <c r="E3" s="200" t="s">
        <v>1312</v>
      </c>
      <c r="F3" s="200" t="s">
        <v>1313</v>
      </c>
      <c r="G3" s="200" t="s">
        <v>1314</v>
      </c>
      <c r="H3" s="200" t="s">
        <v>1315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1316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1317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1318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" workbookViewId="0">
      <selection activeCell="A2" sqref="A2:T139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1059</v>
      </c>
      <c r="Q1" s="248"/>
      <c r="R1" s="111"/>
      <c r="S1" s="84"/>
      <c r="T1" s="86"/>
      <c r="U1" s="249" t="s">
        <v>1319</v>
      </c>
      <c r="V1" s="249"/>
      <c r="W1" s="249"/>
    </row>
    <row r="2" spans="1:23" ht="15" customHeight="1">
      <c r="A2" s="87" t="s">
        <v>1320</v>
      </c>
      <c r="B2" s="87" t="s">
        <v>1321</v>
      </c>
      <c r="C2" s="87" t="s">
        <v>442</v>
      </c>
      <c r="D2" s="88" t="s">
        <v>1011</v>
      </c>
      <c r="E2" s="88" t="s">
        <v>4</v>
      </c>
      <c r="F2" s="88" t="s">
        <v>1322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1323</v>
      </c>
      <c r="T2" s="91" t="s">
        <v>1014</v>
      </c>
      <c r="U2" s="137">
        <f ca="1">TODAY()-1</f>
        <v>46061</v>
      </c>
      <c r="V2" s="137">
        <f ca="1">U2-1</f>
        <v>46060</v>
      </c>
      <c r="W2" s="137">
        <f ca="1">V2-1</f>
        <v>46059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510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510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633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510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633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510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633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510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633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510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633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510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633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510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633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510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633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1</v>
      </c>
    </row>
    <row r="136" spans="1:23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510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1324</v>
      </c>
      <c r="D5" s="251"/>
      <c r="E5" s="251"/>
      <c r="F5" s="251"/>
      <c r="G5" s="251"/>
      <c r="H5" s="251"/>
      <c r="I5" s="251"/>
      <c r="J5" s="252"/>
      <c r="K5" s="253" t="s">
        <v>1325</v>
      </c>
      <c r="L5" s="254"/>
      <c r="M5" s="254"/>
      <c r="N5" s="254"/>
      <c r="O5" s="255" t="s">
        <v>1326</v>
      </c>
      <c r="P5" s="256"/>
    </row>
    <row r="6" spans="1:16" s="74" customFormat="1" ht="15" customHeight="1">
      <c r="A6" s="66" t="s">
        <v>1322</v>
      </c>
      <c r="B6" s="75" t="s">
        <v>1321</v>
      </c>
      <c r="C6" s="76" t="s">
        <v>1011</v>
      </c>
      <c r="D6" s="77" t="s">
        <v>1012</v>
      </c>
      <c r="E6" s="76" t="s">
        <v>1327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1328</v>
      </c>
      <c r="M6" s="80" t="s">
        <v>642</v>
      </c>
      <c r="N6" s="81" t="s">
        <v>1006</v>
      </c>
      <c r="O6" s="158" t="s">
        <v>1049</v>
      </c>
      <c r="P6" s="132" t="s">
        <v>1329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1330</v>
      </c>
      <c r="C2" s="121" t="s">
        <v>997</v>
      </c>
      <c r="D2" s="76" t="s">
        <v>999</v>
      </c>
      <c r="E2" s="76" t="s">
        <v>1331</v>
      </c>
      <c r="F2" s="99" t="s">
        <v>1332</v>
      </c>
      <c r="G2" s="76" t="s">
        <v>1333</v>
      </c>
      <c r="H2" s="76" t="s">
        <v>1334</v>
      </c>
      <c r="I2" s="76" t="s">
        <v>1335</v>
      </c>
      <c r="J2" s="76" t="s">
        <v>1336</v>
      </c>
      <c r="K2" s="78" t="s">
        <v>1337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OPORTUNIDADE</v>
      </c>
      <c r="C92" s="95">
        <f>IF(SP_NORTE!B127="","*",SP_NORTE!B127)</f>
        <v>46063</v>
      </c>
      <c r="D92" s="94" t="str">
        <f>IF(SP_NORTE!D127="","*",SP_NORTE!D127)</f>
        <v>E40</v>
      </c>
      <c r="E92" s="94" t="str">
        <f>IF(SP_NORTE!G127="","*",SP_NORTE!G127)</f>
        <v>ZDP2</v>
      </c>
      <c r="F92" s="100" t="str">
        <f>IF(SP_NORTE!L127="","*",SP_NORTE!L127)</f>
        <v>ZUE</v>
      </c>
      <c r="G92" s="95" t="str">
        <f>IF(SP_NORTE!H127="","*",SP_NORTE!H127)</f>
        <v>ZDP2</v>
      </c>
      <c r="H92" s="95" t="str">
        <f>IF(SP_NORTE!AA127="","*",SP_NORTE!AA127)</f>
        <v>FIXO + ESCALA</v>
      </c>
      <c r="I92" s="95" t="str">
        <f>IF(SP_NORTE!AB127="","*",SP_NORTE!AB127)</f>
        <v>ACIONAMENTO</v>
      </c>
      <c r="J92" s="96" t="str">
        <f>IF(SP_NORTE!Z127="","*",SP_NORTE!Z127)</f>
        <v>2 Clayton + Escaka</v>
      </c>
      <c r="K92" s="97">
        <f>IF(SP_NORTE!AC127="","*",SP_NORTE!AC127)</f>
        <v>0.29166666666666669</v>
      </c>
    </row>
    <row r="93" spans="2:11" hidden="1">
      <c r="B93" s="94" t="str">
        <f>IF(SP_NORTE!X128="","*",SP_NORTE!X128)</f>
        <v>SIM</v>
      </c>
      <c r="C93" s="95">
        <f>IF(SP_NORTE!B128="","*",SP_NORTE!B128)</f>
        <v>46063</v>
      </c>
      <c r="D93" s="94" t="str">
        <f>IF(SP_NORTE!D128="","*",SP_NORTE!D128)</f>
        <v>V87</v>
      </c>
      <c r="E93" s="94" t="str">
        <f>IF(SP_NORTE!G128="","*",SP_NORTE!G128)</f>
        <v>ZDP2</v>
      </c>
      <c r="F93" s="100" t="str">
        <f>IF(SP_NORTE!L128="","*",SP_NORTE!L128)</f>
        <v>ZGI-ZFN</v>
      </c>
      <c r="G93" s="95" t="str">
        <f>IF(SP_NORTE!H128="","*",SP_NORTE!H128)</f>
        <v>ZDP2</v>
      </c>
      <c r="H93" s="95" t="str">
        <f>IF(SP_NORTE!AA128="","*",SP_NORTE!AA128)</f>
        <v>FIXO</v>
      </c>
      <c r="I93" s="95" t="str">
        <f>IF(SP_NORTE!AB128="","*",SP_NORTE!AB128)</f>
        <v>ACIONAMENTO</v>
      </c>
      <c r="J93" s="96">
        <f>IF(SP_NORTE!Z128="","*",SP_NORTE!Z128)</f>
        <v>1</v>
      </c>
      <c r="K93" s="97">
        <f>IF(SP_NORTE!AC128="","*",SP_NORTE!AC128)</f>
        <v>0.29166666666666669</v>
      </c>
    </row>
    <row r="94" spans="2:11" hidden="1">
      <c r="B94" s="94" t="str">
        <f>IF(SP_NORTE!X129="","*",SP_NORTE!X129)</f>
        <v>OPORTUNIDADE</v>
      </c>
      <c r="C94" s="95">
        <f>IF(SP_NORTE!B129="","*",SP_NORTE!B129)</f>
        <v>46063</v>
      </c>
      <c r="D94" s="94" t="str">
        <f>IF(SP_NORTE!D129="","*",SP_NORTE!D129)</f>
        <v>JOSUEL (TP-697)</v>
      </c>
      <c r="E94" s="94" t="str">
        <f>IF(SP_NORTE!G129="","*",SP_NORTE!G129)</f>
        <v>-</v>
      </c>
      <c r="F94" s="100" t="str">
        <f>IF(SP_NORTE!L129="","*",SP_NORTE!L129)</f>
        <v>ZVP-ZGI</v>
      </c>
      <c r="G94" s="95" t="str">
        <f>IF(SP_NORTE!H129="","*",SP_NORTE!H129)</f>
        <v>-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-</v>
      </c>
      <c r="K94" s="97" t="str">
        <f>IF(SP_NORTE!AC129="","*",SP_NORTE!AC129)</f>
        <v>-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OPORTUNIDADE</v>
      </c>
      <c r="C96" s="95">
        <f>IF(SP_NORTE!B131="","*",SP_NORTE!B131)</f>
        <v>46063</v>
      </c>
      <c r="D96" s="94" t="str">
        <f>IF(SP_NORTE!D131="","*",SP_NORTE!D131)</f>
        <v>A73</v>
      </c>
      <c r="E96" s="94" t="str">
        <f>IF(SP_NORTE!G131="","*",SP_NORTE!G131)</f>
        <v>ZUC</v>
      </c>
      <c r="F96" s="100" t="str">
        <f>IF(SP_NORTE!L131="","*",SP_NORTE!L131)</f>
        <v>ZUC-ZVP</v>
      </c>
      <c r="G96" s="95" t="str">
        <f>IF(SP_NORTE!H131="","*",SP_NORTE!H131)</f>
        <v>ZVP</v>
      </c>
      <c r="H96" s="95" t="str">
        <f>IF(SP_NORTE!AA131="","*",SP_NORTE!AA131)</f>
        <v>FIXO</v>
      </c>
      <c r="I96" s="95" t="str">
        <f>IF(SP_NORTE!AB131="","*",SP_NORTE!AB131)</f>
        <v>ACIONAMENTO</v>
      </c>
      <c r="J96" s="96">
        <f>IF(SP_NORTE!Z131="","*",SP_NORTE!Z131)</f>
        <v>1</v>
      </c>
      <c r="K96" s="97">
        <f>IF(SP_NORTE!AC131="","*",SP_NORTE!AC131)</f>
        <v>0.29166666666666669</v>
      </c>
    </row>
    <row r="97" spans="2:11" hidden="1">
      <c r="B97" s="94" t="str">
        <f>IF(SP_NORTE!X132="","*",SP_NORTE!X132)</f>
        <v>SIM</v>
      </c>
      <c r="C97" s="95">
        <f>IF(SP_NORTE!B132="","*",SP_NORTE!B132)</f>
        <v>46063</v>
      </c>
      <c r="D97" s="94" t="str">
        <f>IF(SP_NORTE!D132="","*",SP_NORTE!D132)</f>
        <v>V88</v>
      </c>
      <c r="E97" s="94" t="str">
        <f>IF(SP_NORTE!G132="","*",SP_NORTE!G132)</f>
        <v>ZPN2</v>
      </c>
      <c r="F97" s="100" t="str">
        <f>IF(SP_NORTE!L132="","*",SP_NORTE!L132)</f>
        <v>ZCV-ZCT</v>
      </c>
      <c r="G97" s="95" t="str">
        <f>IF(SP_NORTE!H132="","*",SP_NORTE!H132)</f>
        <v>ZPN2</v>
      </c>
      <c r="H97" s="95" t="str">
        <f>IF(SP_NORTE!AA132="","*",SP_NORTE!AA132)</f>
        <v>FIXO</v>
      </c>
      <c r="I97" s="95" t="str">
        <f>IF(SP_NORTE!AB132="","*",SP_NORTE!AB132)</f>
        <v>ACIONAMENTO</v>
      </c>
      <c r="J97" s="96">
        <f>IF(SP_NORTE!Z132="","*",SP_NORTE!Z132)</f>
        <v>1</v>
      </c>
      <c r="K97" s="97">
        <f>IF(SP_NORTE!AC132="","*",SP_NORTE!AC132)</f>
        <v>0.29166666666666669</v>
      </c>
    </row>
    <row r="98" spans="2:11" hidden="1">
      <c r="B98" s="94" t="str">
        <f>IF(SP_NORTE!X133="","*",SP_NORTE!X133)</f>
        <v>OPORTUNIDADE</v>
      </c>
      <c r="C98" s="95">
        <f>IF(SP_NORTE!B133="","*",SP_NORTE!B133)</f>
        <v>46063</v>
      </c>
      <c r="D98" s="94" t="str">
        <f>IF(SP_NORTE!D133="","*",SP_NORTE!D133)</f>
        <v>JULIO (TF-648)</v>
      </c>
      <c r="E98" s="94" t="str">
        <f>IF(SP_NORTE!G133="","*",SP_NORTE!G133)</f>
        <v>-</v>
      </c>
      <c r="F98" s="100" t="str">
        <f>IF(SP_NORTE!L133="","*",SP_NORTE!L133)</f>
        <v>ZCZ-ZZF</v>
      </c>
      <c r="G98" s="95" t="str">
        <f>IF(SP_NORTE!H133="","*",SP_NORTE!H133)</f>
        <v>-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-</v>
      </c>
      <c r="K98" s="97" t="str">
        <f>IF(SP_NORTE!AC133="","*",SP_NORTE!AC133)</f>
        <v>-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SIM</v>
      </c>
      <c r="C100" s="95">
        <f>IF(SP_NORTE!B135="","*",SP_NORTE!B135)</f>
        <v>46063</v>
      </c>
      <c r="D100" s="94" t="str">
        <f>IF(SP_NORTE!D135="","*",SP_NORTE!D135)</f>
        <v>MOD SPN</v>
      </c>
      <c r="E100" s="94" t="str">
        <f>IF(SP_NORTE!G135="","*",SP_NORTE!G135)</f>
        <v>-</v>
      </c>
      <c r="F100" s="100" t="str">
        <f>IF(SP_NORTE!L135="","*",SP_NORTE!L135)</f>
        <v>ZMA-ZDG</v>
      </c>
      <c r="G100" s="95" t="str">
        <f>IF(SP_NORTE!H135="","*",SP_NORTE!H135)</f>
        <v>-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-</v>
      </c>
    </row>
    <row r="101" spans="2:11" hidden="1">
      <c r="B101" s="94" t="str">
        <f>IF(SP_NORTE!X136="","*",SP_NORTE!X136)</f>
        <v>SIM</v>
      </c>
      <c r="C101" s="95">
        <f>IF(SP_NORTE!B136="","*",SP_NORTE!B136)</f>
        <v>46063</v>
      </c>
      <c r="D101" s="94" t="str">
        <f>IF(SP_NORTE!D136="","*",SP_NORTE!D136)</f>
        <v>V40</v>
      </c>
      <c r="E101" s="94" t="str">
        <f>IF(SP_NORTE!G136="","*",SP_NORTE!G136)</f>
        <v>K58K592</v>
      </c>
      <c r="F101" s="100" t="str">
        <f>IF(SP_NORTE!L136="","*",SP_NORTE!L136)</f>
        <v>ZMA-ZDG</v>
      </c>
      <c r="G101" s="95" t="str">
        <f>IF(SP_NORTE!H136="","*",SP_NORTE!H136)</f>
        <v>K58K592</v>
      </c>
      <c r="H101" s="95" t="str">
        <f>IF(SP_NORTE!AA136="","*",SP_NORTE!AA136)</f>
        <v>FIXO</v>
      </c>
      <c r="I101" s="95" t="str">
        <f>IF(SP_NORTE!AB136="","*",SP_NORTE!AB136)</f>
        <v>ACIONAMENTO</v>
      </c>
      <c r="J101" s="96">
        <f>IF(SP_NORTE!Z136="","*",SP_NORTE!Z136)</f>
        <v>1</v>
      </c>
      <c r="K101" s="97">
        <f>IF(SP_NORTE!AC136="","*",SP_NORTE!AC136)</f>
        <v>0.29166666666666669</v>
      </c>
    </row>
    <row r="102" spans="2:11" hidden="1">
      <c r="B102" s="94" t="str">
        <f>IF(SP_NORTE!X137="","*",SP_NORTE!X137)</f>
        <v>*</v>
      </c>
      <c r="C102" s="95" t="str">
        <f>IF(SP_NORTE!B137="","*",SP_NORTE!B137)</f>
        <v>*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OPORTUNIDADE</v>
      </c>
      <c r="C103" s="95">
        <f>IF(SP_NORTE!B138="","*",SP_NORTE!B138)</f>
        <v>46063</v>
      </c>
      <c r="D103" s="94" t="str">
        <f>IF(SP_NORTE!D138="","*",SP_NORTE!D138)</f>
        <v>W92</v>
      </c>
      <c r="E103" s="94" t="str">
        <f>IF(SP_NORTE!G138="","*",SP_NORTE!G138)</f>
        <v>ZMA2</v>
      </c>
      <c r="F103" s="100" t="str">
        <f>IF(SP_NORTE!L138="","*",SP_NORTE!L138)</f>
        <v>ZDZ-ZMA</v>
      </c>
      <c r="G103" s="95" t="str">
        <f>IF(SP_NORTE!H138="","*",SP_NORTE!H138)</f>
        <v>ZMA2</v>
      </c>
      <c r="H103" s="95" t="str">
        <f>IF(SP_NORTE!AA138="","*",SP_NORTE!AA138)</f>
        <v>FIXO</v>
      </c>
      <c r="I103" s="95" t="str">
        <f>IF(SP_NORTE!AB138="","*",SP_NORTE!AB138)</f>
        <v>ACIONAMENTO</v>
      </c>
      <c r="J103" s="96" t="str">
        <f>IF(SP_NORTE!Z138="","*",SP_NORTE!Z138)</f>
        <v>2 José Carlos + Junior</v>
      </c>
      <c r="K103" s="97">
        <f>IF(SP_NORTE!AC138="","*",SP_NORTE!AC138)</f>
        <v>0.29166666666666669</v>
      </c>
    </row>
    <row r="104" spans="2:11" hidden="1">
      <c r="B104" s="94" t="str">
        <f>IF(SP_NORTE!X139="","*",SP_NORTE!X139)</f>
        <v>OPORTUNIDADE</v>
      </c>
      <c r="C104" s="95">
        <f>IF(SP_NORTE!B139="","*",SP_NORTE!B139)</f>
        <v>46063</v>
      </c>
      <c r="D104" s="94" t="str">
        <f>IF(SP_NORTE!D139="","*",SP_NORTE!D139)</f>
        <v>ANTONIO (TF-681)</v>
      </c>
      <c r="E104" s="94" t="str">
        <f>IF(SP_NORTE!G139="","*",SP_NORTE!G139)</f>
        <v>-</v>
      </c>
      <c r="F104" s="100" t="str">
        <f>IF(SP_NORTE!L139="","*",SP_NORTE!L139)</f>
        <v>ZZR-ZDZ</v>
      </c>
      <c r="G104" s="95" t="str">
        <f>IF(SP_NORTE!H139="","*",SP_NORTE!H139)</f>
        <v>-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-</v>
      </c>
    </row>
    <row r="105" spans="2:11" hidden="1">
      <c r="B105" s="94" t="str">
        <f>IF(SP_NORTE!X140="","*",SP_NORTE!X140)</f>
        <v>*</v>
      </c>
      <c r="C105" s="95" t="str">
        <f>IF(SP_NORTE!B140="","*",SP_NORTE!B140)</f>
        <v>*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OPORTUNIDADE</v>
      </c>
      <c r="C106" s="95">
        <f>IF(SP_NORTE!B141="","*",SP_NORTE!B141)</f>
        <v>46063</v>
      </c>
      <c r="D106" s="94" t="str">
        <f>IF(SP_NORTE!D141="","*",SP_NORTE!D141)</f>
        <v>PEDRO (TP-696)</v>
      </c>
      <c r="E106" s="94" t="str">
        <f>IF(SP_NORTE!G141="","*",SP_NORTE!G141)</f>
        <v>-</v>
      </c>
      <c r="F106" s="100" t="str">
        <f>IF(SP_NORTE!L141="","*",SP_NORTE!L141)</f>
        <v>ZOX</v>
      </c>
      <c r="G106" s="95" t="str">
        <f>IF(SP_NORTE!H141="","*",SP_NORTE!H141)</f>
        <v>-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-</v>
      </c>
      <c r="K106" s="97" t="str">
        <f>IF(SP_NORTE!AC141="","*",SP_NORTE!AC141)</f>
        <v>-</v>
      </c>
    </row>
    <row r="107" spans="2:11" hidden="1">
      <c r="B107" s="94" t="str">
        <f>IF(SP_NORTE!X142="","*",SP_NORTE!X142)</f>
        <v>SIM</v>
      </c>
      <c r="C107" s="95">
        <f>IF(SP_NORTE!B142="","*",SP_NORTE!B142)</f>
        <v>46063</v>
      </c>
      <c r="D107" s="94" t="str">
        <f>IF(SP_NORTE!D142="","*",SP_NORTE!D142)</f>
        <v>V83</v>
      </c>
      <c r="E107" s="94" t="str">
        <f>IF(SP_NORTE!G142="","*",SP_NORTE!G142)</f>
        <v>ZIQ2</v>
      </c>
      <c r="F107" s="100" t="str">
        <f>IF(SP_NORTE!L142="","*",SP_NORTE!L142)</f>
        <v>ZRQ-ZQX</v>
      </c>
      <c r="G107" s="95" t="str">
        <f>IF(SP_NORTE!H142="","*",SP_NORTE!H142)</f>
        <v>ZIQ2</v>
      </c>
      <c r="H107" s="95" t="str">
        <f>IF(SP_NORTE!AA142="","*",SP_NORTE!AA142)</f>
        <v>FIXO</v>
      </c>
      <c r="I107" s="95" t="str">
        <f>IF(SP_NORTE!AB142="","*",SP_NORTE!AB142)</f>
        <v>ACIONAMENTO</v>
      </c>
      <c r="J107" s="96">
        <f>IF(SP_NORTE!Z142="","*",SP_NORTE!Z142)</f>
        <v>1</v>
      </c>
      <c r="K107" s="97">
        <f>IF(SP_NORTE!AC142="","*",SP_NORTE!AC142)</f>
        <v>0.29166666666666669</v>
      </c>
    </row>
    <row r="108" spans="2:11" hidden="1">
      <c r="B108" s="94" t="str">
        <f>IF(SP_NORTE!X143="","*",SP_NORTE!X143)</f>
        <v>*</v>
      </c>
      <c r="C108" s="95" t="str">
        <f>IF(SP_NORTE!B143="","*",SP_NORTE!B143)</f>
        <v>*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2026-02-09T21:03:00Z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