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69" documentId="8_{B6337239-1A00-434D-AAD0-422EA1FEB5AE}" xr6:coauthVersionLast="47" xr6:coauthVersionMax="47" xr10:uidLastSave="{7D45F334-3E40-4291-BBBC-D55F26FB962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2" l="1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R304" i="1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M294" i="1" a="1"/>
  <c r="M294" i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N144" i="1" a="1"/>
  <c r="N144" i="1"/>
  <c r="L141" i="12" s="1"/>
  <c r="M145" i="1" a="1"/>
  <c r="M145" i="1"/>
  <c r="N145" i="1" a="1"/>
  <c r="N145" i="1"/>
  <c r="L142" i="12" s="1"/>
  <c r="M146" i="1" a="1"/>
  <c r="M146" i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K328" i="12"/>
  <c r="L328" i="12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K202" i="12"/>
  <c r="F202" i="13"/>
  <c r="K201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2" i="13"/>
  <c r="K191" i="12"/>
  <c r="F190" i="13"/>
  <c r="K189" i="12"/>
  <c r="F189" i="13"/>
  <c r="K188" i="12"/>
  <c r="F188" i="13"/>
  <c r="K187" i="12"/>
  <c r="F187" i="13"/>
  <c r="K186" i="12"/>
  <c r="F186" i="13"/>
  <c r="K185" i="12"/>
  <c r="F183" i="13"/>
  <c r="K182" i="12"/>
  <c r="F182" i="13"/>
  <c r="K181" i="12"/>
  <c r="F181" i="13"/>
  <c r="K180" i="12"/>
  <c r="F180" i="13"/>
  <c r="K179" i="12"/>
  <c r="F179" i="13"/>
  <c r="K178" i="12"/>
  <c r="F177" i="13"/>
  <c r="K176" i="12"/>
  <c r="F176" i="13"/>
  <c r="K175" i="12"/>
  <c r="F174" i="13"/>
  <c r="K173" i="12"/>
  <c r="F173" i="13"/>
  <c r="K172" i="12"/>
  <c r="F341" i="13"/>
  <c r="K341" i="12"/>
  <c r="F340" i="13"/>
  <c r="K340" i="12"/>
  <c r="F339" i="13"/>
  <c r="K339" i="12"/>
  <c r="F338" i="13"/>
  <c r="K338" i="12"/>
  <c r="F337" i="13"/>
  <c r="K337" i="12"/>
  <c r="F336" i="13"/>
  <c r="K336" i="12"/>
  <c r="F335" i="13"/>
  <c r="K335" i="12"/>
  <c r="F334" i="13"/>
  <c r="K334" i="12"/>
  <c r="F333" i="13"/>
  <c r="K333" i="12"/>
  <c r="F332" i="13"/>
  <c r="K332" i="12"/>
  <c r="F330" i="13"/>
  <c r="K330" i="12"/>
  <c r="F298" i="13"/>
  <c r="K297" i="12"/>
  <c r="F297" i="13"/>
  <c r="K296" i="12"/>
  <c r="F296" i="13"/>
  <c r="K295" i="12"/>
  <c r="F295" i="13"/>
  <c r="K294" i="12"/>
  <c r="F294" i="13"/>
  <c r="K293" i="12"/>
  <c r="F291" i="13"/>
  <c r="K290" i="12"/>
  <c r="F290" i="13"/>
  <c r="K289" i="12"/>
  <c r="F284" i="13"/>
  <c r="K283" i="12"/>
  <c r="F283" i="13"/>
  <c r="K282" i="12"/>
  <c r="F282" i="13"/>
  <c r="K281" i="12"/>
  <c r="F281" i="13"/>
  <c r="K280" i="12"/>
  <c r="F280" i="13"/>
  <c r="K279" i="12"/>
  <c r="F278" i="13"/>
  <c r="K277" i="12"/>
  <c r="F277" i="13"/>
  <c r="K276" i="12"/>
  <c r="F276" i="13"/>
  <c r="K275" i="12"/>
  <c r="F275" i="13"/>
  <c r="K274" i="12"/>
  <c r="F271" i="13"/>
  <c r="K270" i="12"/>
  <c r="F270" i="13"/>
  <c r="K269" i="12"/>
  <c r="F269" i="13"/>
  <c r="K268" i="12"/>
  <c r="F267" i="13"/>
  <c r="K266" i="12"/>
  <c r="F266" i="13"/>
  <c r="K265" i="12"/>
  <c r="F265" i="13"/>
  <c r="K264" i="12"/>
  <c r="F264" i="13"/>
  <c r="K263" i="12"/>
  <c r="F262" i="13"/>
  <c r="K261" i="12"/>
  <c r="F261" i="13"/>
  <c r="K260" i="12"/>
  <c r="F259" i="13"/>
  <c r="K258" i="12"/>
  <c r="F258" i="13"/>
  <c r="K257" i="12"/>
  <c r="F257" i="13"/>
  <c r="K256" i="12"/>
  <c r="F256" i="13"/>
  <c r="K255" i="12"/>
  <c r="F255" i="13"/>
  <c r="K254" i="12"/>
  <c r="F254" i="13"/>
  <c r="K253" i="12"/>
  <c r="F253" i="13"/>
  <c r="K252" i="12"/>
  <c r="F252" i="13"/>
  <c r="K251" i="12"/>
  <c r="F251" i="13"/>
  <c r="K250" i="12"/>
  <c r="F250" i="13"/>
  <c r="K249" i="12"/>
  <c r="F249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241" i="12"/>
  <c r="F241" i="13"/>
  <c r="K240" i="12"/>
  <c r="F239" i="13"/>
  <c r="K238" i="12"/>
  <c r="F238" i="13"/>
  <c r="K237" i="12"/>
  <c r="F237" i="13"/>
  <c r="K236" i="12"/>
  <c r="F236" i="13"/>
  <c r="K235" i="12"/>
  <c r="F235" i="13"/>
  <c r="K234" i="12"/>
  <c r="F234" i="13"/>
  <c r="K233" i="12"/>
  <c r="F233" i="13"/>
  <c r="K232" i="12"/>
  <c r="F232" i="13"/>
  <c r="K231" i="12"/>
  <c r="F230" i="13"/>
  <c r="K229" i="12"/>
  <c r="F229" i="13"/>
  <c r="K228" i="12"/>
  <c r="F228" i="13"/>
  <c r="K227" i="12"/>
  <c r="F227" i="13"/>
  <c r="K226" i="12"/>
  <c r="F226" i="13"/>
  <c r="K225" i="12"/>
  <c r="F225" i="13"/>
  <c r="K224" i="12"/>
  <c r="F224" i="13"/>
  <c r="K223" i="12"/>
  <c r="F222" i="13"/>
  <c r="K221" i="12"/>
  <c r="F219" i="13"/>
  <c r="K218" i="12"/>
  <c r="F218" i="13"/>
  <c r="K217" i="12"/>
  <c r="F217" i="13"/>
  <c r="K216" i="12"/>
  <c r="F216" i="13"/>
  <c r="K215" i="12"/>
  <c r="F215" i="13"/>
  <c r="K214" i="12"/>
  <c r="F214" i="13"/>
  <c r="K213" i="12"/>
  <c r="F212" i="13"/>
  <c r="K211" i="12"/>
  <c r="F210" i="13"/>
  <c r="K209" i="12"/>
  <c r="F209" i="13"/>
  <c r="K208" i="12"/>
  <c r="F208" i="13"/>
  <c r="K207" i="12"/>
  <c r="F207" i="13"/>
  <c r="K206" i="12"/>
  <c r="F206" i="13"/>
  <c r="K205" i="12"/>
  <c r="F205" i="13"/>
  <c r="K204" i="12"/>
  <c r="F204" i="13"/>
  <c r="K203" i="12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K362" i="12"/>
  <c r="F361" i="13"/>
  <c r="K361" i="12"/>
  <c r="F360" i="13"/>
  <c r="K360" i="12"/>
  <c r="F359" i="13"/>
  <c r="K359" i="12"/>
  <c r="F358" i="13"/>
  <c r="K358" i="12"/>
  <c r="F357" i="13"/>
  <c r="K357" i="12"/>
  <c r="F356" i="13"/>
  <c r="K356" i="12"/>
  <c r="F355" i="13"/>
  <c r="K355" i="12"/>
  <c r="F354" i="13"/>
  <c r="K354" i="12"/>
  <c r="F353" i="13"/>
  <c r="K353" i="12"/>
  <c r="F352" i="13"/>
  <c r="K352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F345" i="13"/>
  <c r="K345" i="12"/>
  <c r="F344" i="13"/>
  <c r="K344" i="12"/>
  <c r="F343" i="13"/>
  <c r="K343" i="12"/>
  <c r="F342" i="13"/>
  <c r="K342" i="12"/>
  <c r="F144" i="13"/>
  <c r="K143" i="12"/>
  <c r="F143" i="13"/>
  <c r="K142" i="12"/>
  <c r="F142" i="13"/>
  <c r="K141" i="12"/>
  <c r="F175" i="13"/>
  <c r="K174" i="12"/>
  <c r="F164" i="13"/>
  <c r="K163" i="12"/>
  <c r="AN180" i="1"/>
  <c r="L177" i="12"/>
  <c r="E196" i="13"/>
  <c r="I195" i="12"/>
  <c r="F9" i="13"/>
  <c r="K8" i="12"/>
  <c r="F220" i="13"/>
  <c r="K219" i="12"/>
  <c r="F292" i="13"/>
  <c r="K291" i="12"/>
  <c r="F263" i="13"/>
  <c r="K262" i="12"/>
  <c r="F285" i="13"/>
  <c r="K284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<sst xmlns="http://schemas.openxmlformats.org/spreadsheetml/2006/main" count="6851" uniqueCount="1772">
  <si>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</si>
  <si>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</si>
  <si>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</si>
  <si>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</si>
  <si>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</si>
  <si>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</si>
  <si>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</si>
  <si>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</si>
  <si>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</si>
  <si>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</si>
  <si>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</si>
  <si>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</si>
  <si>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</si>
  <si>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</si>
  <si>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</si>
  <si>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</si>
  <si>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</si>
  <si>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</si>
  <si>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</si>
  <si>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</si>
  <si>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</si>
  <si>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</si>
  <si>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</si>
  <si>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</si>
  <si>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</si>
  <si>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</si>
  <si>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</si>
  <si>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</si>
  <si>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</si>
  <si>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</si>
  <si>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</si>
  <si>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</si>
  <si>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</si>
  <si>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</si>
  <si>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</si>
  <si>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</si>
  <si>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</si>
  <si>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</si>
  <si>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</si>
  <si>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</si>
  <si>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</si>
  <si>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</si>
  <si>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</si>
  <si>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</si>
  <si>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</si>
  <si>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</si>
  <si>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</si>
  <si>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</si>
  <si>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</si>
  <si>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</si>
  <si>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</si>
  <si>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</si>
  <si>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</si>
  <si>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</si>
  <si>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</si>
  <si>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</si>
  <si>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</si>
  <si>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</si>
  <si>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</si>
  <si>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</si>
  <si>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</si>
  <si>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</si>
  <si>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</si>
  <si>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</si>
  <si>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</si>
  <si>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</si>
  <si>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</si>
  <si>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</si>
  <si>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</si>
  <si>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</si>
  <si>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</si>
  <si>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</si>
  <si>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</si>
  <si>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</si>
  <si>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</si>
  <si>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</si>
  <si>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</si>
  <si>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</si>
  <si>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</si>
  <si>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</si>
  <si>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</si>
  <si>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</si>
  <si>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</si>
  <si>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</si>
  <si>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</si>
  <si>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</si>
  <si>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</si>
  <si>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</si>
  <si>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</si>
  <si>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</si>
  <si>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</si>
  <si>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</si>
  <si>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</si>
  <si>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</si>
  <si>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</si>
  <si>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</si>
  <si>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</si>
  <si>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</si>
  <si>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</si>
  <si>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</si>
  <si>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</si>
  <si>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</si>
  <si>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</si>
  <si>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</si>
  <si>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</si>
  <si>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</si>
  <si>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</si>
  <si>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</si>
  <si>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</si>
  <si>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</si>
  <si>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</si>
  <si>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</si>
  <si>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</si>
  <si>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</si>
  <si>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</si>
  <si>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</si>
  <si>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</si>
  <si>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</si>
  <si>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</si>
  <si>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</si>
  <si>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</si>
  <si>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</si>
  <si>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</si>
  <si>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</si>
  <si>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</si>
  <si>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</si>
  <si>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</si>
  <si>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</si>
  <si>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</si>
  <si>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</si>
  <si>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</si>
  <si>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</si>
  <si>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</si>
  <si>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</si>
  <si>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</si>
  <si>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</si>
  <si>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</si>
  <si>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</si>
  <si>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</si>
  <si>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</si>
  <si>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</si>
  <si>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</si>
  <si>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</si>
  <si>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</si>
  <si>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</si>
  <si>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</si>
  <si>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</si>
  <si>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</si>
  <si>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</si>
  <si>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</si>
  <si>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</si>
  <si>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</si>
  <si>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</si>
  <si>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</si>
  <si>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</si>
  <si>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</si>
  <si>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</si>
  <si>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</si>
  <si>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</si>
  <si>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</si>
  <si>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</si>
  <si>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</si>
  <si>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</si>
  <si>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</si>
  <si>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</si>
  <si>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</si>
  <si>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</si>
  <si>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</si>
  <si>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</si>
  <si>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</si>
  <si>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</si>
  <si>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</si>
  <si>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</si>
  <si>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</si>
  <si>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</si>
  <si>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</si>
  <si>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</si>
  <si>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</si>
  <si>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</si>
  <si>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</si>
  <si>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</si>
  <si>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</si>
  <si>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</si>
  <si>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</si>
  <si>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</si>
  <si>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</si>
  <si>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</si>
  <si>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</si>
  <si>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</si>
  <si>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</si>
  <si>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</si>
  <si>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</si>
  <si>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</si>
  <si>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</si>
  <si>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</si>
  <si>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</si>
  <si>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</si>
  <si>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</si>
  <si>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</si>
  <si>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</si>
  <si>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</si>
  <si>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</si>
  <si>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</si>
  <si>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</si>
  <si>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</si>
  <si>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</si>
  <si>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</si>
  <si>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</si>
  <si>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</si>
  <si>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</si>
  <si>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</si>
  <si>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</si>
  <si>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</si>
  <si>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</si>
  <si>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</si>
  <si>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</si>
  <si>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</si>
  <si>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</si>
  <si>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</si>
  <si>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</si>
  <si>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</si>
  <si>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</si>
  <si>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</si>
  <si>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</si>
  <si>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</si>
  <si>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</si>
  <si>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</si>
  <si>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</si>
  <si>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</si>
  <si>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</si>
  <si>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</si>
  <si>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</si>
  <si>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</si>
  <si>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</si>
  <si>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</si>
  <si>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</si>
  <si>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</si>
  <si>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</si>
  <si>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</si>
  <si>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</si>
  <si>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</si>
  <si>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</si>
  <si>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</si>
  <si>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</si>
  <si>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</si>
  <si>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</si>
  <si>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</si>
  <si>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</si>
  <si>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</si>
  <si>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</si>
  <si>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</si>
  <si>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</si>
  <si>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</si>
  <si>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</si>
  <si>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</si>
  <si>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</si>
  <si>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</si>
  <si>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</si>
  <si>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</si>
  <si>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</si>
  <si>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</si>
  <si>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</si>
  <si>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</si>
  <si>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</si>
  <si>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</si>
  <si>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</si>
  <si>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</si>
  <si>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</si>
  <si>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</si>
  <si>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</si>
  <si>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</si>
  <si>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</si>
  <si>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</si>
  <si>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</si>
  <si>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</si>
  <si>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</si>
  <si>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</si>
  <si>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</si>
  <si>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</si>
  <si>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</si>
  <si>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</si>
  <si>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</si>
  <si>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</si>
  <si>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</si>
  <si>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</si>
  <si>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</si>
  <si>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</si>
  <si>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</si>
  <si>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</si>
  <si>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</si>
  <si>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</si>
  <si>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</si>
  <si>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</si>
  <si>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</si>
  <si>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</si>
  <si>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</si>
  <si>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</si>
  <si>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</si>
  <si>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</si>
  <si>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</si>
  <si>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</si>
  <si>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</si>
  <si>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</si>
  <si>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</si>
  <si>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</si>
  <si>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</si>
  <si>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</si>
  <si>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</si>
  <si>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</si>
  <si>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</si>
  <si>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</si>
  <si>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</si>
  <si>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</si>
  <si>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</si>
  <si>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</si>
  <si>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</si>
  <si>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</si>
  <si>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</si>
  <si>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</si>
  <si>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</si>
  <si>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</si>
  <si>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</si>
  <si>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</si>
  <si>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</si>
  <si>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</si>
  <si>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</si>
  <si>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</si>
  <si>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</si>
  <si>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</si>
  <si>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</si>
  <si>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</si>
  <si>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</si>
  <si>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</si>
  <si>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</si>
  <si>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</si>
  <si>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</si>
  <si>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</si>
  <si>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</si>
  <si>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</si>
  <si>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</si>
  <si>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</si>
  <si>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</si>
  <si>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</si>
  <si>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</si>
  <si>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</si>
  <si>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</si>
  <si>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</si>
  <si>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</si>
  <si>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</si>
  <si>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</si>
  <si>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</si>
  <si>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</si>
  <si>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</si>
  <si>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</si>
  <si>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</si>
  <si>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</si>
  <si>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</si>
  <si>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</si>
  <si>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</si>
  <si>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</si>
  <si>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</si>
  <si>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</si>
  <si>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</si>
  <si>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</si>
  <si>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</si>
  <si>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</si>
  <si>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</si>
  <si>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</si>
  <si>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</si>
  <si>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</si>
  <si>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</si>
  <si>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</si>
  <si>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</si>
  <si>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</si>
  <si>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</si>
  <si>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</si>
  <si>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</si>
  <si>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</si>
  <si>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</si>
  <si>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</si>
  <si>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</si>
  <si>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</si>
  <si>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</si>
  <si>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</si>
  <si>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</si>
  <si>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</si>
  <si>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</si>
  <si>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</si>
  <si>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</si>
  <si>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</si>
  <si>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</si>
  <si>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</si>
  <si>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</si>
  <si>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</si>
  <si>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</si>
  <si>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</si>
  <si>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</si>
  <si>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</si>
  <si>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</si>
  <si>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</si>
  <si>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</si>
  <si>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</si>
  <si>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</si>
  <si>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</si>
  <si>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</si>
  <si>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</si>
  <si>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</si>
  <si>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</si>
  <si>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</si>
  <si>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</si>
  <si>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</si>
  <si>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</si>
  <si>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</si>
  <si>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</si>
  <si>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</si>
  <si>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</si>
  <si>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</si>
  <si>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</si>
  <si>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</si>
  <si>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</si>
  <si>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</si>
  <si>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</si>
  <si>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</si>
  <si>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</si>
  <si>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</si>
  <si>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</si>
  <si>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</si>
  <si>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</si>
  <si>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</si>
  <si>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</si>
  <si>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</si>
  <si>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</si>
  <si>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</si>
  <si>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</si>
  <si>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</si>
  <si>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</si>
  <si>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</si>
  <si>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</si>
  <si>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</si>
  <si>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</si>
  <si>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</si>
  <si>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</si>
  <si>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</si>
  <si>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</si>
  <si>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</si>
  <si>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</si>
  <si>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</si>
  <si>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</si>
  <si>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</si>
  <si>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</si>
  <si>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</si>
  <si>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</si>
  <si>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</si>
  <si>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</si>
  <si>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</si>
  <si>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</si>
  <si>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</si>
  <si>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</si>
  <si>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</si>
  <si>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</si>
  <si>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</si>
  <si>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</si>
  <si>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</si>
  <si>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</si>
  <si>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</si>
  <si>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</si>
  <si>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</si>
  <si>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</si>
  <si>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</si>
  <si>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</si>
  <si>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</si>
  <si>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</si>
  <si>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</si>
  <si>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</si>
  <si>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</si>
  <si>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</si>
  <si>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</si>
  <si>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</si>
  <si>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</si>
  <si>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</si>
  <si>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</si>
  <si>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</si>
  <si>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</si>
  <si>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</si>
  <si>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</si>
  <si>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</si>
  <si>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</si>
  <si>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</si>
  <si>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</si>
  <si>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</si>
  <si>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</si>
  <si>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</si>
  <si>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</si>
  <si>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</si>
  <si>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</si>
  <si>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</si>
  <si>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</si>
  <si>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</si>
  <si>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</si>
  <si>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</si>
  <si>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</si>
  <si>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</si>
  <si>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</si>
  <si>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</si>
  <si>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</si>
  <si>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</si>
  <si>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</si>
  <si>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</si>
  <si>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</si>
  <si>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</si>
  <si>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</si>
  <si>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</si>
  <si>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</si>
  <si>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</si>
  <si>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</si>
  <si>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</si>
  <si>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</si>
  <si>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</si>
  <si>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</si>
  <si>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</si>
  <si>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</si>
  <si>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</si>
  <si>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</si>
  <si>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</si>
  <si>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</si>
  <si>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</si>
  <si>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</si>
  <si>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</si>
  <si>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</si>
  <si>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</si>
  <si>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</si>
  <si>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</si>
  <si>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</si>
  <si>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</si>
  <si>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</si>
  <si>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</si>
  <si>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</si>
  <si>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</si>
  <si>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</si>
  <si>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</si>
  <si>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</si>
  <si>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</si>
  <si>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</si>
  <si>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</si>
  <si>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</si>
  <si>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</si>
  <si>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</si>
  <si>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</si>
  <si>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</si>
  <si>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</si>
  <si>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</si>
  <si>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</si>
  <si>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</si>
  <si>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</si>
  <si>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</si>
  <si>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</si>
  <si>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</si>
  <si>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</si>
  <si>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</si>
  <si>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</si>
  <si>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</si>
  <si>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</si>
  <si>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</si>
  <si>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</si>
  <si>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</si>
  <si>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</si>
  <si>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</si>
  <si>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</si>
  <si>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</si>
  <si>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</si>
  <si>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</si>
  <si>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</si>
  <si>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</si>
  <si>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</si>
  <si>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</si>
  <si>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</si>
  <si>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</si>
  <si>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</si>
  <si>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</si>
  <si>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</si>
  <si>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</si>
  <si>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</si>
  <si>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</si>
  <si>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</si>
  <si>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</si>
  <si>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</si>
  <si>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</si>
  <si>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</si>
  <si>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</si>
  <si>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</si>
  <si>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</si>
  <si>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</si>
  <si>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</si>
  <si>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</si>
  <si>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</si>
  <si>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</si>
  <si>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</si>
  <si>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</si>
  <si>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</si>
  <si>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</si>
  <si>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</si>
  <si>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</si>
  <si>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</si>
  <si>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</si>
  <si>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</si>
  <si>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</si>
  <si>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</si>
  <si>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</si>
  <si>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</si>
  <si>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</si>
  <si>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</si>
  <si>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</si>
  <si>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</si>
  <si>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</si>
  <si>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</si>
  <si>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</si>
  <si>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</si>
  <si>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</si>
  <si>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</si>
  <si>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</si>
  <si>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</si>
  <si>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</si>
  <si>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</si>
  <si>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</si>
  <si>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</si>
  <si>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</si>
  <si>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</si>
  <si>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</si>
  <si>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</si>
  <si>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</si>
  <si>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</si>
  <si>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</si>
  <si>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</si>
  <si>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</si>
  <si>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</si>
  <si>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</si>
  <si>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</si>
  <si>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</si>
  <si>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</si>
  <si>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</si>
  <si>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</si>
  <si>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</si>
  <si>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</si>
  <si>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</si>
  <si>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</si>
  <si>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</si>
  <si>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</si>
  <si>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</si>
  <si>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</si>
  <si>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</si>
  <si>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</si>
  <si>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</si>
  <si>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</si>
  <si>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</si>
  <si>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</si>
  <si>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</si>
  <si>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</si>
  <si>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</si>
  <si>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</si>
  <si>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</si>
  <si>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</si>
  <si>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</si>
  <si>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</si>
  <si>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</si>
  <si>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</si>
  <si>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</si>
  <si>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</si>
  <si>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</si>
  <si>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</si>
  <si>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</si>
  <si>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</si>
  <si>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</si>
  <si>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</si>
  <si>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</si>
  <si>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</si>
  <si>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</si>
  <si>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</si>
  <si>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</si>
  <si>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</si>
  <si>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</si>
  <si>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</si>
  <si>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</si>
  <si>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</si>
  <si>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</si>
  <si>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</si>
  <si>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</si>
  <si>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</si>
  <si>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</si>
  <si>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</si>
  <si>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</si>
  <si>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</si>
  <si>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</si>
  <si>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</si>
  <si>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</si>
  <si>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</si>
  <si>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</si>
  <si>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</si>
  <si>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</si>
  <si>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</si>
  <si>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</si>
  <si>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</si>
  <si>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</si>
  <si>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</si>
  <si>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</si>
  <si>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</si>
  <si>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</si>
  <si>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</si>
  <si>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</si>
  <si>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</si>
  <si>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</si>
  <si>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</si>
  <si>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</si>
  <si>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</si>
  <si>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</si>
  <si>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</si>
  <si>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</si>
  <si>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</si>
  <si>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</si>
  <si>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</si>
  <si>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</si>
  <si>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</si>
  <si>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</si>
  <si>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</si>
  <si>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</si>
  <si>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</si>
  <si>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</si>
  <si>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</si>
  <si>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</si>
  <si>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</si>
  <si>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</si>
  <si>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</si>
  <si>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</si>
  <si>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</si>
  <si>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</si>
  <si>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</si>
  <si>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</si>
  <si>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</si>
  <si>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</si>
  <si>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</si>
  <si>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</si>
  <si>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</si>
  <si>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</si>
  <si>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</si>
  <si>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</si>
  <si>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</si>
  <si>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</si>
  <si>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</si>
  <si>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</si>
  <si>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</si>
  <si>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</si>
  <si>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</si>
  <si>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</si>
  <si>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</si>
  <si>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</si>
  <si>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</si>
  <si>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</si>
  <si>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</si>
  <si>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</si>
  <si>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</si>
  <si>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</si>
  <si>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</si>
  <si>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</si>
  <si>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</si>
  <si>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</si>
  <si>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</si>
  <si>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</si>
  <si>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</si>
  <si>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</si>
  <si>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</si>
  <si>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</si>
  <si>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</si>
  <si>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</si>
  <si>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</si>
  <si>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</si>
  <si>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</si>
  <si>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</si>
  <si>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</si>
  <si>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</si>
  <si>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</si>
  <si>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</si>
  <si>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</si>
  <si>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</si>
  <si>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</si>
  <si>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</si>
  <si>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</si>
  <si>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</si>
  <si>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</si>
  <si>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</si>
  <si>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</si>
  <si>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</si>
  <si>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</si>
  <si>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</si>
  <si>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</si>
  <si>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</si>
  <si>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</si>
  <si>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</si>
  <si>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</si>
  <si>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</si>
  <si>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</si>
  <si>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</si>
  <si>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</si>
  <si>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</si>
  <si>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</si>
  <si>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</si>
  <si>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</si>
  <si>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</si>
  <si>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</si>
  <si>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</si>
  <si>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</si>
  <si>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</si>
  <si>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</si>
  <si>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</si>
  <si>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</si>
  <si>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</si>
  <si>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</si>
  <si>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</si>
  <si>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</si>
  <si>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</si>
  <si>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</si>
  <si>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</si>
  <si>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</si>
  <si>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</si>
  <si>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</si>
  <si>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</si>
  <si>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</si>
  <si>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</si>
  <si>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</si>
  <si>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</si>
  <si>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</si>
  <si>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</si>
  <si>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</si>
  <si>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</si>
  <si>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</si>
  <si>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</si>
  <si>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</si>
  <si>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</si>
  <si>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</si>
  <si>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</si>
  <si>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</si>
  <si>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</si>
  <si>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</si>
  <si>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</si>
  <si>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</si>
  <si>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</si>
  <si>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</si>
  <si>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</si>
  <si>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</si>
  <si>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</si>
  <si>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</si>
  <si>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</si>
  <si>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</si>
  <si>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</si>
  <si>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</si>
  <si>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</si>
  <si>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</si>
  <si>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</si>
  <si>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</si>
  <si>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</si>
  <si>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</si>
  <si>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</si>
  <si>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</si>
  <si>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</si>
  <si>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</si>
  <si>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</si>
  <si>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</si>
  <si>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</si>
  <si>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</si>
  <si>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</si>
  <si>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</si>
  <si>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</si>
  <si>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</si>
  <si>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</si>
  <si>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</si>
  <si>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</si>
  <si>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</si>
  <si>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</si>
  <si>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</si>
  <si>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</si>
  <si>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</si>
  <si>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</si>
  <si>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</si>
  <si>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</si>
  <si>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</si>
  <si>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</si>
  <si>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</si>
  <si>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</si>
  <si>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</si>
  <si>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</si>
  <si>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</si>
  <si>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</si>
  <si>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</si>
  <si>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</si>
  <si>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</si>
  <si>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</si>
  <si>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</si>
  <si>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</si>
  <si>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</si>
  <si>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</si>
  <si>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</si>
  <si>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</si>
  <si>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</si>
  <si>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</si>
  <si>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</si>
  <si>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</si>
  <si>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</si>
  <si>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</si>
  <si>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</si>
  <si>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</si>
  <si>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</si>
  <si>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</si>
  <si>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</si>
  <si>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</si>
  <si>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</si>
  <si>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</si>
  <si>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</si>
  <si>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</si>
  <si>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</si>
  <si>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</si>
  <si>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</si>
  <si>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</si>
  <si>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</si>
  <si>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</si>
  <si>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</si>
  <si>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</si>
  <si>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</si>
  <si>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</si>
  <si>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</si>
  <si>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</si>
  <si>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</si>
  <si>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</si>
  <si>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</si>
  <si>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</si>
  <si>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</si>
  <si>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</si>
  <si>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</si>
  <si>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</si>
  <si>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</si>
  <si>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</si>
  <si>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</si>
  <si>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</si>
  <si>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</si>
  <si>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</si>
  <si>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</si>
  <si>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</si>
  <si>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</si>
  <si>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</si>
  <si>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</si>
  <si>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</si>
  <si>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</si>
  <si>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</si>
  <si>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</si>
  <si>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</si>
  <si>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</si>
  <si>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</si>
  <si>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</si>
  <si>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</si>
  <si>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</si>
  <si>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</si>
  <si>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</si>
  <si>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</si>
  <si>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</si>
  <si>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</si>
  <si>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</si>
  <si>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</si>
  <si>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</si>
  <si>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</si>
  <si>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</si>
  <si>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</si>
  <si>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</si>
  <si>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</si>
  <si>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</si>
  <si>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</si>
  <si>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</si>
  <si>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</si>
  <si>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</si>
  <si>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</si>
  <si>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</si>
  <si>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</si>
  <si>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</si>
  <si>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</si>
  <si>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</si>
  <si>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</si>
  <si>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</si>
  <si>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</si>
  <si>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</si>
  <si>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</si>
  <si>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</si>
  <si>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</si>
  <si>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</si>
  <si>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</si>
  <si>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</si>
  <si>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</si>
  <si>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</si>
  <si>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</si>
  <si>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</si>
  <si>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</si>
  <si>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</si>
  <si>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</si>
  <si>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</si>
  <si>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</si>
  <si>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</si>
  <si>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</si>
  <si>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</si>
  <si>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</si>
  <si>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</si>
  <si>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</si>
  <si>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</si>
  <si>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</si>
  <si>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</si>
  <si>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</si>
  <si>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</si>
  <si>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</si>
  <si>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</si>
  <si>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</si>
  <si>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</si>
  <si>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</si>
  <si>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</si>
  <si>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</si>
  <si>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</si>
  <si>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</si>
  <si>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</si>
  <si>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</si>
  <si>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</si>
  <si>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</si>
  <si>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</si>
  <si>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</si>
  <si>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</si>
  <si>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</si>
  <si>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</si>
  <si>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</si>
  <si>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</si>
  <si>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</si>
  <si>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</si>
  <si>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</si>
  <si>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</si>
  <si>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</si>
  <si>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</si>
  <si>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</si>
  <si>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</si>
  <si>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</si>
  <si>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</si>
  <si>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</si>
  <si>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</si>
  <si>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</si>
  <si>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</si>
  <si>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</si>
  <si>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</si>
  <si>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</si>
  <si>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</si>
  <si>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</si>
  <si>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</si>
  <si>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</si>
  <si>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</si>
  <si>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</si>
  <si>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</si>
  <si>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</si>
  <si>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</si>
  <si>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</si>
  <si>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</si>
  <si>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</si>
  <si>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</si>
  <si>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</si>
  <si>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</si>
  <si>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</si>
  <si>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</si>
  <si>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</si>
  <si>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</si>
  <si>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</si>
  <si>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</si>
  <si>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</si>
  <si>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</si>
  <si>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</si>
  <si>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</si>
  <si>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</si>
  <si>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</si>
  <si>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</si>
  <si>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</si>
  <si>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</si>
  <si>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</si>
  <si>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</si>
  <si>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</si>
  <si>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</si>
  <si>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</si>
  <si>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</si>
  <si>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</si>
  <si>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</si>
  <si>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</si>
  <si>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</si>
  <si>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</si>
  <si>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</si>
  <si>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</si>
  <si>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</si>
  <si>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</si>
  <si>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</si>
  <si>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</si>
  <si>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</si>
  <si>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</si>
  <si>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</si>
  <si>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</si>
  <si>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</si>
  <si>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</si>
  <si>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</si>
  <si>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</si>
  <si>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</si>
  <si>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</si>
  <si>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</si>
  <si>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</si>
  <si>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</si>
  <si>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</si>
  <si>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</si>
  <si>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</si>
  <si>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</si>
  <si>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</si>
  <si>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</si>
  <si>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</si>
  <si>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</si>
  <si>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</si>
  <si>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</si>
  <si>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</si>
  <si>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</si>
  <si>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</si>
  <si>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</si>
  <si>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</si>
  <si>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</si>
  <si>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</si>
  <si>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</si>
  <si>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</si>
  <si>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</si>
  <si>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</si>
  <si>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</si>
  <si>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</si>
  <si>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</si>
  <si>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</si>
  <si>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</si>
  <si>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</si>
  <si>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</si>
  <si>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</si>
  <si>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</si>
  <si>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</si>
  <si>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</si>
  <si>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</si>
  <si>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</si>
  <si>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</si>
  <si>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</si>
  <si>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</si>
  <si>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</si>
  <si>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</si>
  <si>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</si>
  <si>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</si>
  <si>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</si>
  <si>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</si>
  <si>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</si>
  <si>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</si>
  <si>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</si>
  <si>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</si>
  <si>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</si>
  <si>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</si>
  <si>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</si>
  <si>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</si>
  <si>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</si>
  <si>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</si>
  <si>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</si>
  <si>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</si>
  <si>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</si>
  <si>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</si>
  <si>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</si>
  <si>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</si>
  <si>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</si>
  <si>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</si>
  <si>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</si>
  <si>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</si>
  <si>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</si>
  <si>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</si>
  <si>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</si>
  <si>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</si>
  <si>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</si>
  <si>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</si>
  <si>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</si>
  <si>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</si>
  <si>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</si>
  <si>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</si>
  <si>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</si>
  <si>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</si>
  <si>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</si>
  <si>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</si>
  <si>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</si>
  <si>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</si>
  <si>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</si>
  <si>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</si>
  <si>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</si>
  <si>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</si>
  <si>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</si>
  <si>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</si>
  <si>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</si>
  <si>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</si>
  <si>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</si>
  <si>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</si>
  <si>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</si>
  <si>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</si>
  <si>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</si>
  <si>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</si>
  <si>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</si>
  <si>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</si>
  <si>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</si>
  <si>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</si>
  <si>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</si>
  <si>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</si>
  <si>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</si>
  <si>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</si>
  <si>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</si>
  <si>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</si>
  <si>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</si>
  <si>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</si>
  <si>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</si>
  <si>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</si>
  <si>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</si>
  <si>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</si>
  <si>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</si>
  <si>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</si>
  <si>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</si>
  <si>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</si>
  <si>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</si>
  <si>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</si>
  <si>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</si>
  <si>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</si>
  <si>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</si>
  <si>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</si>
  <si>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</si>
  <si>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</si>
  <si>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</si>
  <si>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</si>
  <si>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</si>
  <si>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</si>
  <si>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</si>
  <si>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</si>
  <si>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</si>
  <si>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</si>
  <si>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</si>
  <si>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</si>
  <si>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</si>
  <si>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</si>
  <si>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</si>
  <si>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</si>
  <si>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</si>
  <si>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</si>
  <si>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</si>
  <si>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</si>
  <si>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</si>
  <si>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</si>
  <si>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</si>
  <si>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</si>
  <si>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</si>
  <si>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</si>
  <si>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</si>
  <si>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</si>
  <si>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</si>
  <si>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</si>
  <si>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</si>
  <si>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</si>
  <si>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</si>
  <si>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</si>
  <si>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</si>
  <si>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</si>
  <si>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</si>
  <si>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</si>
  <si>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</si>
  <si>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</si>
  <si>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</si>
  <si>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</si>
  <si>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</si>
  <si>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</si>
  <si>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</si>
  <si>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</si>
  <si>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</si>
  <si>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</si>
  <si>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</si>
  <si>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</si>
  <si>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</si>
  <si>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</si>
  <si>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</si>
  <si>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</si>
  <si>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</si>
  <si>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</si>
  <si>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</si>
  <si>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</si>
  <si>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</si>
  <si>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</si>
  <si>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</si>
  <si>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</si>
  <si>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</si>
  <si>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</si>
  <si>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</si>
  <si>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</si>
  <si>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</si>
  <si>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</si>
  <si>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</si>
  <si>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</si>
  <si>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</si>
  <si>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</si>
  <si>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</si>
  <si>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</si>
  <si>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</si>
  <si>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</si>
  <si>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</si>
  <si>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</si>
  <si>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</si>
  <si>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</si>
  <si>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</si>
  <si>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</si>
  <si>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</si>
  <si>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</si>
  <si>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</si>
  <si>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</si>
  <si>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</si>
  <si>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</si>
  <si>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</si>
  <si>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</si>
  <si>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</si>
  <si>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</si>
  <si>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</si>
  <si>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</si>
  <si>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</si>
  <si>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</si>
  <si>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</si>
  <si>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</si>
  <si>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</si>
  <si>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</si>
  <si>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</si>
  <si>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</si>
  <si>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</si>
  <si>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</si>
  <si>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</si>
  <si>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</si>
  <si>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</si>
  <si>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</si>
  <si>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</si>
  <si>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</si>
  <si>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</si>
  <si>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</si>
  <si>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</si>
  <si>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</si>
  <si>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</si>
  <si>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</si>
  <si>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</si>
  <si>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</si>
  <si>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</si>
  <si>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</si>
  <si>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</si>
  <si>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</si>
  <si>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</si>
  <si>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</si>
  <si>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</si>
  <si>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</si>
  <si>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</si>
  <si>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</si>
  <si>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</si>
  <si>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</si>
  <si>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</si>
  <si>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</si>
  <si>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</si>
  <si>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</si>
  <si>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</si>
  <si>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</si>
  <si>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</si>
  <si>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</si>
  <si>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</si>
  <si>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</si>
  <si>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</si>
  <si>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</si>
  <si>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</si>
  <si>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</si>
  <si>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</si>
  <si>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</si>
  <si>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</si>
  <si>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</si>
  <si>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</si>
  <si>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</si>
  <si>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</si>
  <si>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</si>
  <si>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</si>
  <si>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</si>
  <si>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</si>
  <si>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</si>
  <si>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</si>
  <si>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</si>
  <si>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</si>
  <si>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</si>
  <si>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</si>
  <si>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</si>
  <si>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</si>
  <si>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</si>
  <si>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</si>
  <si>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</si>
  <si>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</si>
  <si>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</si>
  <si>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</si>
  <si>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</si>
  <si>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</si>
  <si>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</si>
  <si>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</si>
  <si>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</si>
  <si>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</si>
  <si>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</si>
  <si>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</si>
  <si>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</si>
  <si>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</si>
  <si>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</si>
  <si>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</si>
  <si>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</si>
  <si>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</si>
  <si>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</si>
  <si>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</si>
  <si>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</si>
  <si>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</si>
  <si>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</si>
  <si>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</si>
  <si>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</si>
  <si>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</si>
  <si>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</si>
  <si>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</si>
  <si>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</si>
  <si>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</si>
  <si>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</si>
  <si>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</si>
  <si>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</si>
  <si>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</si>
  <si>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</si>
  <si>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</si>
  <si>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</si>
  <si>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</si>
  <si>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</si>
  <si>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</si>
  <si>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</si>
  <si>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</si>
  <si>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</si>
  <si>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</si>
  <si>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</si>
  <si>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</si>
  <si>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</si>
  <si>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</si>
  <si>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</si>
  <si>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</si>
  <si>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</si>
  <si>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</si>
  <si>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</si>
  <si>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</si>
  <si>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</si>
  <si>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</si>
  <si>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</si>
  <si>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</si>
  <si>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</si>
  <si>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</si>
  <si>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</si>
  <si>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</si>
  <si>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</si>
  <si>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</si>
  <si>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</si>
  <si>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</si>
  <si>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</si>
  <si>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</si>
  <si>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</si>
  <si>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</si>
  <si>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</si>
  <si>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</si>
  <si>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</si>
  <si>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</si>
  <si>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</si>
  <si>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</si>
  <si>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</si>
  <si>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</si>
  <si>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</si>
  <si>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</si>
  <si>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</si>
  <si>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</si>
  <si>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</si>
  <si>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</si>
  <si>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</si>
  <si>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</si>
  <si>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</si>
  <si>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</si>
  <si>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</si>
  <si>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</si>
  <si>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</si>
  <si>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</si>
  <si>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</si>
  <si>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</si>
  <si>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</si>
  <si>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</si>
  <si>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</si>
  <si>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</si>
  <si>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</si>
  <si>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</si>
  <si>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</si>
  <si>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</si>
  <si>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</si>
  <si>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</si>
  <si>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</si>
  <si>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</si>
  <si>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</si>
  <si>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</si>
  <si>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</si>
  <si>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</si>
  <si>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</si>
  <si>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</si>
  <si>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</si>
  <si>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</si>
  <si>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</si>
  <si>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</si>
  <si>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</si>
  <si>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</si>
  <si>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</si>
  <si>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</si>
  <si>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</si>
  <si>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</si>
  <si>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</si>
  <si>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</si>
  <si>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</si>
  <si>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</si>
  <si>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</si>
  <si>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</si>
  <si>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</si>
  <si>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</si>
  <si>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</si>
  <si>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</si>
  <si>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</si>
  <si>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</si>
  <si>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</si>
  <si>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</si>
  <si>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</si>
  <si>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</si>
  <si>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</si>
  <si>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</si>
  <si>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</si>
  <si>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</si>
  <si>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</si>
  <si>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</si>
  <si>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</si>
  <si>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</si>
  <si>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</si>
  <si>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</si>
  <si>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</si>
  <si>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</si>
  <si>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</si>
  <si>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</si>
  <si>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</si>
  <si>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</si>
  <si>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</si>
  <si>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</si>
  <si>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</si>
  <si>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</si>
  <si>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</si>
  <si>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</si>
  <si>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</si>
  <si>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</si>
  <si>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</si>
  <si>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</si>
  <si>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</si>
  <si>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</si>
  <si>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</si>
  <si>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</si>
  <si>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</si>
  <si>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</si>
  <si>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</si>
  <si>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</si>
  <si>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</si>
  <si>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</si>
  <si>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</si>
  <si>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</si>
  <si>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</si>
  <si>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</si>
  <si>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</si>
  <si>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</si>
  <si>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</si>
  <si>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</si>
  <si>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</si>
  <si>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</si>
  <si>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</si>
  <si>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</si>
  <si>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</si>
  <si>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</si>
  <si>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</si>
  <si>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</si>
  <si>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</si>
  <si>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</si>
  <si>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</si>
  <si>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</si>
  <si>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</si>
  <si>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</si>
  <si>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</si>
  <si>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</si>
  <si>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</si>
  <si>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</si>
  <si>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</si>
  <si>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</si>
  <si>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</si>
  <si>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</si>
  <si>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</si>
  <si>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</si>
  <si>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</si>
  <si>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</si>
  <si>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</si>
  <si>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</si>
  <si>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</si>
  <si>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</si>
  <si>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</si>
  <si>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</si>
  <si>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</si>
  <si>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</si>
  <si>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</si>
  <si>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</si>
  <si>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</si>
  <si>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</si>
  <si>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</si>
  <si>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</si>
  <si>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</si>
  <si>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</si>
  <si>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</si>
  <si>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</si>
  <si>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</si>
  <si>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</si>
  <si>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</si>
  <si>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</si>
  <si>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</si>
  <si>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</si>
  <si>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</si>
  <si>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</si>
  <si>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</si>
  <si>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</si>
  <si>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</si>
  <si>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</si>
  <si>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</si>
  <si>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</si>
  <si>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</si>
  <si>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</si>
  <si>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</si>
  <si>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</si>
  <si>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</si>
  <si>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</si>
  <si>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</si>
  <si>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</si>
  <si>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</si>
  <si>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</si>
  <si>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</si>
  <si>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</si>
  <si>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</si>
  <si>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</si>
  <si>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</si>
  <si>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</si>
  <si>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</si>
  <si>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</si>
  <si>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</si>
  <si>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</si>
  <si>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</si>
  <si>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</si>
  <si>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</si>
  <si>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</si>
  <si>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</si>
  <si>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</si>
  <si>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</si>
  <si>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</si>
  <si>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</si>
  <si>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</si>
  <si>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</si>
  <si>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</si>
  <si>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</si>
  <si>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</si>
  <si>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</si>
  <si>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</si>
  <si>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</si>
  <si>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</si>
  <si>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</si>
  <si>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</si>
  <si>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</si>
  <si>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</si>
  <si>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</si>
  <si>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</si>
  <si>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</si>
  <si>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</si>
  <si>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</si>
  <si>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</si>
  <si>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</si>
  <si>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</si>
  <si>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</si>
  <si>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</si>
  <si>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</si>
  <si>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</si>
  <si>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</si>
  <si>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</si>
  <si>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</si>
  <si>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</si>
  <si>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</si>
  <si>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</si>
  <si>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</si>
  <si>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</si>
  <si>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</si>
  <si>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</si>
  <si>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</si>
  <si>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</si>
  <si>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</si>
  <si>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</si>
  <si>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</si>
  <si>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</si>
  <si>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</si>
  <si>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</si>
  <si>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</si>
  <si>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</si>
  <si>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</si>
  <si>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</si>
  <si>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</si>
  <si>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</si>
  <si>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</si>
  <si>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</si>
  <si>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</si>
  <si>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</si>
  <si>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</si>
  <si>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</si>
  <si>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</si>
  <si>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deslocamento de PSG - PPR</t>
  </si>
  <si>
    <t xml:space="preserve">PAR </t>
  </si>
  <si>
    <t>PAR-POV</t>
  </si>
  <si>
    <t>PARPOV</t>
  </si>
  <si>
    <t>Deslocamento de PAR para POV</t>
  </si>
  <si>
    <t>Nivelamento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</si>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</sst>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R316" activePane="bottomRight" state="frozen"/>
      <selection pane="bottomRight" activeCell="W318" sqref="W3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ERRO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e">
        <f t="shared" si="50"/>
        <v>#VALUE!</v>
      </c>
      <c r="BR302" s="18" t="e">
        <f t="shared" si="51"/>
        <v>#VALUE!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/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1710</v>
      </c>
      <c r="N318" s="199" t="s">
        <v>1711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/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1712</v>
      </c>
      <c r="X320" s="213" t="s">
        <v>369</v>
      </c>
      <c r="Y320" s="153"/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1713</v>
      </c>
      <c r="X323" s="213" t="s">
        <v>369</v>
      </c>
      <c r="Y323" s="153"/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1714</v>
      </c>
      <c r="X325" s="213" t="s">
        <v>369</v>
      </c>
      <c r="Y325" s="153"/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/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1715</v>
      </c>
      <c r="N330" s="199" t="s">
        <v>1716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1717</v>
      </c>
      <c r="X330" s="213" t="s">
        <v>374</v>
      </c>
      <c r="Y330" s="153"/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1718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1719</v>
      </c>
      <c r="N331" s="199" t="s">
        <v>1720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1721</v>
      </c>
      <c r="X331" s="213" t="s">
        <v>374</v>
      </c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1722</v>
      </c>
      <c r="X332" s="213" t="s">
        <v>374</v>
      </c>
      <c r="Y332" s="153"/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/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1723</v>
      </c>
      <c r="X336" s="213" t="s">
        <v>374</v>
      </c>
      <c r="Y336" s="153"/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>E4146043</v>
      </c>
      <c r="B338" s="166">
        <v>46043</v>
      </c>
      <c r="C338" s="8">
        <f>IF(BS_CONTROLE[[#This Row],[DATA]]="","",WEEKNUM(BS_CONTROLE[[#This Row],[DATA]]))</f>
        <v>4</v>
      </c>
      <c r="D338" s="51" t="s">
        <v>1724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e">
        <f t="shared" si="60"/>
        <v>#DIV/0!</v>
      </c>
      <c r="BR338" s="18" t="e">
        <f t="shared" si="61"/>
        <v>#DIV/0!</v>
      </c>
      <c r="BS338" s="18" t="e">
        <f t="shared" si="62"/>
        <v>#DIV/0!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1725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1726</v>
      </c>
      <c r="E3" s="316" t="s">
        <v>1727</v>
      </c>
      <c r="F3" s="316" t="s">
        <v>1728</v>
      </c>
      <c r="G3" s="316" t="s">
        <v>1729</v>
      </c>
      <c r="H3" s="316" t="s">
        <v>1730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1731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1732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313" sqref="B313:U31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1733</v>
      </c>
      <c r="W1" s="397"/>
      <c r="X1" s="397"/>
      <c r="Y1" s="103"/>
    </row>
    <row r="2" spans="1:25" s="100" customFormat="1" ht="11.25" customHeight="1">
      <c r="A2" s="104" t="s">
        <v>1734</v>
      </c>
      <c r="B2" s="104" t="s">
        <v>1735</v>
      </c>
      <c r="C2" s="104" t="s">
        <v>7</v>
      </c>
      <c r="D2" s="105" t="s">
        <v>1177</v>
      </c>
      <c r="E2" s="105" t="s">
        <v>1178</v>
      </c>
      <c r="F2" s="105" t="s">
        <v>1736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1737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1880</v>
      </c>
      <c r="W7" s="111">
        <f ca="1">_xlfn.XLOOKUP(G7&amp;$W$2,BS_CONTROLE[CHAVE],BS_CONTROLE[Quantidade_11],"-")</f>
        <v>2312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28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1880</v>
      </c>
      <c r="W10" s="111">
        <f ca="1">_xlfn.XLOOKUP(G10&amp;$W$2,BS_CONTROLE[CHAVE],BS_CONTROLE[Quantidade_11],"-")</f>
        <v>2312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624</v>
      </c>
      <c r="X14" s="111">
        <f ca="1">_xlfn.XLOOKUP(G14&amp;$X$2,BS_CONTROLE[CHAVE],BS_CONTROLE[Quantidade_11],"-")</f>
        <v>0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28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1880</v>
      </c>
      <c r="W18" s="111">
        <f ca="1">_xlfn.XLOOKUP(G18&amp;$W$2,BS_CONTROLE[CHAVE],BS_CONTROLE[Quantidade_11],"-")</f>
        <v>2312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1880</v>
      </c>
      <c r="W23" s="111">
        <f ca="1">_xlfn.XLOOKUP(G23&amp;$W$2,BS_CONTROLE[CHAVE],BS_CONTROLE[Quantidade_11],"-")</f>
        <v>2312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28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1880</v>
      </c>
      <c r="W29" s="111">
        <f ca="1">_xlfn.XLOOKUP(G29&amp;$W$2,BS_CONTROLE[CHAVE],BS_CONTROLE[Quantidade_11],"-")</f>
        <v>2312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289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28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1880</v>
      </c>
      <c r="W38" s="111">
        <f ca="1">_xlfn.XLOOKUP(G38&amp;$W$2,BS_CONTROLE[CHAVE],BS_CONTROLE[Quantidade_11],"-")</f>
        <v>2312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289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624</v>
      </c>
      <c r="X45" s="111">
        <f ca="1">_xlfn.XLOOKUP(G45&amp;$X$2,BS_CONTROLE[CHAVE],BS_CONTROLE[Quantidade_11],"-")</f>
        <v>0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1880</v>
      </c>
      <c r="W52" s="111">
        <f ca="1">_xlfn.XLOOKUP(G52&amp;$W$2,BS_CONTROLE[CHAVE],BS_CONTROLE[Quantidade_11],"-")</f>
        <v>2312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28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28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28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1880</v>
      </c>
      <c r="W70" s="111">
        <f ca="1">_xlfn.XLOOKUP(G70&amp;$W$2,BS_CONTROLE[CHAVE],BS_CONTROLE[Quantidade_11],"-")</f>
        <v>2312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624</v>
      </c>
      <c r="X78" s="111">
        <f ca="1">_xlfn.XLOOKUP(G78&amp;$X$2,BS_CONTROLE[CHAVE],BS_CONTROLE[Quantidade_11],"-")</f>
        <v>0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28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1880</v>
      </c>
      <c r="W92" s="111">
        <f ca="1">_xlfn.XLOOKUP(G92&amp;$W$2,BS_CONTROLE[CHAVE],BS_CONTROLE[Quantidade_11],"-")</f>
        <v>2312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624</v>
      </c>
      <c r="X97" s="111">
        <f ca="1">_xlfn.XLOOKUP(G97&amp;$X$2,BS_CONTROLE[CHAVE],BS_CONTROLE[Quantidade_11],"-")</f>
        <v>0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1880</v>
      </c>
      <c r="W119" s="111">
        <f ca="1">_xlfn.XLOOKUP(G119&amp;$W$2,BS_CONTROLE[CHAVE],BS_CONTROLE[Quantidade_11],"-")</f>
        <v>2312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28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47510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1880</v>
      </c>
      <c r="W128" s="111">
        <f ca="1">_xlfn.XLOOKUP(G128&amp;$W$2,BS_CONTROLE[CHAVE],BS_CONTROLE[Quantidade_11],"-")</f>
        <v>2312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47510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1880</v>
      </c>
      <c r="W135" s="111">
        <f ca="1">_xlfn.XLOOKUP(G135&amp;$W$2,BS_CONTROLE[CHAVE],BS_CONTROLE[Quantidade_11],"-")</f>
        <v>2312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28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289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624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1880</v>
      </c>
      <c r="W156" s="111">
        <f ca="1">_xlfn.XLOOKUP(G156&amp;$W$2,BS_CONTROLE[CHAVE],BS_CONTROLE[Quantidade_11],"-")</f>
        <v>2312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28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289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1880</v>
      </c>
      <c r="W182" s="111">
        <f ca="1">_xlfn.XLOOKUP(G182&amp;$W$2,BS_CONTROLE[CHAVE],BS_CONTROLE[Quantidade_11],"-")</f>
        <v>2312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624</v>
      </c>
      <c r="X183" s="111">
        <f ca="1">_xlfn.XLOOKUP(G183&amp;$X$2,BS_CONTROLE[CHAVE],BS_CONTROLE[Quantidade_11],"-")</f>
        <v>0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28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289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47510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1880</v>
      </c>
      <c r="W204" s="111">
        <f ca="1">_xlfn.XLOOKUP(G204&amp;$W$2,BS_CONTROLE[CHAVE],BS_CONTROLE[Quantidade_11],"-")</f>
        <v>2312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624</v>
      </c>
      <c r="X207" s="111">
        <f ca="1">_xlfn.XLOOKUP(G207&amp;$X$2,BS_CONTROLE[CHAVE],BS_CONTROLE[Quantidade_11],"-")</f>
        <v>0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47510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1880</v>
      </c>
      <c r="W227" s="111">
        <f ca="1">_xlfn.XLOOKUP(G227&amp;$W$2,BS_CONTROLE[CHAVE],BS_CONTROLE[Quantidade_11],"-")</f>
        <v>2312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28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624</v>
      </c>
      <c r="X230" s="111">
        <f ca="1">_xlfn.XLOOKUP(G230&amp;$X$2,BS_CONTROLE[CHAVE],BS_CONTROLE[Quantidade_11],"-")</f>
        <v>0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47510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1880</v>
      </c>
      <c r="W253" s="111">
        <f ca="1">_xlfn.XLOOKUP(G253&amp;$W$2,BS_CONTROLE[CHAVE],BS_CONTROLE[Quantidade_11],"-")</f>
        <v>2312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28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624</v>
      </c>
      <c r="X259" s="111">
        <f ca="1">_xlfn.XLOOKUP(G259&amp;$X$2,BS_CONTROLE[CHAVE],BS_CONTROLE[Quantidade_11],"-")</f>
        <v>0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47510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1880</v>
      </c>
      <c r="W269" s="111">
        <f ca="1">_xlfn.XLOOKUP(G269&amp;$W$2,BS_CONTROLE[CHAVE],BS_CONTROLE[Quantidade_11],"-")</f>
        <v>2312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28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624</v>
      </c>
      <c r="X272" s="111">
        <f ca="1">_xlfn.XLOOKUP(G272&amp;$X$2,BS_CONTROLE[CHAVE],BS_CONTROLE[Quantidade_11],"-")</f>
        <v>0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47510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1880</v>
      </c>
      <c r="W278" s="111">
        <f ca="1">_xlfn.XLOOKUP(G278&amp;$W$2,BS_CONTROLE[CHAVE],BS_CONTROLE[Quantidade_11],"-")</f>
        <v>2312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28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624</v>
      </c>
      <c r="X284" s="111">
        <f ca="1">_xlfn.XLOOKUP(G284&amp;$X$2,BS_CONTROLE[CHAVE],BS_CONTROLE[Quantidade_11],"-")</f>
        <v>0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28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289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624</v>
      </c>
      <c r="X298" s="111">
        <f ca="1">_xlfn.XLOOKUP(G298&amp;$X$2,BS_CONTROLE[CHAVE],BS_CONTROLE[Quantidade_11],"-")</f>
        <v>0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1880</v>
      </c>
      <c r="W299" s="111">
        <f ca="1">_xlfn.XLOOKUP(G299&amp;$W$2,BS_CONTROLE[CHAVE],BS_CONTROLE[Quantidade_11],"-")</f>
        <v>2312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28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47510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1880</v>
      </c>
      <c r="W311" s="111">
        <f ca="1">_xlfn.XLOOKUP(G311&amp;$W$2,BS_CONTROLE[CHAVE],BS_CONTROLE[Quantidade_11],"-")</f>
        <v>2312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28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TOM</v>
      </c>
      <c r="J315" s="109" t="str">
        <f>IF(FN_MC!I318="","*",FN_MC!I318)</f>
        <v>TRO</v>
      </c>
      <c r="K315" s="109" t="str">
        <f>IF(FN_MC!M318="","*",FN_MC!M318)</f>
        <v>TOM-TRO</v>
      </c>
      <c r="L315" s="328" t="str">
        <f>IF(FN_MC!N318="","*",FN_MC!N318)</f>
        <v>TROMTRO</v>
      </c>
      <c r="M315" s="110">
        <f>IF(FN_MC!J318="","*",FN_MC!J318)</f>
        <v>74</v>
      </c>
      <c r="N315" s="291">
        <f>IF(FN_MC!K318="","*",FN_MC!K318)</f>
        <v>404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289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47510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>
        <f>IF(FN_MC!B338="","*",FN_MC!B338)</f>
        <v>46043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1738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F15" sqref="F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1739</v>
      </c>
      <c r="C2" s="95" t="s">
        <v>1162</v>
      </c>
      <c r="D2" s="95" t="s">
        <v>1164</v>
      </c>
      <c r="E2" s="95" t="s">
        <v>1740</v>
      </c>
      <c r="F2" s="95" t="s">
        <v>1741</v>
      </c>
      <c r="G2" s="95" t="s">
        <v>1742</v>
      </c>
      <c r="H2" s="95" t="s">
        <v>1743</v>
      </c>
      <c r="I2" s="95" t="s">
        <v>1744</v>
      </c>
      <c r="J2" s="95" t="s">
        <v>1745</v>
      </c>
      <c r="K2" s="130" t="s">
        <v>1746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>
        <f>IF(FN_MC!B338="","*",FN_MC!B338)</f>
        <v>46043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1747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1748</v>
      </c>
      <c r="C4" s="321" t="s">
        <v>1749</v>
      </c>
      <c r="D4" s="321" t="s">
        <v>1750</v>
      </c>
      <c r="E4" s="321" t="s">
        <v>1751</v>
      </c>
      <c r="F4" s="321" t="s">
        <v>545</v>
      </c>
      <c r="G4" s="321" t="s">
        <v>1752</v>
      </c>
      <c r="H4" s="187"/>
    </row>
    <row r="5" spans="1:8" ht="43.5">
      <c r="A5" s="187"/>
      <c r="B5" s="322" t="s">
        <v>1753</v>
      </c>
      <c r="C5" s="322">
        <v>309525</v>
      </c>
      <c r="D5" s="322" t="s">
        <v>1754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1755</v>
      </c>
      <c r="C6" s="322">
        <v>256875</v>
      </c>
      <c r="D6" s="322" t="s">
        <v>1756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1757</v>
      </c>
      <c r="C7" s="322">
        <v>257278</v>
      </c>
      <c r="D7" s="322" t="s">
        <v>1758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1759</v>
      </c>
      <c r="C8" s="322">
        <v>261794</v>
      </c>
      <c r="D8" s="322" t="s">
        <v>1760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1761</v>
      </c>
      <c r="C9" s="322">
        <v>257033</v>
      </c>
      <c r="D9" s="322" t="s">
        <v>1762</v>
      </c>
      <c r="E9" s="322" t="s">
        <v>240</v>
      </c>
      <c r="F9" s="322" t="s">
        <v>732</v>
      </c>
      <c r="G9" s="322" t="s">
        <v>1763</v>
      </c>
      <c r="H9" s="187"/>
    </row>
    <row r="10" spans="1:8" ht="43.5">
      <c r="A10" s="187"/>
      <c r="B10" s="322" t="s">
        <v>1764</v>
      </c>
      <c r="C10" s="322">
        <v>396578</v>
      </c>
      <c r="D10" s="322" t="s">
        <v>1765</v>
      </c>
      <c r="E10" s="322" t="s">
        <v>240</v>
      </c>
      <c r="F10" s="322" t="s">
        <v>732</v>
      </c>
      <c r="G10" s="322" t="s">
        <v>1763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1766</v>
      </c>
      <c r="D5" s="401"/>
      <c r="E5" s="401"/>
      <c r="F5" s="401"/>
      <c r="G5" s="401"/>
      <c r="H5" s="401"/>
      <c r="I5" s="401"/>
      <c r="J5" s="402"/>
      <c r="K5" s="403" t="s">
        <v>1767</v>
      </c>
      <c r="L5" s="404"/>
      <c r="M5" s="404"/>
      <c r="N5" s="404"/>
      <c r="O5" s="405" t="s">
        <v>1768</v>
      </c>
      <c r="P5" s="406"/>
      <c r="Q5" s="407"/>
    </row>
    <row r="6" spans="1:17" s="93" customFormat="1" ht="15.75" customHeight="1">
      <c r="A6" s="87" t="s">
        <v>1736</v>
      </c>
      <c r="B6" s="94" t="s">
        <v>1735</v>
      </c>
      <c r="C6" s="95" t="s">
        <v>1177</v>
      </c>
      <c r="D6" s="96" t="s">
        <v>1178</v>
      </c>
      <c r="E6" s="95" t="s">
        <v>1769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1770</v>
      </c>
      <c r="M6" s="138" t="s">
        <v>30</v>
      </c>
      <c r="N6" s="139" t="s">
        <v>1172</v>
      </c>
      <c r="O6" s="241" t="s">
        <v>1215</v>
      </c>
      <c r="P6" s="152"/>
      <c r="Q6" s="188" t="s">
        <v>1771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>
        <f>IF(FN_MC!B338="","*",FN_MC!B338)</f>
        <v>46043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2026-01-20T20:08:59Z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