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3" documentId="8_{B6337239-1A00-434D-AAD0-422EA1FEB5AE}" xr6:coauthVersionLast="47" xr6:coauthVersionMax="47" xr10:uidLastSave="{394A9154-296C-4247-97CF-8FF8D41F022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 s="1"/>
  <c r="M104" i="1" a="1"/>
  <c r="M104" i="1" s="1"/>
  <c r="N103" i="1" a="1"/>
  <c r="N103" i="1" s="1"/>
  <c r="M103" i="1" a="1"/>
  <c r="M103" i="1" s="1"/>
  <c r="C104" i="1"/>
  <c r="A104" i="1"/>
  <c r="C103" i="1"/>
  <c r="A103" i="1"/>
  <c r="M105" i="1" a="1"/>
  <c r="M105" i="1" s="1"/>
  <c r="N105" i="1" a="1"/>
  <c r="N105" i="1" s="1"/>
  <c r="H106" i="1" a="1"/>
  <c r="H106" i="1" s="1"/>
  <c r="M106" i="1" a="1"/>
  <c r="M106" i="1" s="1"/>
  <c r="N106" i="1" a="1"/>
  <c r="N106" i="1" s="1"/>
  <c r="M107" i="1" a="1"/>
  <c r="M107" i="1" s="1"/>
  <c r="N107" i="1" a="1"/>
  <c r="N107" i="1" s="1"/>
  <c r="H108" i="1" a="1"/>
  <c r="H108" i="1" s="1"/>
  <c r="M108" i="1" a="1"/>
  <c r="M108" i="1" s="1"/>
  <c r="N108" i="1" a="1"/>
  <c r="N108" i="1" s="1"/>
  <c r="M110" i="1" a="1"/>
  <c r="M110" i="1" s="1"/>
  <c r="N110" i="1" a="1"/>
  <c r="N110" i="1" s="1"/>
  <c r="M111" i="1" a="1"/>
  <c r="M111" i="1" s="1"/>
  <c r="N111" i="1" a="1"/>
  <c r="N111" i="1" s="1"/>
  <c r="M112" i="1" a="1"/>
  <c r="M112" i="1" s="1"/>
  <c r="N112" i="1" a="1"/>
  <c r="N112" i="1" s="1"/>
  <c r="H113" i="1" a="1"/>
  <c r="H113" i="1" s="1"/>
  <c r="M113" i="1" a="1"/>
  <c r="M113" i="1" s="1"/>
  <c r="N113" i="1" a="1"/>
  <c r="N113" i="1" s="1"/>
  <c r="M114" i="1" a="1"/>
  <c r="M114" i="1" s="1"/>
  <c r="M115" i="1" a="1"/>
  <c r="M115" i="1" s="1"/>
  <c r="N115" i="1" a="1"/>
  <c r="N115" i="1" s="1"/>
  <c r="M118" i="1" a="1"/>
  <c r="M118" i="1" s="1"/>
  <c r="N118" i="1" a="1"/>
  <c r="N118" i="1" s="1"/>
  <c r="M119" i="1" a="1"/>
  <c r="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3" i="12" s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E269" i="12"/>
  <c r="D269" i="12"/>
  <c r="D267" i="12"/>
  <c r="E266" i="12"/>
  <c r="E265" i="12"/>
  <c r="D265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9" i="1" l="1"/>
  <c r="AJ118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<sst xmlns="http://schemas.openxmlformats.org/spreadsheetml/2006/main" count="5980" uniqueCount="1478">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</sst>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99" activePane="bottomRight" state="frozen"/>
      <selection pane="bottomRight" activeCell="H103" sqref="H103:Q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ref="A103:A104" si="16"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 t="s">
        <v>1250</v>
      </c>
      <c r="W103" s="173" t="s">
        <v>1424</v>
      </c>
      <c r="X103" s="218" t="s">
        <v>951</v>
      </c>
      <c r="Y103" s="158"/>
      <c r="Z103" s="158" t="s">
        <v>952</v>
      </c>
      <c r="AA103" s="83" t="s">
        <v>1359</v>
      </c>
      <c r="AB103" s="70" t="s">
        <v>947</v>
      </c>
      <c r="AC103" s="70" t="s">
        <v>942</v>
      </c>
      <c r="AD103" s="173">
        <v>0.35416666666666669</v>
      </c>
      <c r="AE103" s="83">
        <v>9414</v>
      </c>
      <c r="AF103" s="83">
        <v>7632</v>
      </c>
      <c r="AG103" s="83" t="s">
        <v>607</v>
      </c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 xml:space="preserve">camila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6"/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 t="s">
        <v>1219</v>
      </c>
      <c r="W104" s="173" t="s">
        <v>1364</v>
      </c>
      <c r="X104" s="218" t="s">
        <v>956</v>
      </c>
      <c r="Y104" s="158"/>
      <c r="Z104" s="158" t="s">
        <v>957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Bruno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/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/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4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/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/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/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/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4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/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4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/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15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/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51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51" t="s">
        <v>726</v>
      </c>
      <c r="E117" s="314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/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/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71" t="s">
        <v>1435</v>
      </c>
      <c r="W119" s="371" t="s">
        <v>1436</v>
      </c>
      <c r="X119" s="218" t="s">
        <v>956</v>
      </c>
      <c r="Y119" s="158"/>
      <c r="Z119" s="158" t="s">
        <v>957</v>
      </c>
      <c r="AA119" s="83">
        <v>1</v>
      </c>
      <c r="AB119" s="70" t="s">
        <v>947</v>
      </c>
      <c r="AC119" s="70" t="s">
        <v>942</v>
      </c>
      <c r="AD119" s="373">
        <v>0.29166666666666669</v>
      </c>
      <c r="AE119" s="371">
        <v>6262</v>
      </c>
      <c r="AF119" s="372" t="s">
        <v>607</v>
      </c>
      <c r="AG119" s="372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7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7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7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7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7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7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7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7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7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7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7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7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7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7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7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7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7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7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7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7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7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7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7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Y116 V117:Y401 V113:Y115 V102:Y106 V108:Y108 Y107 Y109:Y11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1437</v>
      </c>
      <c r="D5" s="355"/>
      <c r="E5" s="355"/>
      <c r="F5" s="355"/>
      <c r="G5" s="355"/>
      <c r="H5" s="355"/>
      <c r="I5" s="355"/>
      <c r="J5" s="356"/>
      <c r="K5" s="357" t="s">
        <v>1438</v>
      </c>
      <c r="L5" s="358"/>
      <c r="M5" s="358"/>
      <c r="N5" s="358"/>
      <c r="O5" s="359" t="s">
        <v>1439</v>
      </c>
      <c r="P5" s="360"/>
      <c r="Q5" s="361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Contrato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Oportunidade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1445</v>
      </c>
      <c r="W1" s="367"/>
      <c r="X1" s="367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Contrato</v>
      </c>
      <c r="C100" s="109" t="str">
        <f>IF(FN_MC!Z103="","*",FN_MC!Z103)</f>
        <v>P0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 xml:space="preserve">camila </v>
      </c>
      <c r="U100" s="110" t="str">
        <f>IF(FN_MC!W103="","*",FN_MC!W103)</f>
        <v xml:space="preserve">Descarga de vagoes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Oportunidade</v>
      </c>
      <c r="C101" s="109" t="str">
        <f>IF(FN_MC!Z104="","*",FN_MC!Z104)</f>
        <v>P1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Bruno</v>
      </c>
      <c r="U101" s="110" t="str">
        <f>IF(FN_MC!W104="","*",FN_MC!W104)</f>
        <v>Execução de solda - Condicinado à temperatura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525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2290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25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300</v>
      </c>
      <c r="X109" s="112">
        <f ca="1">_xlfn.XLOOKUP(G109&amp;$X$2,BS_CONTROLE[CHAVE],BS_CONTROLE[Quantidade_11],"-")</f>
        <v>150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2</v>
      </c>
      <c r="X110" s="112">
        <f ca="1">_xlfn.XLOOKUP(G110&amp;$X$2,BS_CONTROLE[CHAVE],BS_CONTROLE[Quantidade_11],"-")</f>
        <v>1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20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1760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1080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6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3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FIXO</v>
      </c>
      <c r="I100" s="121" t="str">
        <f>IF(FN_MC!AC103="","*",FN_MC!AC103)</f>
        <v>ACIONAMENTO</v>
      </c>
      <c r="J100" s="122" t="str">
        <f>IF(FN_MC!AA103="","*",FN_MC!AA103)</f>
        <v>2 (Ênio+Daniel)</v>
      </c>
      <c r="K100" s="134">
        <f>IF(FN_MC!AD103="","*",FN_MC!AD103)</f>
        <v>0.35416666666666669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-</v>
      </c>
      <c r="I101" s="121" t="str">
        <f>IF(FN_MC!AC104="","*",FN_MC!AC104)</f>
        <v>-</v>
      </c>
      <c r="J101" s="122" t="str">
        <f>IF(FN_MC!AA104="","*",FN_MC!AA104)</f>
        <v>-</v>
      </c>
      <c r="K101" s="134" t="str">
        <f>IF(FN_MC!AD104="","*",FN_MC!AD104)</f>
        <v>-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*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*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1457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1472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2025-12-08T18:57:55Z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