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641" documentId="8_{B6337239-1A00-434D-AAD0-422EA1FEB5AE}" xr6:coauthVersionLast="47" xr6:coauthVersionMax="47" xr10:uidLastSave="{CF815602-67F2-44FA-AB00-3BC9242934B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6" i="1" l="1" a="1"/>
  <c r="N156" i="1" s="1"/>
  <c r="M156" i="1" a="1"/>
  <c r="M156" i="1" s="1"/>
  <c r="N155" i="1" a="1"/>
  <c r="N155" i="1" s="1"/>
  <c r="M155" i="1" a="1"/>
  <c r="M155" i="1" s="1"/>
  <c r="N151" i="1" a="1"/>
  <c r="N151" i="1" s="1"/>
  <c r="M151" i="1" a="1"/>
  <c r="M151" i="1" s="1"/>
  <c r="N150" i="1" a="1"/>
  <c r="N150" i="1" s="1"/>
  <c r="M150" i="1" a="1"/>
  <c r="M150" i="1" s="1"/>
  <c r="N147" i="1" a="1"/>
  <c r="N147" i="1" s="1"/>
  <c r="M147" i="1" a="1"/>
  <c r="M147" i="1" s="1"/>
  <c r="H147" i="1" a="1"/>
  <c r="H147" i="1" s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N143" i="1" a="1"/>
  <c r="N143" i="1"/>
  <c r="N144" i="1" a="1"/>
  <c r="N144" i="1"/>
  <c r="N145" i="1" a="1"/>
  <c r="N145" i="1"/>
  <c r="N146" i="1" a="1"/>
  <c r="N146" i="1"/>
  <c r="N148" i="1" a="1"/>
  <c r="N148" i="1"/>
  <c r="N149" i="1" a="1"/>
  <c r="N149" i="1"/>
  <c r="N152" i="1" a="1"/>
  <c r="N152" i="1"/>
  <c r="N153" i="1" a="1"/>
  <c r="N153" i="1"/>
  <c r="N157" i="1" a="1"/>
  <c r="N157" i="1"/>
  <c r="N158" i="1" a="1"/>
  <c r="N158" i="1"/>
  <c r="N159" i="1" a="1"/>
  <c r="N159" i="1"/>
  <c r="N160" i="1" a="1"/>
  <c r="N160" i="1"/>
  <c r="N161" i="1" a="1"/>
  <c r="N161" i="1"/>
  <c r="N162" i="1" a="1"/>
  <c r="N162" i="1"/>
  <c r="M143" i="1" a="1"/>
  <c r="M143" i="1"/>
  <c r="M145" i="1" a="1"/>
  <c r="M145" i="1"/>
  <c r="M146" i="1" a="1"/>
  <c r="M146" i="1"/>
  <c r="M148" i="1" a="1"/>
  <c r="M148" i="1"/>
  <c r="M149" i="1" a="1"/>
  <c r="M149" i="1"/>
  <c r="M152" i="1" a="1"/>
  <c r="M152" i="1"/>
  <c r="M153" i="1" a="1"/>
  <c r="M153" i="1"/>
  <c r="M157" i="1" a="1"/>
  <c r="M157" i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30" i="1" a="1"/>
  <c r="M130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30" i="1" a="1"/>
  <c r="N130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 s="1"/>
  <c r="T345" i="1" a="1"/>
  <c r="T345" i="1" s="1"/>
  <c r="S345" i="1" a="1"/>
  <c r="S345" i="1" s="1"/>
  <c r="D343" i="12" s="1"/>
  <c r="T344" i="1" a="1"/>
  <c r="T344" i="1"/>
  <c r="S344" i="1" a="1"/>
  <c r="S344" i="1" s="1"/>
  <c r="T343" i="1" a="1"/>
  <c r="T343" i="1" s="1"/>
  <c r="S343" i="1" a="1"/>
  <c r="S343" i="1"/>
  <c r="T342" i="1" a="1"/>
  <c r="T342" i="1" s="1"/>
  <c r="S342" i="1" a="1"/>
  <c r="S342" i="1" s="1"/>
  <c r="D340" i="12" s="1"/>
  <c r="T341" i="1" a="1"/>
  <c r="T341" i="1"/>
  <c r="S341" i="1" a="1"/>
  <c r="S341" i="1" s="1"/>
  <c r="D339" i="12" s="1"/>
  <c r="T340" i="1" a="1"/>
  <c r="T340" i="1" s="1"/>
  <c r="S340" i="1" a="1"/>
  <c r="S340" i="1"/>
  <c r="T339" i="1" a="1"/>
  <c r="T339" i="1" s="1"/>
  <c r="E337" i="12" s="1"/>
  <c r="S339" i="1" a="1"/>
  <c r="S339" i="1" s="1"/>
  <c r="D337" i="12" s="1"/>
  <c r="T338" i="1" a="1"/>
  <c r="T338" i="1"/>
  <c r="S338" i="1" a="1"/>
  <c r="S338" i="1" s="1"/>
  <c r="T337" i="1" a="1"/>
  <c r="T337" i="1" s="1"/>
  <c r="S337" i="1" a="1"/>
  <c r="S337" i="1"/>
  <c r="T336" i="1" a="1"/>
  <c r="T336" i="1" s="1"/>
  <c r="E334" i="12" s="1"/>
  <c r="S336" i="1" a="1"/>
  <c r="S336" i="1" s="1"/>
  <c r="T335" i="1" a="1"/>
  <c r="T335" i="1"/>
  <c r="S335" i="1" a="1"/>
  <c r="S335" i="1" s="1"/>
  <c r="D333" i="12" s="1"/>
  <c r="T334" i="1" a="1"/>
  <c r="T334" i="1" s="1"/>
  <c r="S334" i="1" a="1"/>
  <c r="S334" i="1"/>
  <c r="T333" i="1" a="1"/>
  <c r="T333" i="1" s="1"/>
  <c r="E331" i="12" s="1"/>
  <c r="S333" i="1" a="1"/>
  <c r="S333" i="1"/>
  <c r="T332" i="1" a="1"/>
  <c r="T332" i="1"/>
  <c r="S332" i="1" a="1"/>
  <c r="S332" i="1" s="1"/>
  <c r="D330" i="12" s="1"/>
  <c r="T331" i="1" a="1"/>
  <c r="T331" i="1"/>
  <c r="S331" i="1" a="1"/>
  <c r="S331" i="1"/>
  <c r="T330" i="1" a="1"/>
  <c r="T330" i="1" s="1"/>
  <c r="E328" i="12" s="1"/>
  <c r="S330" i="1" a="1"/>
  <c r="S330" i="1"/>
  <c r="T329" i="1" a="1"/>
  <c r="T329" i="1"/>
  <c r="S329" i="1" a="1"/>
  <c r="S329" i="1" s="1"/>
  <c r="T328" i="1" a="1"/>
  <c r="T328" i="1"/>
  <c r="S328" i="1" a="1"/>
  <c r="S328" i="1"/>
  <c r="T327" i="1" a="1"/>
  <c r="T327" i="1" s="1"/>
  <c r="E325" i="12" s="1"/>
  <c r="S327" i="1" a="1"/>
  <c r="S327" i="1"/>
  <c r="T326" i="1" a="1"/>
  <c r="T326" i="1"/>
  <c r="S326" i="1" a="1"/>
  <c r="S326" i="1" s="1"/>
  <c r="D324" i="12" s="1"/>
  <c r="T325" i="1" a="1"/>
  <c r="T325" i="1"/>
  <c r="S325" i="1" a="1"/>
  <c r="S325" i="1"/>
  <c r="T324" i="1" a="1"/>
  <c r="T324" i="1" s="1"/>
  <c r="E322" i="12" s="1"/>
  <c r="S324" i="1" a="1"/>
  <c r="S324" i="1"/>
  <c r="T323" i="1" a="1"/>
  <c r="T323" i="1"/>
  <c r="S323" i="1" a="1"/>
  <c r="S323" i="1" s="1"/>
  <c r="D321" i="12" s="1"/>
  <c r="T322" i="1" a="1"/>
  <c r="T322" i="1"/>
  <c r="S322" i="1" a="1"/>
  <c r="S322" i="1"/>
  <c r="T321" i="1" a="1"/>
  <c r="T321" i="1" s="1"/>
  <c r="E319" i="12" s="1"/>
  <c r="S321" i="1" a="1"/>
  <c r="S321" i="1"/>
  <c r="T320" i="1" a="1"/>
  <c r="T320" i="1"/>
  <c r="S320" i="1" a="1"/>
  <c r="S320" i="1" s="1"/>
  <c r="D318" i="12" s="1"/>
  <c r="T319" i="1" a="1"/>
  <c r="T319" i="1"/>
  <c r="S319" i="1" a="1"/>
  <c r="S319" i="1"/>
  <c r="T318" i="1" a="1"/>
  <c r="T318" i="1" s="1"/>
  <c r="E316" i="12" s="1"/>
  <c r="S318" i="1" a="1"/>
  <c r="S318" i="1"/>
  <c r="T317" i="1" a="1"/>
  <c r="T317" i="1"/>
  <c r="S317" i="1" a="1"/>
  <c r="S317" i="1" s="1"/>
  <c r="D315" i="12" s="1"/>
  <c r="T316" i="1" a="1"/>
  <c r="T316" i="1"/>
  <c r="S316" i="1" a="1"/>
  <c r="S316" i="1"/>
  <c r="T315" i="1" a="1"/>
  <c r="T315" i="1" s="1"/>
  <c r="E313" i="12" s="1"/>
  <c r="S315" i="1" a="1"/>
  <c r="S315" i="1"/>
  <c r="T314" i="1" a="1"/>
  <c r="T314" i="1"/>
  <c r="S314" i="1" a="1"/>
  <c r="S314" i="1" s="1"/>
  <c r="D312" i="12" s="1"/>
  <c r="T313" i="1" a="1"/>
  <c r="T313" i="1"/>
  <c r="S313" i="1" a="1"/>
  <c r="S313" i="1"/>
  <c r="T312" i="1" a="1"/>
  <c r="T312" i="1" s="1"/>
  <c r="E310" i="12" s="1"/>
  <c r="S312" i="1" a="1"/>
  <c r="S312" i="1"/>
  <c r="T311" i="1" a="1"/>
  <c r="T311" i="1"/>
  <c r="S311" i="1" a="1"/>
  <c r="S311" i="1" s="1"/>
  <c r="T310" i="1" a="1"/>
  <c r="T310" i="1"/>
  <c r="S310" i="1" a="1"/>
  <c r="S310" i="1"/>
  <c r="T309" i="1" a="1"/>
  <c r="T309" i="1" s="1"/>
  <c r="S309" i="1" a="1"/>
  <c r="S309" i="1"/>
  <c r="T308" i="1" a="1"/>
  <c r="T308" i="1"/>
  <c r="S308" i="1" a="1"/>
  <c r="S308" i="1" s="1"/>
  <c r="T307" i="1" a="1"/>
  <c r="T307" i="1"/>
  <c r="S307" i="1" a="1"/>
  <c r="S307" i="1"/>
  <c r="T306" i="1" a="1"/>
  <c r="T306" i="1" s="1"/>
  <c r="S306" i="1" a="1"/>
  <c r="S306" i="1"/>
  <c r="T305" i="1" a="1"/>
  <c r="T305" i="1"/>
  <c r="S305" i="1" a="1"/>
  <c r="S305" i="1" s="1"/>
  <c r="T304" i="1" a="1"/>
  <c r="T304" i="1"/>
  <c r="S304" i="1" a="1"/>
  <c r="S304" i="1"/>
  <c r="T303" i="1" a="1"/>
  <c r="T303" i="1" s="1"/>
  <c r="S303" i="1" a="1"/>
  <c r="S303" i="1"/>
  <c r="T302" i="1" a="1"/>
  <c r="T302" i="1"/>
  <c r="S302" i="1" a="1"/>
  <c r="S302" i="1" s="1"/>
  <c r="T301" i="1" a="1"/>
  <c r="T301" i="1"/>
  <c r="S301" i="1" a="1"/>
  <c r="S301" i="1"/>
  <c r="T300" i="1" a="1"/>
  <c r="T300" i="1" s="1"/>
  <c r="E298" i="12" s="1"/>
  <c r="S300" i="1" a="1"/>
  <c r="S300" i="1"/>
  <c r="T299" i="1" a="1"/>
  <c r="T299" i="1"/>
  <c r="S299" i="1" a="1"/>
  <c r="S299" i="1" s="1"/>
  <c r="T298" i="1" a="1"/>
  <c r="T298" i="1"/>
  <c r="S298" i="1" a="1"/>
  <c r="S298" i="1"/>
  <c r="T297" i="1" a="1"/>
  <c r="T297" i="1" s="1"/>
  <c r="S297" i="1" a="1"/>
  <c r="S297" i="1"/>
  <c r="T296" i="1" a="1"/>
  <c r="T296" i="1"/>
  <c r="S296" i="1" a="1"/>
  <c r="S296" i="1" s="1"/>
  <c r="T295" i="1" a="1"/>
  <c r="T295" i="1"/>
  <c r="S295" i="1" a="1"/>
  <c r="S295" i="1"/>
  <c r="T294" i="1" a="1"/>
  <c r="T294" i="1" s="1"/>
  <c r="S294" i="1" a="1"/>
  <c r="S294" i="1"/>
  <c r="T293" i="1" a="1"/>
  <c r="T293" i="1"/>
  <c r="S293" i="1" a="1"/>
  <c r="S293" i="1" s="1"/>
  <c r="T292" i="1" a="1"/>
  <c r="T292" i="1"/>
  <c r="S292" i="1" a="1"/>
  <c r="S292" i="1"/>
  <c r="T291" i="1" a="1"/>
  <c r="T291" i="1" s="1"/>
  <c r="S291" i="1" a="1"/>
  <c r="S291" i="1"/>
  <c r="T290" i="1" a="1"/>
  <c r="T290" i="1"/>
  <c r="S290" i="1" a="1"/>
  <c r="S290" i="1" s="1"/>
  <c r="T289" i="1" a="1"/>
  <c r="T289" i="1"/>
  <c r="S289" i="1" a="1"/>
  <c r="S289" i="1"/>
  <c r="T288" i="1" a="1"/>
  <c r="T288" i="1" s="1"/>
  <c r="E286" i="12" s="1"/>
  <c r="S288" i="1" a="1"/>
  <c r="S288" i="1"/>
  <c r="T287" i="1" a="1"/>
  <c r="T287" i="1"/>
  <c r="S287" i="1" a="1"/>
  <c r="S287" i="1" s="1"/>
  <c r="T286" i="1" a="1"/>
  <c r="T286" i="1"/>
  <c r="S286" i="1" a="1"/>
  <c r="S286" i="1"/>
  <c r="T285" i="1" a="1"/>
  <c r="T285" i="1" s="1"/>
  <c r="E283" i="12" s="1"/>
  <c r="S285" i="1" a="1"/>
  <c r="S285" i="1"/>
  <c r="T284" i="1" a="1"/>
  <c r="T284" i="1"/>
  <c r="S284" i="1" a="1"/>
  <c r="S284" i="1" s="1"/>
  <c r="T283" i="1" a="1"/>
  <c r="T283" i="1"/>
  <c r="S283" i="1" a="1"/>
  <c r="S283" i="1"/>
  <c r="T282" i="1" a="1"/>
  <c r="T282" i="1" s="1"/>
  <c r="S282" i="1" a="1"/>
  <c r="S282" i="1"/>
  <c r="T281" i="1" a="1"/>
  <c r="T281" i="1"/>
  <c r="S281" i="1" a="1"/>
  <c r="S281" i="1" s="1"/>
  <c r="T280" i="1" a="1"/>
  <c r="T280" i="1"/>
  <c r="S280" i="1" a="1"/>
  <c r="S280" i="1"/>
  <c r="T279" i="1" a="1"/>
  <c r="T279" i="1" s="1"/>
  <c r="S279" i="1" a="1"/>
  <c r="S279" i="1"/>
  <c r="T278" i="1" a="1"/>
  <c r="T278" i="1"/>
  <c r="S278" i="1" a="1"/>
  <c r="S278" i="1" s="1"/>
  <c r="T277" i="1" a="1"/>
  <c r="T277" i="1"/>
  <c r="S277" i="1" a="1"/>
  <c r="S277" i="1"/>
  <c r="T276" i="1" a="1"/>
  <c r="T276" i="1" s="1"/>
  <c r="S276" i="1" a="1"/>
  <c r="S276" i="1"/>
  <c r="T275" i="1" a="1"/>
  <c r="T275" i="1"/>
  <c r="S275" i="1" a="1"/>
  <c r="S275" i="1" s="1"/>
  <c r="T274" i="1" a="1"/>
  <c r="T274" i="1"/>
  <c r="S274" i="1" a="1"/>
  <c r="S274" i="1"/>
  <c r="T273" i="1" a="1"/>
  <c r="T273" i="1" s="1"/>
  <c r="S273" i="1" a="1"/>
  <c r="S273" i="1"/>
  <c r="T272" i="1" a="1"/>
  <c r="T272" i="1"/>
  <c r="S272" i="1" a="1"/>
  <c r="S272" i="1" s="1"/>
  <c r="T271" i="1" a="1"/>
  <c r="T271" i="1"/>
  <c r="S271" i="1" a="1"/>
  <c r="S271" i="1"/>
  <c r="T270" i="1" a="1"/>
  <c r="T270" i="1" s="1"/>
  <c r="S270" i="1" a="1"/>
  <c r="S270" i="1"/>
  <c r="T269" i="1" a="1"/>
  <c r="T269" i="1"/>
  <c r="S269" i="1" a="1"/>
  <c r="S269" i="1" s="1"/>
  <c r="T268" i="1" a="1"/>
  <c r="T268" i="1" s="1"/>
  <c r="S268" i="1" a="1"/>
  <c r="S268" i="1"/>
  <c r="T267" i="1" a="1"/>
  <c r="T267" i="1" s="1"/>
  <c r="S267" i="1" a="1"/>
  <c r="S267" i="1" s="1"/>
  <c r="T266" i="1" a="1"/>
  <c r="T266" i="1"/>
  <c r="S266" i="1" a="1"/>
  <c r="S266" i="1" s="1"/>
  <c r="T265" i="1" a="1"/>
  <c r="T265" i="1" s="1"/>
  <c r="S265" i="1" a="1"/>
  <c r="S265" i="1"/>
  <c r="T264" i="1" a="1"/>
  <c r="T264" i="1" s="1"/>
  <c r="S264" i="1" a="1"/>
  <c r="S264" i="1" s="1"/>
  <c r="T263" i="1" a="1"/>
  <c r="T263" i="1" s="1"/>
  <c r="E261" i="12" s="1"/>
  <c r="S263" i="1" a="1"/>
  <c r="S263" i="1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 s="1"/>
  <c r="T253" i="1" a="1"/>
  <c r="T253" i="1" s="1"/>
  <c r="E251" i="12" s="1"/>
  <c r="S253" i="1" a="1"/>
  <c r="S253" i="1" s="1"/>
  <c r="D251" i="12" s="1"/>
  <c r="T252" i="1" a="1"/>
  <c r="T252" i="1" s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 s="1"/>
  <c r="S249" i="1" a="1"/>
  <c r="S249" i="1" s="1"/>
  <c r="D247" i="12" s="1"/>
  <c r="T248" i="1" a="1"/>
  <c r="T248" i="1" s="1"/>
  <c r="E246" i="12" s="1"/>
  <c r="S248" i="1" a="1"/>
  <c r="S248" i="1" s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 s="1"/>
  <c r="T244" i="1" a="1"/>
  <c r="T244" i="1" s="1"/>
  <c r="E242" i="12" s="1"/>
  <c r="S244" i="1" a="1"/>
  <c r="S244" i="1" s="1"/>
  <c r="D242" i="12" s="1"/>
  <c r="T243" i="1" a="1"/>
  <c r="T243" i="1" s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U330" i="1"/>
  <c r="AI330" i="1"/>
  <c r="BB330" i="1" s="1"/>
  <c r="AJ330" i="1"/>
  <c r="AK330" i="1"/>
  <c r="AL330" i="1"/>
  <c r="AO330" i="1"/>
  <c r="AP330" i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AL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AM165" i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AM166" i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AM168" i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AM169" i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AM170" i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AM171" i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AM172" i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AM173" i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AM174" i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AM175" i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AM176" i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AM179" i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AM181" i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AM182" i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AM183" i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AM184" i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AM136" i="1"/>
  <c r="AN136" i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AM140" i="1"/>
  <c r="R140" i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G149" i="11"/>
  <c r="R147" i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R155" i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G158" i="1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AM157" i="1"/>
  <c r="L155" i="12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AN159" i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AN161" i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AN162" i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AM163" i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186" i="12"/>
  <c r="E235" i="12"/>
  <c r="D213" i="12"/>
  <c r="E201" i="12"/>
  <c r="D181" i="12"/>
  <c r="E308" i="12"/>
  <c r="D308" i="12"/>
  <c r="D178" i="12"/>
  <c r="E244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E341" i="12"/>
  <c r="D341" i="12"/>
  <c r="E340" i="12"/>
  <c r="E339" i="12"/>
  <c r="E338" i="12"/>
  <c r="D338" i="12"/>
  <c r="D336" i="12"/>
  <c r="E335" i="12"/>
  <c r="D335" i="12"/>
  <c r="D334" i="12"/>
  <c r="E333" i="12"/>
  <c r="E332" i="12"/>
  <c r="E330" i="12"/>
  <c r="E329" i="12"/>
  <c r="D329" i="12"/>
  <c r="D328" i="12"/>
  <c r="E327" i="12"/>
  <c r="D327" i="12"/>
  <c r="E326" i="12"/>
  <c r="D325" i="12"/>
  <c r="E324" i="12"/>
  <c r="E323" i="12"/>
  <c r="D323" i="12"/>
  <c r="D322" i="12"/>
  <c r="E321" i="12"/>
  <c r="E320" i="12"/>
  <c r="D320" i="12"/>
  <c r="D319" i="12"/>
  <c r="E318" i="12"/>
  <c r="E317" i="12"/>
  <c r="D317" i="12"/>
  <c r="D316" i="12"/>
  <c r="E315" i="12"/>
  <c r="E314" i="12"/>
  <c r="D314" i="12"/>
  <c r="D313" i="12"/>
  <c r="E312" i="12"/>
  <c r="E311" i="12"/>
  <c r="D311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M356" i="11"/>
  <c r="K357" i="11"/>
  <c r="M357" i="11"/>
  <c r="K358" i="11"/>
  <c r="M358" i="11"/>
  <c r="K359" i="11"/>
  <c r="M359" i="11"/>
  <c r="K360" i="11"/>
  <c r="M360" i="11"/>
  <c r="K361" i="11"/>
  <c r="M361" i="11"/>
  <c r="M362" i="11"/>
  <c r="K363" i="11"/>
  <c r="M363" i="11"/>
  <c r="K364" i="11"/>
  <c r="M364" i="11"/>
  <c r="K365" i="11"/>
  <c r="M365" i="11"/>
  <c r="K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5" i="1" l="1"/>
  <c r="AJ156" i="1"/>
  <c r="AJ151" i="1"/>
  <c r="AJ150" i="1"/>
  <c r="AJ148" i="1"/>
  <c r="AJ147" i="1"/>
  <c r="AJ146" i="1"/>
  <c r="AJ141" i="1"/>
  <c r="AJ139" i="1"/>
  <c r="AJ137" i="1"/>
  <c r="AJ135" i="1"/>
  <c r="AJ145" i="1"/>
  <c r="AJ144" i="1"/>
  <c r="AJ140" i="1"/>
  <c r="AJ134" i="1"/>
  <c r="AJ133" i="1"/>
  <c r="AJ132" i="1"/>
  <c r="AJ105" i="1"/>
  <c r="L378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<sst xmlns="http://schemas.openxmlformats.org/spreadsheetml/2006/main" count="5616" uniqueCount="1247">
  <si>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</si>
  <si>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</si>
  <si>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</si>
  <si>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</si>
  <si>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</si>
  <si>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</si>
  <si>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</si>
  <si>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</si>
  <si>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</si>
  <si>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</si>
  <si>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</si>
  <si>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</si>
  <si>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</si>
  <si>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</si>
  <si>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</si>
  <si>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</si>
  <si>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</si>
  <si>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</si>
  <si>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</si>
  <si>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</si>
  <si>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</si>
  <si>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</si>
  <si>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</si>
  <si>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</si>
  <si>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</si>
  <si>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</si>
  <si>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</si>
  <si>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</si>
  <si>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</si>
  <si>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</si>
  <si>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</si>
  <si>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</si>
  <si>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</si>
  <si>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</si>
  <si>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</si>
  <si>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</si>
  <si>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</si>
  <si>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</si>
  <si>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</si>
  <si>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</si>
  <si>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</si>
  <si>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</si>
  <si>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</si>
  <si>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</si>
  <si>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</si>
  <si>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</si>
  <si>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</si>
  <si>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</si>
  <si>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</si>
  <si>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</si>
  <si>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</si>
  <si>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</si>
  <si>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</si>
  <si>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</si>
  <si>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</si>
  <si>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</si>
  <si>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</si>
  <si>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</si>
  <si>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</si>
  <si>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</si>
  <si>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</si>
  <si>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</si>
  <si>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</si>
  <si>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</si>
  <si>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</si>
  <si>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</si>
  <si>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</si>
  <si>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</si>
  <si>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</si>
  <si>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</si>
  <si>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</si>
  <si>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</si>
  <si>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</si>
  <si>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</si>
  <si>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</si>
  <si>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</si>
  <si>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</si>
  <si>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</si>
  <si>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</si>
  <si>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</si>
  <si>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</si>
  <si>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</si>
  <si>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</si>
  <si>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</si>
  <si>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</si>
  <si>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</si>
  <si>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</si>
  <si>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</si>
  <si>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</si>
  <si>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</si>
  <si>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</si>
  <si>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</si>
  <si>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</si>
  <si>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</si>
  <si>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</si>
  <si>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</si>
  <si>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</si>
  <si>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</si>
  <si>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</si>
  <si>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</si>
  <si>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</si>
  <si>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</si>
  <si>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</si>
  <si>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</si>
  <si>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</si>
  <si>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</si>
  <si>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</si>
  <si>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</si>
  <si>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</si>
  <si>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</si>
  <si>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</si>
  <si>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</si>
  <si>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</si>
  <si>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</si>
  <si>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</si>
  <si>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</si>
  <si>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</si>
  <si>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</si>
  <si>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</si>
  <si>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</si>
  <si>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</si>
  <si>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</si>
  <si>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</si>
  <si>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</si>
  <si>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</si>
  <si>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</si>
  <si>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</si>
  <si>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</si>
  <si>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</si>
  <si>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</si>
  <si>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</si>
  <si>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</si>
  <si>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</si>
  <si>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</si>
  <si>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</si>
  <si>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</si>
  <si>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</si>
  <si>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</si>
  <si>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</si>
  <si>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</si>
  <si>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</si>
  <si>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</si>
  <si>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</si>
  <si>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</si>
  <si>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</si>
  <si>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</si>
  <si>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</si>
  <si>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</si>
  <si>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</si>
  <si>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</si>
  <si>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</si>
  <si>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</si>
  <si>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</si>
  <si>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</si>
  <si>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</si>
  <si>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</si>
  <si>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</si>
  <si>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</si>
  <si>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</si>
  <si>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</si>
  <si>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</si>
  <si>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</si>
  <si>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</si>
  <si>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</si>
  <si>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</si>
  <si>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</si>
  <si>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</si>
  <si>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</si>
  <si>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</si>
  <si>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</si>
  <si>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</si>
  <si>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</si>
  <si>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</si>
  <si>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</si>
  <si>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</si>
  <si>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</si>
  <si>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</si>
  <si>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</si>
  <si>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</si>
  <si>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</si>
  <si>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</si>
  <si>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</si>
  <si>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</si>
  <si>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</si>
  <si>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</si>
  <si>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</si>
  <si>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</si>
  <si>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</si>
  <si>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</si>
  <si>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</si>
  <si>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</si>
  <si>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</si>
  <si>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</si>
  <si>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</si>
  <si>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</si>
  <si>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</si>
  <si>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</si>
  <si>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</si>
  <si>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</si>
  <si>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</si>
  <si>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</si>
  <si>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</si>
  <si>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</si>
  <si>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</si>
  <si>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</si>
  <si>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</si>
  <si>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</si>
  <si>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</si>
  <si>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</si>
  <si>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</si>
  <si>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</si>
  <si>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</si>
  <si>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</si>
  <si>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</si>
  <si>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</si>
  <si>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</si>
  <si>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</si>
  <si>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</si>
  <si>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</si>
  <si>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</si>
  <si>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</si>
  <si>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</si>
  <si>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</si>
  <si>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</si>
  <si>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</si>
  <si>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</si>
  <si>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</si>
  <si>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</si>
  <si>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</si>
  <si>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</si>
  <si>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</si>
  <si>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</si>
  <si>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</si>
  <si>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</si>
  <si>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</si>
  <si>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</si>
  <si>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</si>
  <si>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</si>
  <si>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</si>
  <si>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</si>
  <si>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</si>
  <si>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</si>
  <si>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</si>
  <si>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</si>
  <si>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</si>
  <si>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</si>
  <si>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</si>
  <si>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</si>
  <si>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</si>
  <si>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</si>
  <si>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</si>
  <si>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</si>
  <si>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</si>
  <si>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</si>
  <si>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</si>
  <si>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</si>
  <si>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</si>
  <si>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</si>
  <si>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</si>
  <si>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</si>
  <si>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</si>
  <si>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</si>
  <si>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</si>
  <si>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</si>
  <si>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</si>
  <si>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</si>
  <si>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</si>
  <si>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</si>
  <si>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</si>
  <si>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</si>
  <si>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</si>
  <si>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</si>
  <si>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</si>
  <si>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</si>
  <si>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</si>
  <si>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</si>
  <si>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</si>
  <si>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</si>
  <si>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</si>
  <si>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</si>
  <si>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</si>
  <si>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</si>
  <si>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</si>
  <si>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</si>
  <si>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</si>
  <si>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</si>
  <si>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</si>
  <si>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</si>
  <si>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</si>
  <si>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</si>
  <si>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</si>
  <si>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</si>
  <si>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</si>
  <si>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</si>
  <si>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</si>
  <si>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</si>
  <si>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</si>
  <si>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</si>
  <si>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</si>
  <si>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</si>
  <si>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</si>
  <si>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</si>
  <si>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</si>
  <si>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</si>
  <si>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</si>
  <si>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</si>
  <si>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</si>
  <si>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</si>
  <si>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</si>
  <si>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</si>
  <si>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</si>
  <si>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</si>
  <si>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</si>
  <si>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</si>
  <si>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</si>
  <si>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</si>
  <si>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</si>
  <si>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</si>
  <si>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</si>
  <si>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</si>
  <si>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</si>
  <si>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</si>
  <si>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</si>
  <si>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</si>
  <si>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</si>
  <si>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</si>
  <si>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</si>
  <si>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</si>
  <si>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</si>
  <si>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</si>
  <si>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</si>
  <si>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</si>
  <si>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</si>
  <si>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</si>
  <si>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</si>
  <si>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</si>
  <si>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</si>
  <si>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</si>
  <si>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</si>
  <si>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</si>
  <si>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</si>
  <si>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</si>
  <si>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</si>
  <si>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</si>
  <si>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</si>
  <si>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</si>
  <si>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</si>
  <si>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</si>
  <si>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</si>
  <si>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</si>
  <si>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</si>
  <si>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</si>
  <si>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</si>
  <si>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</si>
  <si>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</si>
  <si>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</si>
  <si>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</si>
  <si>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</si>
  <si>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</si>
  <si>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</si>
  <si>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</si>
  <si>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</si>
  <si>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</si>
  <si>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</si>
  <si>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</si>
  <si>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</si>
  <si>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</si>
  <si>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</si>
  <si>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</si>
  <si>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</si>
  <si>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</si>
  <si>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</si>
  <si>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</si>
  <si>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</si>
  <si>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</si>
  <si>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</si>
  <si>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</si>
  <si>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</si>
  <si>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</si>
  <si>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</si>
  <si>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</si>
  <si>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</si>
  <si>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</si>
  <si>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</si>
  <si>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</si>
  <si>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</si>
  <si>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</si>
  <si>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</si>
  <si>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</si>
  <si>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</si>
  <si>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</si>
  <si>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</si>
  <si>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</si>
  <si>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</si>
  <si>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</si>
  <si>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</si>
  <si>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</si>
  <si>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</si>
  <si>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</si>
  <si>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</si>
  <si>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</si>
  <si>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</si>
  <si>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</si>
  <si>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</si>
  <si>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</si>
  <si>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</si>
  <si>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</si>
  <si>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</si>
  <si>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</si>
  <si>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</si>
  <si>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</si>
  <si>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</si>
  <si>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</si>
  <si>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</si>
  <si>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</si>
  <si>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</si>
  <si>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</si>
  <si>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</si>
  <si>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</si>
  <si>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</si>
  <si>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</si>
  <si>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</si>
  <si>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</si>
  <si>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</si>
  <si>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</si>
  <si>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</si>
  <si>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</si>
  <si>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</si>
  <si>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</si>
  <si>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</si>
  <si>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</si>
  <si>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</si>
  <si>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</si>
  <si>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</si>
  <si>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</si>
  <si>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</si>
  <si>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</si>
  <si>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</si>
  <si>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</si>
  <si>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</si>
  <si>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</si>
  <si>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</si>
  <si>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</si>
  <si>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</si>
  <si>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</si>
  <si>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</si>
  <si>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</si>
  <si>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</si>
  <si>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</si>
  <si>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</si>
  <si>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</si>
  <si>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</si>
  <si>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</si>
  <si>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</si>
  <si>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</si>
  <si>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</si>
  <si>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</si>
  <si>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</si>
  <si>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</si>
  <si>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</si>
  <si>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</si>
  <si>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</si>
  <si>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</si>
  <si>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</si>
  <si>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</si>
  <si>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</si>
  <si>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</si>
  <si>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</si>
  <si>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</si>
  <si>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</si>
  <si>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</si>
  <si>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</si>
  <si>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</si>
  <si>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</si>
  <si>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</si>
  <si>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</si>
  <si>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</si>
  <si>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</si>
  <si>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</si>
  <si>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</si>
  <si>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</si>
  <si>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</si>
  <si>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</si>
  <si>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</si>
  <si>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</si>
  <si>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</si>
  <si>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</si>
  <si>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</si>
  <si>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</si>
  <si>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</si>
  <si>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</si>
  <si>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</si>
  <si>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</si>
  <si>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</si>
  <si>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</si>
  <si>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</si>
  <si>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</si>
  <si>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</si>
  <si>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</si>
  <si>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</si>
  <si>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</si>
  <si>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</si>
  <si>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</si>
  <si>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</si>
  <si>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</si>
  <si>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</si>
  <si>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</si>
  <si>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</si>
  <si>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</si>
  <si>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</si>
  <si>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</si>
  <si>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</si>
  <si>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</si>
  <si>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</si>
  <si>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</si>
  <si>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</si>
  <si>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</si>
  <si>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</si>
  <si>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</si>
  <si>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</si>
  <si>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</si>
  <si>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</si>
  <si>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</si>
  <si>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</si>
  <si>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</si>
  <si>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</si>
  <si>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</si>
  <si>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</si>
  <si>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</si>
  <si>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</si>
  <si>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</si>
  <si>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</si>
  <si>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</si>
  <si>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</si>
  <si>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</si>
  <si>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</si>
  <si>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</si>
  <si>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</si>
  <si>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</si>
  <si>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</si>
  <si>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</si>
  <si>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</si>
  <si>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</si>
  <si>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</si>
  <si>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</si>
  <si>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</si>
  <si>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</si>
  <si>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</si>
  <si>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</si>
  <si>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</si>
  <si>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</si>
  <si>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</si>
  <si>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</si>
  <si>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</si>
  <si>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</si>
  <si>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</si>
  <si>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</si>
  <si>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</si>
  <si>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</si>
  <si>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</si>
  <si>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</si>
  <si>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</si>
  <si>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</si>
  <si>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</si>
  <si>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</si>
  <si>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</si>
  <si>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</si>
  <si>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</si>
  <si>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</si>
  <si>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</si>
  <si>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</si>
  <si>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</si>
  <si>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</si>
  <si>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</si>
  <si>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</si>
  <si>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</si>
  <si>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</si>
  <si>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</si>
  <si>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</si>
  <si>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</si>
  <si>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</si>
  <si>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</si>
  <si>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</si>
  <si>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</si>
  <si>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</si>
  <si>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</si>
  <si>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</si>
  <si>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</si>
  <si>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</si>
  <si>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</si>
  <si>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</si>
  <si>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</si>
  <si>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</si>
  <si>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</si>
  <si>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</si>
  <si>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</si>
  <si>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</si>
  <si>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</si>
  <si>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</si>
  <si>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</si>
  <si>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</si>
  <si>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</si>
  <si>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</si>
  <si>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</si>
  <si>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</si>
  <si>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</si>
  <si>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</si>
  <si>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</si>
  <si>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</si>
  <si>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</si>
  <si>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</si>
  <si>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</si>
  <si>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</si>
  <si>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</si>
  <si>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</si>
  <si>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</si>
  <si>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</si>
  <si>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</si>
  <si>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</si>
  <si>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</si>
  <si>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</si>
  <si>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</si>
  <si>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</si>
  <si>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</si>
  <si>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</si>
  <si>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</si>
  <si>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</si>
  <si>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</si>
  <si>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</si>
  <si>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</si>
  <si>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</si>
  <si>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</si>
  <si>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</si>
  <si>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</si>
  <si>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</si>
  <si>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</si>
  <si>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</si>
  <si>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</si>
  <si>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</si>
  <si>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</si>
  <si>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</si>
  <si>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</si>
  <si>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</si>
  <si>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</si>
  <si>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</si>
  <si>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</si>
  <si>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</si>
  <si>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</si>
  <si>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</si>
  <si>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</si>
  <si>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</si>
  <si>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</si>
  <si>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</si>
  <si>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</si>
  <si>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</si>
  <si>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</si>
  <si>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</si>
  <si>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</si>
  <si>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</si>
  <si>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</si>
  <si>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</si>
  <si>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</si>
  <si>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</si>
  <si>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</si>
  <si>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</si>
  <si>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</si>
  <si>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</si>
  <si>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</si>
  <si>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</si>
  <si>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</si>
  <si>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</si>
  <si>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</si>
  <si>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</si>
  <si>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</si>
  <si>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</si>
  <si>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</si>
  <si>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</si>
  <si>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</si>
  <si>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</si>
  <si>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</si>
  <si>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</si>
  <si>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</si>
  <si>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</si>
  <si>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</si>
  <si>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</si>
  <si>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</si>
  <si>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</si>
  <si>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</si>
  <si>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</si>
  <si>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</si>
  <si>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</si>
  <si>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</si>
  <si>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</si>
  <si>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</si>
  <si>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</si>
  <si>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</si>
  <si>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</si>
  <si>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</si>
  <si>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</si>
  <si>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</si>
  <si>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</si>
  <si>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</si>
  <si>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</si>
  <si>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</si>
  <si>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</si>
  <si>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</si>
  <si>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</si>
  <si>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</si>
  <si>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</si>
  <si>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</si>
  <si>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</si>
  <si>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</si>
  <si>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</si>
  <si>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</si>
  <si>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</si>
  <si>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</si>
  <si>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</si>
  <si>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</si>
  <si>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</si>
  <si>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</si>
  <si>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</si>
  <si>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</si>
  <si>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</si>
  <si>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</si>
  <si>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</si>
  <si>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</si>
  <si>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</si>
  <si>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</si>
  <si>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</si>
  <si>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</si>
  <si>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</si>
  <si>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</si>
  <si>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</si>
  <si>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</si>
  <si>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</si>
  <si>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</si>
  <si>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</si>
  <si>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</si>
  <si>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</si>
  <si>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</si>
  <si>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</si>
  <si>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</si>
  <si>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</si>
  <si>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</si>
  <si>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</si>
  <si>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</si>
  <si>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</si>
  <si>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</si>
  <si>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</si>
  <si>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</si>
  <si>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</si>
  <si>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</si>
  <si>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</si>
  <si>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</si>
  <si>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</si>
  <si>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</si>
  <si>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</si>
  <si>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</si>
  <si>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</si>
  <si>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</si>
  <si>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</si>
  <si>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</si>
  <si>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</si>
  <si>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</si>
  <si>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</si>
  <si>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</si>
  <si>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</si>
  <si>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</si>
  <si>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</si>
  <si>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</si>
  <si>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</si>
  <si>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</si>
  <si>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</si>
  <si>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</si>
  <si>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</si>
  <si>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</si>
  <si>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</si>
  <si>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</si>
  <si>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</si>
  <si>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</si>
  <si>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</si>
  <si>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</si>
  <si>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</si>
  <si>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</si>
  <si>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</si>
  <si>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</si>
  <si>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</si>
  <si>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</si>
  <si>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</si>
  <si>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</si>
  <si>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</si>
  <si>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</si>
  <si>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</si>
  <si>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</si>
  <si>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</si>
  <si>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</si>
  <si>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</si>
  <si>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</si>
  <si>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</si>
  <si>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</si>
  <si>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</si>
  <si>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</si>
  <si>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</si>
  <si>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</si>
  <si>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</si>
  <si>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</si>
  <si>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</si>
  <si>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</si>
  <si>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</si>
  <si>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</si>
  <si>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</si>
  <si>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</si>
  <si>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</si>
  <si>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</si>
  <si>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</si>
  <si>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</si>
  <si>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</si>
  <si>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</si>
  <si>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</si>
  <si>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</si>
  <si>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</si>
  <si>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</si>
  <si>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</si>
  <si>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</si>
  <si>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</si>
  <si>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</si>
  <si>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</si>
  <si>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</si>
  <si>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</si>
  <si>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</si>
  <si>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</si>
  <si>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</si>
  <si>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</si>
  <si>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</si>
  <si>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</si>
  <si>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</si>
  <si>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</si>
  <si>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</si>
  <si>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</si>
  <si>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</si>
  <si>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</si>
  <si>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</si>
  <si>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</si>
  <si>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</si>
  <si>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</si>
  <si>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</si>
  <si>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</si>
  <si>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</si>
  <si>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</si>
  <si>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</si>
  <si>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</si>
  <si>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</si>
  <si>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</si>
  <si>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</si>
  <si>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</si>
  <si>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</si>
  <si>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</si>
  <si>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</si>
  <si>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</si>
  <si>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</si>
  <si>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</si>
  <si>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</si>
  <si>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</si>
  <si>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</si>
  <si>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</si>
  <si>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</si>
  <si>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</si>
  <si>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</si>
  <si>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</si>
  <si>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</si>
  <si>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</si>
  <si>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</si>
  <si>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</si>
  <si>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</si>
  <si>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</si>
  <si>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</si>
  <si>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</si>
  <si>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</si>
  <si>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</si>
  <si>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</si>
  <si>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</si>
  <si>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</si>
  <si>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</si>
  <si>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</si>
  <si>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</si>
  <si>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</si>
  <si>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</si>
  <si>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</si>
  <si>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</si>
  <si>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</si>
  <si>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</si>
  <si>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</si>
  <si>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</si>
  <si>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</si>
  <si>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</si>
  <si>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</si>
  <si>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</si>
  <si>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</si>
  <si>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</si>
  <si>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</si>
  <si>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</si>
  <si>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</si>
  <si>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</si>
  <si>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</si>
  <si>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</si>
  <si>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</si>
  <si>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</si>
  <si>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</si>
  <si>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</si>
  <si>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</si>
  <si>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</si>
  <si>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</si>
  <si>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</si>
  <si>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</si>
  <si>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</si>
  <si>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</si>
  <si>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</si>
  <si>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</si>
  <si>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</si>
  <si>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</si>
  <si>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</si>
  <si>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</si>
  <si>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</si>
  <si>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</si>
  <si>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</si>
  <si>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</si>
  <si>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</si>
  <si>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</si>
  <si>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</si>
  <si>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</si>
  <si>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</si>
  <si>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</si>
  <si>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</si>
  <si>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</si>
  <si>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</si>
  <si>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</si>
  <si>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</si>
  <si>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</si>
  <si>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</si>
  <si>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</si>
  <si>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</si>
  <si>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</si>
  <si>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</si>
  <si>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</si>
  <si>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</si>
  <si>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</si>
  <si>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</si>
  <si>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</si>
  <si>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</si>
  <si>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</si>
  <si>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</si>
  <si>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</si>
  <si>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</si>
  <si>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</si>
  <si>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</si>
  <si>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</si>
  <si>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</si>
  <si>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</si>
  <si>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</si>
  <si>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</si>
  <si>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</si>
  <si>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</si>
  <si>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</si>
  <si>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</si>
  <si>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</si>
  <si>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</si>
  <si>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</si>
  <si>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</si>
  <si>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</si>
  <si>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</si>
  <si>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</si>
  <si>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</si>
  <si>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</si>
  <si>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</si>
  <si>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</si>
  <si>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</si>
  <si>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</si>
  <si>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</si>
  <si>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</si>
  <si>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</si>
  <si>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</si>
  <si>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</si>
  <si>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</si>
  <si>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</si>
  <si>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</si>
  <si>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</si>
  <si>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</si>
  <si>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</si>
  <si>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</si>
  <si>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</si>
  <si>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</si>
  <si>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</si>
  <si>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</si>
  <si>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</si>
  <si>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</si>
  <si>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</si>
  <si>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</si>
  <si>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</si>
  <si>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</si>
  <si>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</si>
  <si>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</si>
  <si>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</si>
  <si>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</si>
  <si>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</si>
  <si>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</si>
  <si>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</si>
  <si>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</si>
  <si>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</si>
  <si>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</si>
  <si>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</si>
  <si>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</si>
  <si>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</si>
  <si>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</si>
  <si>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</si>
  <si>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</si>
  <si>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</si>
  <si>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</si>
  <si>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</si>
  <si>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</si>
  <si>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</si>
  <si>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</si>
  <si>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</si>
  <si>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</si>
  <si>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</si>
  <si>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</si>
  <si>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</si>
  <si>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</si>
  <si>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</si>
  <si>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</si>
  <si>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</si>
  <si>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</si>
  <si>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</si>
  <si>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</si>
  <si>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</si>
  <si>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</si>
  <si>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</si>
  <si>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</si>
  <si>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</si>
  <si>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</si>
  <si>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</si>
  <si>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</si>
  <si>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</si>
  <si>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</si>
  <si>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</si>
  <si>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</si>
  <si>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</si>
  <si>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</si>
  <si>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</si>
  <si>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</si>
  <si>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</si>
  <si>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</si>
  <si>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</si>
  <si>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</si>
  <si>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</si>
  <si>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</si>
  <si>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</si>
  <si>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</si>
  <si>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</si>
  <si>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</si>
  <si>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</si>
  <si>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</si>
  <si>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</si>
  <si>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</si>
  <si>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</si>
  <si>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</si>
  <si>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</si>
  <si>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</si>
  <si>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</si>
  <si>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</si>
  <si>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</si>
  <si>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</si>
  <si>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</si>
  <si>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</si>
  <si>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</si>
  <si>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</si>
  <si>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</si>
  <si>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</si>
  <si>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</si>
  <si>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</si>
  <si>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</si>
  <si>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</si>
  <si>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</si>
  <si>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</si>
  <si>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</si>
  <si>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</si>
  <si>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</si>
  <si>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</si>
  <si>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</si>
  <si>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</si>
  <si>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</si>
  <si>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</si>
  <si>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</si>
  <si>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</si>
  <si>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</si>
  <si>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</si>
  <si>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</si>
  <si>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</si>
  <si>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</si>
  <si>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</si>
  <si>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</si>
  <si>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</si>
  <si>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</si>
  <si>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</si>
  <si>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</si>
  <si>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</si>
  <si>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</si>
  <si>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</si>
  <si>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</si>
  <si>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</si>
  <si>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</si>
  <si>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</si>
  <si>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</si>
  <si>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</si>
  <si>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</si>
  <si>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</si>
  <si>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</si>
  <si>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</si>
  <si>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</si>
  <si>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</si>
  <si>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</si>
  <si>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</si>
  <si>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</si>
  <si>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</si>
  <si>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</si>
  <si>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</si>
  <si>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</si>
  <si>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</si>
  <si>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</si>
  <si>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</si>
  <si>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</si>
  <si>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</si>
  <si>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</si>
  <si>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</si>
  <si>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</si>
  <si>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</si>
  <si>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</si>
  <si>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</si>
  <si>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</si>
  <si>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</si>
  <si>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</si>
  <si>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</si>
  <si>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</si>
  <si>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</si>
  <si>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</si>
  <si>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</si>
  <si>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</si>
  <si>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</si>
  <si>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</si>
  <si>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</si>
  <si>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</si>
  <si>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</si>
  <si>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</si>
  <si>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</si>
  <si>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</si>
  <si>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</si>
  <si>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</si>
  <si>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</si>
  <si>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</si>
  <si>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</si>
  <si>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</si>
  <si>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</si>
  <si>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</si>
  <si>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</si>
  <si>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</si>
  <si>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</si>
  <si>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</si>
  <si>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</si>
  <si>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</si>
  <si>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</si>
  <si>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</si>
  <si>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</si>
  <si>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Alterado programação para km103+500 via 1.  Realizando intervalo na sombra do intervalo da modernização.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</si>
  <si>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</si>
  <si>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</si>
  <si>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15h45).</t>
  </si>
  <si>
    <t>Ativos prontos 07h36 /Em intervalo das 09h15 até 14h45.</t>
  </si>
  <si>
    <t xml:space="preserve">TP pronto09h25 / previsão de faixa após R84 / </t>
  </si>
  <si>
    <t>Em intervalo das 11h58 até 12h58</t>
  </si>
  <si>
    <t>IAAS29</t>
  </si>
  <si>
    <t>ZPG-ZPT</t>
  </si>
  <si>
    <t>ZPGZPT</t>
  </si>
  <si>
    <t>MC1 08h45 / Autorizado entrada na via 09h43 / Em inspeção Sperry</t>
  </si>
  <si>
    <t>ZEM-2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</si>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</sst>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134" activePane="bottomRight" state="frozen"/>
      <selection pane="bottomRight" activeCell="B161" sqref="B16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7" t="s">
        <v>829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830</v>
      </c>
      <c r="BI1" s="352"/>
      <c r="BJ1" s="353"/>
      <c r="BK1" s="354"/>
      <c r="BL1" s="50"/>
      <c r="BM1" s="344" t="s">
        <v>831</v>
      </c>
      <c r="BN1" s="345"/>
      <c r="BO1" s="345"/>
      <c r="BP1" s="345"/>
      <c r="BQ1" s="345"/>
      <c r="BR1" s="345"/>
      <c r="BS1" s="34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47" t="s">
        <v>832</v>
      </c>
      <c r="AJ2" s="348"/>
      <c r="AK2" s="348"/>
      <c r="AL2" s="348"/>
      <c r="AM2" s="348"/>
      <c r="AN2" s="348"/>
      <c r="AO2" s="348"/>
      <c r="AP2" s="348"/>
      <c r="AQ2" s="350"/>
      <c r="AR2" s="239"/>
      <c r="AS2" s="362" t="s">
        <v>835</v>
      </c>
      <c r="AT2" s="349"/>
      <c r="AU2" s="349"/>
      <c r="AV2" s="349"/>
      <c r="AW2" s="349"/>
      <c r="AX2" s="348"/>
      <c r="AY2" s="350"/>
      <c r="AZ2" s="4"/>
      <c r="BA2" s="341" t="s">
        <v>836</v>
      </c>
      <c r="BB2" s="343"/>
      <c r="BC2" s="347" t="s">
        <v>833</v>
      </c>
      <c r="BD2" s="348"/>
      <c r="BE2" s="348"/>
      <c r="BF2" s="350"/>
      <c r="BG2" s="3"/>
      <c r="BH2" s="355"/>
      <c r="BI2" s="356"/>
      <c r="BJ2" s="357"/>
      <c r="BK2" s="358"/>
      <c r="BL2" s="50"/>
      <c r="BM2" s="359"/>
      <c r="BN2" s="360"/>
      <c r="BO2" s="360"/>
      <c r="BP2" s="360"/>
      <c r="BQ2" s="360"/>
      <c r="BR2" s="360"/>
      <c r="BS2" s="36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1" t="s">
        <v>837</v>
      </c>
      <c r="AJ3" s="343"/>
      <c r="AK3" s="341" t="s">
        <v>838</v>
      </c>
      <c r="AL3" s="342"/>
      <c r="AM3" s="342"/>
      <c r="AN3" s="342"/>
      <c r="AO3" s="342"/>
      <c r="AP3" s="342"/>
      <c r="AQ3" s="343"/>
      <c r="AR3" s="240"/>
      <c r="AS3" s="365" t="s">
        <v>844</v>
      </c>
      <c r="AT3" s="366"/>
      <c r="AU3" s="365" t="s">
        <v>845</v>
      </c>
      <c r="AV3" s="366"/>
      <c r="AW3" s="365" t="s">
        <v>846</v>
      </c>
      <c r="AX3" s="367"/>
      <c r="AY3" s="64" t="s">
        <v>847</v>
      </c>
      <c r="AZ3" s="64"/>
      <c r="BA3" s="363"/>
      <c r="BB3" s="364"/>
      <c r="BC3" s="341" t="s">
        <v>840</v>
      </c>
      <c r="BD3" s="342"/>
      <c r="BE3" s="342"/>
      <c r="BF3" s="343"/>
      <c r="BG3" s="63"/>
      <c r="BH3" s="355"/>
      <c r="BI3" s="356"/>
      <c r="BJ3" s="357"/>
      <c r="BK3" s="358"/>
      <c r="BL3" s="50"/>
      <c r="BM3" s="344" t="s">
        <v>848</v>
      </c>
      <c r="BN3" s="345"/>
      <c r="BO3" s="345"/>
      <c r="BP3" s="346"/>
      <c r="BQ3" s="344" t="s">
        <v>466</v>
      </c>
      <c r="BR3" s="345"/>
      <c r="BS3" s="34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5" t="str">
        <f t="shared" si="6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 t="shared" si="8"/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9"/>
        <v>Aderente</v>
      </c>
      <c r="BR93" s="19">
        <f t="shared" si="10"/>
        <v>1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>
      <c r="A105" s="51" t="str">
        <f t="shared" si="13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5"/>
        <v>Aderente</v>
      </c>
      <c r="BR105" s="19">
        <f t="shared" si="16"/>
        <v>1.0375000000000003</v>
      </c>
      <c r="BS105" s="19">
        <f t="shared" si="17"/>
        <v>1.1333333333333333</v>
      </c>
      <c r="BT105" s="225" t="str">
        <f t="shared" si="18"/>
        <v>OKOK</v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>MecânicaLocomotiva</v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>MecânicaLocomotiva</v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1149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>MecanizaçãoAtivos</v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 t="shared" si="14"/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1150</v>
      </c>
      <c r="BK109" s="17" t="s">
        <v>1150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1150</v>
      </c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>PCMVIARecursosInternos</v>
      </c>
    </row>
    <row r="110" spans="1:72">
      <c r="A110" s="51" t="str">
        <f t="shared" si="13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 t="shared" si="14"/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1151</v>
      </c>
      <c r="BK110" s="17" t="s">
        <v>1151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1151</v>
      </c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>PCMVIARecursosInternos</v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1152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85">
        <v>0.51875000000000004</v>
      </c>
      <c r="AU111" s="39"/>
      <c r="AV111" s="39"/>
      <c r="AW111" s="39"/>
      <c r="AX111" s="39"/>
      <c r="AY111" s="293">
        <f t="shared" si="14"/>
        <v>0.13125000000000003</v>
      </c>
      <c r="AZ111" s="14"/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1153</v>
      </c>
      <c r="BK111" s="17" t="s">
        <v>1154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5"/>
        <v>Aderente</v>
      </c>
      <c r="BR111" s="19">
        <f t="shared" si="16"/>
        <v>1.5750000000000004</v>
      </c>
      <c r="BS111" s="19">
        <f t="shared" si="17"/>
        <v>1</v>
      </c>
      <c r="BT111" s="225" t="str">
        <f t="shared" si="18"/>
        <v>OKOK</v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 t="shared" si="14"/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1155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1155</v>
      </c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>SuperExecução</v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 t="shared" si="14"/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1156</v>
      </c>
      <c r="BK113" s="17" t="s">
        <v>1157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5"/>
        <v>Aderente</v>
      </c>
      <c r="BR113" s="19">
        <f t="shared" si="16"/>
        <v>1.0000000000000004</v>
      </c>
      <c r="BS113" s="19">
        <f t="shared" si="17"/>
        <v>1</v>
      </c>
      <c r="BT113" s="225" t="str">
        <f t="shared" si="18"/>
        <v>OKOK</v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 t="shared" si="14"/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1156</v>
      </c>
      <c r="BK114" s="17" t="s">
        <v>1157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1157</v>
      </c>
      <c r="BQ114" s="13" t="str">
        <f t="shared" si="15"/>
        <v>Produção</v>
      </c>
      <c r="BR114" s="19">
        <f t="shared" si="16"/>
        <v>1</v>
      </c>
      <c r="BS114" s="19">
        <f t="shared" si="17"/>
        <v>0.5</v>
      </c>
      <c r="BT114" s="225" t="str">
        <f t="shared" si="18"/>
        <v>CondiçõesClimáticaTemperatura</v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 t="shared" si="14"/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1156</v>
      </c>
      <c r="BK115" s="17" t="s">
        <v>1157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1157</v>
      </c>
      <c r="BQ115" s="13" t="str">
        <f t="shared" si="15"/>
        <v>Produção</v>
      </c>
      <c r="BR115" s="19">
        <f t="shared" si="16"/>
        <v>1</v>
      </c>
      <c r="BS115" s="19">
        <f t="shared" si="17"/>
        <v>0.5</v>
      </c>
      <c r="BT115" s="225" t="str">
        <f t="shared" si="18"/>
        <v>CondiçõesClimáticaTemperatura</v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 t="shared" si="14"/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1156</v>
      </c>
      <c r="BK116" s="17" t="s">
        <v>1156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1157</v>
      </c>
      <c r="BQ116" s="13" t="str">
        <f t="shared" si="15"/>
        <v>Produção</v>
      </c>
      <c r="BR116" s="19">
        <f t="shared" si="16"/>
        <v>1</v>
      </c>
      <c r="BS116" s="19">
        <f t="shared" si="17"/>
        <v>0.5</v>
      </c>
      <c r="BT116" s="225" t="str">
        <f t="shared" si="18"/>
        <v>CondiçõesClimáticaTemperatura</v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 t="shared" si="14"/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1158</v>
      </c>
      <c r="BK117" s="17" t="s">
        <v>1158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1158</v>
      </c>
      <c r="BQ117" s="13" t="str">
        <f t="shared" si="15"/>
        <v>Produção</v>
      </c>
      <c r="BR117" s="19">
        <f t="shared" si="16"/>
        <v>1</v>
      </c>
      <c r="BS117" s="19">
        <f t="shared" si="17"/>
        <v>0</v>
      </c>
      <c r="BT117" s="225" t="str">
        <f t="shared" si="18"/>
        <v>SuperEquipamento</v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1159</v>
      </c>
      <c r="N118" s="204" t="s">
        <v>1160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1161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 t="shared" si="14"/>
        <v>4.1666666666666664E-2</v>
      </c>
      <c r="AZ118" s="14"/>
      <c r="BA118" s="72"/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1162</v>
      </c>
      <c r="BK118" s="17" t="s">
        <v>1162</v>
      </c>
      <c r="BL118" s="16"/>
      <c r="BM118" s="15"/>
      <c r="BN118" s="15"/>
      <c r="BO118" s="165"/>
      <c r="BP118" s="17"/>
      <c r="BQ118" s="13" t="str">
        <f t="shared" si="15"/>
        <v>Produção</v>
      </c>
      <c r="BR118" s="19">
        <f t="shared" si="16"/>
        <v>1</v>
      </c>
      <c r="BS118" s="19">
        <f t="shared" si="17"/>
        <v>0</v>
      </c>
      <c r="BT118" s="225" t="str">
        <f t="shared" si="18"/>
        <v/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1163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0.39583333333333331</v>
      </c>
      <c r="AT119" s="39">
        <v>0.72916666666666663</v>
      </c>
      <c r="AU119" s="39"/>
      <c r="AV119" s="39"/>
      <c r="AW119" s="39"/>
      <c r="AX119" s="39"/>
      <c r="AY119" s="293">
        <f t="shared" si="14"/>
        <v>0.33333333333333331</v>
      </c>
      <c r="AZ119" s="14"/>
      <c r="BA119" s="72"/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1164</v>
      </c>
      <c r="BK119" s="17" t="s">
        <v>1164</v>
      </c>
      <c r="BL119" s="16"/>
      <c r="BM119" s="15"/>
      <c r="BN119" s="15"/>
      <c r="BO119" s="165"/>
      <c r="BP119" s="17"/>
      <c r="BQ119" s="13" t="str">
        <f t="shared" si="15"/>
        <v>Produção</v>
      </c>
      <c r="BR119" s="19">
        <f t="shared" si="16"/>
        <v>1</v>
      </c>
      <c r="BS119" s="19">
        <f t="shared" si="17"/>
        <v>0</v>
      </c>
      <c r="BT119" s="225" t="str">
        <f t="shared" si="18"/>
        <v/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1165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 t="shared" si="14"/>
        <v>6.9444444444444447E-4</v>
      </c>
      <c r="AZ120" s="14"/>
      <c r="BA120" s="72"/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1166</v>
      </c>
      <c r="BK120" s="17" t="s">
        <v>1166</v>
      </c>
      <c r="BL120" s="16"/>
      <c r="BM120" s="15"/>
      <c r="BN120" s="15"/>
      <c r="BO120" s="165"/>
      <c r="BP120" s="17"/>
      <c r="BQ120" s="13" t="str">
        <f t="shared" si="15"/>
        <v>Produção</v>
      </c>
      <c r="BR120" s="19">
        <f t="shared" si="16"/>
        <v>1</v>
      </c>
      <c r="BS120" s="19">
        <f t="shared" si="17"/>
        <v>0</v>
      </c>
      <c r="BT120" s="225" t="str">
        <f t="shared" si="18"/>
        <v/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1167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 t="shared" si="14"/>
        <v>6.9444444444444447E-4</v>
      </c>
      <c r="AZ121" s="14"/>
      <c r="BA121" s="72"/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1168</v>
      </c>
      <c r="BK121" s="17" t="s">
        <v>1168</v>
      </c>
      <c r="BL121" s="16"/>
      <c r="BM121" s="15"/>
      <c r="BN121" s="15"/>
      <c r="BO121" s="165"/>
      <c r="BP121" s="17"/>
      <c r="BQ121" s="13" t="str">
        <f t="shared" si="15"/>
        <v>Produção</v>
      </c>
      <c r="BR121" s="19">
        <f t="shared" si="16"/>
        <v>1</v>
      </c>
      <c r="BS121" s="19">
        <f t="shared" si="17"/>
        <v>0</v>
      </c>
      <c r="BT121" s="225" t="str">
        <f t="shared" si="18"/>
        <v/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1169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 t="shared" si="14"/>
        <v>6.9444444444444447E-4</v>
      </c>
      <c r="AZ122" s="14"/>
      <c r="BA122" s="72"/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1170</v>
      </c>
      <c r="BK122" s="17" t="s">
        <v>1170</v>
      </c>
      <c r="BL122" s="16"/>
      <c r="BM122" s="15"/>
      <c r="BN122" s="15"/>
      <c r="BO122" s="165"/>
      <c r="BP122" s="17"/>
      <c r="BQ122" s="13" t="str">
        <f t="shared" si="15"/>
        <v>Produção</v>
      </c>
      <c r="BR122" s="19">
        <f t="shared" si="16"/>
        <v>1</v>
      </c>
      <c r="BS122" s="19">
        <f t="shared" si="17"/>
        <v>0</v>
      </c>
      <c r="BT122" s="225" t="str">
        <f t="shared" si="18"/>
        <v/>
      </c>
    </row>
    <row r="123" spans="1:75">
      <c r="A123" s="51" t="str">
        <f t="shared" si="13"/>
        <v/>
      </c>
      <c r="B123" s="171"/>
      <c r="C123" s="8" t="str">
        <f>IF(BS_CONTROLE[[#This Row],[DATA]]="","",WEEKNUM(BS_CONTROLE[[#This Row],[DATA]]))</f>
        <v/>
      </c>
      <c r="D123" s="52"/>
      <c r="E123" s="29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4"/>
      <c r="R123" s="10" t="str">
        <f>IFERROR(_xlfn.XLOOKUP(F123, BS_ATIVIDADE[ATIVIDADE],BS_ATIVIDADE[UNIDADE] ), "*")</f>
        <v>*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8"/>
      <c r="W123" s="173"/>
      <c r="X123" s="218"/>
      <c r="Y123" s="158"/>
      <c r="Z123" s="158"/>
      <c r="AA123" s="84"/>
      <c r="AB123" s="71"/>
      <c r="AC123" s="71"/>
      <c r="AD123" s="173"/>
      <c r="AE123" s="84"/>
      <c r="AF123" s="84"/>
      <c r="AG123" s="84"/>
      <c r="AH123" s="49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-</v>
      </c>
      <c r="AN123" s="258" t="str">
        <f>IF(BS_CONTROLE[[#This Row],[SB]]=0, "-", BS_CONTROLE[[#This Row],[SB]])</f>
        <v>-</v>
      </c>
      <c r="AO123" s="259" t="str">
        <f>IF(BS_CONTROLE[[#This Row],[SUB]]=0, "-", BS_CONTROLE[[#This Row],[SUB]])</f>
        <v>-</v>
      </c>
      <c r="AP123" s="260" t="str">
        <f>IF(BS_CONTROLE[[#This Row],[KM - Inicio]]=0, "-", BS_CONTROLE[[#This Row],[KM - Inicio]])</f>
        <v>-</v>
      </c>
      <c r="AQ123" s="260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3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1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5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5" t="str">
        <f t="shared" si="18"/>
        <v/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 t="shared" si="14"/>
        <v>6.25E-2</v>
      </c>
      <c r="AZ124" s="14"/>
      <c r="BA124" s="72"/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1171</v>
      </c>
      <c r="BK124" s="17" t="s">
        <v>1171</v>
      </c>
      <c r="BL124" s="16"/>
      <c r="BM124" s="15"/>
      <c r="BN124" s="15"/>
      <c r="BO124" s="165"/>
      <c r="BP124" s="17"/>
      <c r="BQ124" s="13" t="str">
        <f t="shared" si="15"/>
        <v>Produção</v>
      </c>
      <c r="BR124" s="19">
        <f t="shared" si="16"/>
        <v>1</v>
      </c>
      <c r="BS124" s="19">
        <f t="shared" si="17"/>
        <v>0</v>
      </c>
      <c r="BT124" s="225" t="str">
        <f t="shared" si="18"/>
        <v/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1172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 t="shared" si="14"/>
        <v>0.27083333333333331</v>
      </c>
      <c r="AZ125" s="14"/>
      <c r="BA125" s="72"/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1173</v>
      </c>
      <c r="BK125" s="17" t="s">
        <v>1174</v>
      </c>
      <c r="BL125" s="16"/>
      <c r="BM125" s="15"/>
      <c r="BN125" s="15"/>
      <c r="BO125" s="165"/>
      <c r="BP125" s="17"/>
      <c r="BQ125" s="13" t="str">
        <f t="shared" si="15"/>
        <v>Produção</v>
      </c>
      <c r="BR125" s="19">
        <f t="shared" si="16"/>
        <v>1.1818181818181819</v>
      </c>
      <c r="BS125" s="19">
        <f t="shared" si="17"/>
        <v>0</v>
      </c>
      <c r="BT125" s="225" t="str">
        <f t="shared" si="18"/>
        <v/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 t="shared" si="14"/>
        <v>6.9444444444444447E-4</v>
      </c>
      <c r="AZ126" s="14"/>
      <c r="BA126" s="72"/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1175</v>
      </c>
      <c r="BK126" s="17" t="s">
        <v>1175</v>
      </c>
      <c r="BL126" s="16"/>
      <c r="BM126" s="15"/>
      <c r="BN126" s="15"/>
      <c r="BO126" s="165"/>
      <c r="BP126" s="17"/>
      <c r="BQ126" s="13" t="str">
        <f t="shared" si="15"/>
        <v>Produção</v>
      </c>
      <c r="BR126" s="19">
        <f t="shared" si="16"/>
        <v>1</v>
      </c>
      <c r="BS126" s="19">
        <f t="shared" si="17"/>
        <v>0</v>
      </c>
      <c r="BT126" s="225" t="str">
        <f t="shared" si="18"/>
        <v/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 t="shared" si="14"/>
        <v>6.9444444444444447E-4</v>
      </c>
      <c r="AZ127" s="14"/>
      <c r="BA127" s="72"/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1173</v>
      </c>
      <c r="BK127" s="17" t="s">
        <v>1173</v>
      </c>
      <c r="BL127" s="16"/>
      <c r="BM127" s="15"/>
      <c r="BN127" s="15"/>
      <c r="BO127" s="165"/>
      <c r="BP127" s="17"/>
      <c r="BQ127" s="13" t="str">
        <f t="shared" si="15"/>
        <v>Produção</v>
      </c>
      <c r="BR127" s="19">
        <f t="shared" si="16"/>
        <v>1</v>
      </c>
      <c r="BS127" s="19">
        <f t="shared" si="17"/>
        <v>0</v>
      </c>
      <c r="BT127" s="225" t="str">
        <f t="shared" si="18"/>
        <v/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8.3333333333333329E-2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 t="shared" si="14"/>
        <v>4.166666666666663E-2</v>
      </c>
      <c r="AZ128" s="14"/>
      <c r="BA128" s="72"/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1176</v>
      </c>
      <c r="BK128" s="17" t="s">
        <v>1177</v>
      </c>
      <c r="BL128" s="16"/>
      <c r="BM128" s="15"/>
      <c r="BN128" s="15"/>
      <c r="BO128" s="165"/>
      <c r="BP128" s="17"/>
      <c r="BQ128" s="13" t="str">
        <f t="shared" si="15"/>
        <v>Produção e Intervalo</v>
      </c>
      <c r="BR128" s="19">
        <f t="shared" si="16"/>
        <v>0.49999999999999956</v>
      </c>
      <c r="BS128" s="19">
        <f t="shared" si="17"/>
        <v>0</v>
      </c>
      <c r="BT128" s="225" t="str">
        <f t="shared" si="18"/>
        <v/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1178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1179</v>
      </c>
      <c r="N129" s="204" t="s">
        <v>1180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 t="shared" si="14"/>
        <v>4.1666666666666664E-2</v>
      </c>
      <c r="AZ129" s="14"/>
      <c r="BA129" s="72"/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1181</v>
      </c>
      <c r="BK129" s="17" t="s">
        <v>1181</v>
      </c>
      <c r="BL129" s="16"/>
      <c r="BM129" s="15"/>
      <c r="BN129" s="15"/>
      <c r="BO129" s="165"/>
      <c r="BP129" s="17"/>
      <c r="BQ129" s="13" t="str">
        <f t="shared" si="15"/>
        <v>Produção</v>
      </c>
      <c r="BR129" s="19">
        <f t="shared" si="16"/>
        <v>1</v>
      </c>
      <c r="BS129" s="19">
        <f t="shared" si="17"/>
        <v>0</v>
      </c>
      <c r="BT129" s="225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 t="s">
        <v>317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1" t="str">
        <f t="shared" si="13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/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>
        <f t="shared" si="14"/>
        <v>0</v>
      </c>
      <c r="AZ132" s="14"/>
      <c r="BA132" s="72"/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Produção e Intervalo</v>
      </c>
      <c r="BR132" s="19">
        <f t="shared" si="16"/>
        <v>0</v>
      </c>
      <c r="BS132" s="19">
        <f t="shared" si="17"/>
        <v>0</v>
      </c>
      <c r="BT132" s="225" t="str">
        <f t="shared" si="18"/>
        <v/>
      </c>
      <c r="BU132" s="5"/>
      <c r="BV132" s="5"/>
      <c r="BW132" s="5"/>
    </row>
    <row r="133" spans="1:75">
      <c r="A133" s="51" t="str">
        <f t="shared" si="13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/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>
        <f t="shared" si="14"/>
        <v>0</v>
      </c>
      <c r="AZ133" s="14"/>
      <c r="BA133" s="72"/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Produção e Intervalo</v>
      </c>
      <c r="BR133" s="19">
        <f t="shared" si="16"/>
        <v>0</v>
      </c>
      <c r="BS133" s="19">
        <f t="shared" si="17"/>
        <v>0</v>
      </c>
      <c r="BT133" s="225" t="str">
        <f t="shared" si="18"/>
        <v/>
      </c>
      <c r="BU133" s="5"/>
      <c r="BV133" s="5"/>
      <c r="BW133" s="5"/>
    </row>
    <row r="134" spans="1:75">
      <c r="A134" s="51" t="str">
        <f t="shared" si="13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/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3">
        <f t="shared" si="14"/>
        <v>0</v>
      </c>
      <c r="AZ134" s="14"/>
      <c r="BA134" s="72"/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Produção e Intervalo</v>
      </c>
      <c r="BR134" s="19">
        <f t="shared" si="16"/>
        <v>0</v>
      </c>
      <c r="BS134" s="19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/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>
        <f t="shared" si="14"/>
        <v>0</v>
      </c>
      <c r="AZ135" s="14"/>
      <c r="BA135" s="72"/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Produção e Intervalo</v>
      </c>
      <c r="BR135" s="19">
        <f t="shared" si="16"/>
        <v>0</v>
      </c>
      <c r="BS135" s="19">
        <f t="shared" si="17"/>
        <v>0</v>
      </c>
      <c r="BT135" s="225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1"/>
      <c r="C136" s="8" t="str">
        <f>IF(BS_CONTROLE[[#This Row],[DATA]]="","",WEEKNUM(BS_CONTROLE[[#This Row],[DATA]]))</f>
        <v/>
      </c>
      <c r="D136" s="52"/>
      <c r="E136" s="29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4"/>
      <c r="R136" s="10" t="str">
        <f>IFERROR(_xlfn.XLOOKUP(F136, BS_ATIVIDADE[ATIVIDADE],BS_ATIVIDADE[UNIDADE] ), "*")</f>
        <v>*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8"/>
      <c r="W136" s="173"/>
      <c r="X136" s="218"/>
      <c r="Y136" s="158"/>
      <c r="Z136" s="158"/>
      <c r="AA136" s="84"/>
      <c r="AB136" s="71"/>
      <c r="AC136" s="71"/>
      <c r="AD136" s="173"/>
      <c r="AE136" s="84"/>
      <c r="AF136" s="84"/>
      <c r="AG136" s="84"/>
      <c r="AH136" s="49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-</v>
      </c>
      <c r="AN136" s="258" t="str">
        <f>IF(BS_CONTROLE[[#This Row],[SB]]=0, "-", BS_CONTROLE[[#This Row],[SB]])</f>
        <v>-</v>
      </c>
      <c r="AO136" s="259" t="str">
        <f>IF(BS_CONTROLE[[#This Row],[SUB]]=0, "-", BS_CONTROLE[[#This Row],[SUB]])</f>
        <v>-</v>
      </c>
      <c r="AP136" s="260" t="str">
        <f>IF(BS_CONTROLE[[#This Row],[KM - Inicio]]=0, "-", BS_CONTROLE[[#This Row],[KM - Inicio]])</f>
        <v>-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1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>
      <c r="A137" s="51" t="str">
        <f t="shared" si="13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1182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/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>
        <f t="shared" si="14"/>
        <v>0</v>
      </c>
      <c r="AZ137" s="14"/>
      <c r="BA137" s="72"/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Produção e Intervalo</v>
      </c>
      <c r="BR137" s="19">
        <f t="shared" si="16"/>
        <v>0</v>
      </c>
      <c r="BS137" s="19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1" t="str">
        <f t="shared" si="13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/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3">
        <f t="shared" si="14"/>
        <v>0</v>
      </c>
      <c r="AZ139" s="14"/>
      <c r="BA139" s="72"/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/>
      <c r="BI139" s="17"/>
      <c r="BJ139" s="17"/>
      <c r="BK139" s="17"/>
      <c r="BL139" s="16"/>
      <c r="BM139" s="15"/>
      <c r="BN139" s="15"/>
      <c r="BO139" s="165"/>
      <c r="BP139" s="17"/>
      <c r="BQ139" s="13" t="str">
        <f t="shared" si="15"/>
        <v>Produção e Intervalo</v>
      </c>
      <c r="BR139" s="19">
        <f t="shared" si="16"/>
        <v>0</v>
      </c>
      <c r="BS139" s="19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1" t="str">
        <f t="shared" si="13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/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3">
        <f t="shared" si="14"/>
        <v>0</v>
      </c>
      <c r="AZ140" s="14"/>
      <c r="BA140" s="72"/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/>
      <c r="BI140" s="17"/>
      <c r="BJ140" s="17"/>
      <c r="BK140" s="17"/>
      <c r="BL140" s="16"/>
      <c r="BM140" s="15"/>
      <c r="BN140" s="15"/>
      <c r="BO140" s="165"/>
      <c r="BP140" s="17"/>
      <c r="BQ140" s="13" t="str">
        <f t="shared" si="15"/>
        <v>Produção e Intervalo</v>
      </c>
      <c r="BR140" s="19">
        <f t="shared" si="16"/>
        <v>0</v>
      </c>
      <c r="BS140" s="19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1" t="str">
        <f t="shared" si="13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29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/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3">
        <f t="shared" si="14"/>
        <v>0</v>
      </c>
      <c r="AZ141" s="14"/>
      <c r="BA141" s="72"/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/>
      <c r="BI141" s="17"/>
      <c r="BJ141" s="17"/>
      <c r="BK141" s="17"/>
      <c r="BL141" s="16"/>
      <c r="BM141" s="15"/>
      <c r="BN141" s="15"/>
      <c r="BO141" s="165"/>
      <c r="BP141" s="17"/>
      <c r="BQ141" s="13" t="str">
        <f t="shared" si="15"/>
        <v>Produção e Intervalo</v>
      </c>
      <c r="BR141" s="19">
        <f t="shared" si="16"/>
        <v>0</v>
      </c>
      <c r="BS141" s="19">
        <f t="shared" si="17"/>
        <v>0</v>
      </c>
      <c r="BT141" s="225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1" t="str">
        <f t="shared" si="13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/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>
        <f t="shared" si="14"/>
        <v>0</v>
      </c>
      <c r="AZ144" s="14"/>
      <c r="BA144" s="72"/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Produção e Intervalo</v>
      </c>
      <c r="BR144" s="19">
        <f t="shared" si="16"/>
        <v>0</v>
      </c>
      <c r="BS144" s="19">
        <f t="shared" si="17"/>
        <v>0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 t="shared" si="14"/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/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>
        <f t="shared" si="14"/>
        <v>0</v>
      </c>
      <c r="AZ146" s="14"/>
      <c r="BA146" s="72"/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Produção e Intervalo</v>
      </c>
      <c r="BR146" s="19">
        <f t="shared" si="16"/>
        <v>0</v>
      </c>
      <c r="BS146" s="19">
        <f t="shared" si="17"/>
        <v>0</v>
      </c>
      <c r="BT146" s="225"/>
      <c r="BU146" s="5"/>
      <c r="BV146" s="5"/>
      <c r="BW146" s="5"/>
    </row>
    <row r="147" spans="1:75" ht="17.25" customHeight="1">
      <c r="A147" s="51" t="str">
        <f t="shared" si="13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/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>
        <f t="shared" si="14"/>
        <v>0</v>
      </c>
      <c r="AZ147" s="14"/>
      <c r="BA147" s="72"/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Produção e Intervalo</v>
      </c>
      <c r="BR147" s="19">
        <f t="shared" si="16"/>
        <v>0</v>
      </c>
      <c r="BS147" s="19">
        <f t="shared" si="17"/>
        <v>0</v>
      </c>
      <c r="BT147" s="225"/>
      <c r="BU147" s="5"/>
      <c r="BV147" s="5"/>
      <c r="BW147" s="5"/>
    </row>
    <row r="148" spans="1:75">
      <c r="A148" s="51" t="str">
        <f t="shared" si="13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/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3">
        <f t="shared" si="14"/>
        <v>0</v>
      </c>
      <c r="AZ148" s="14"/>
      <c r="BA148" s="72"/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/>
      <c r="BI148" s="17"/>
      <c r="BJ148" s="17"/>
      <c r="BK148" s="17"/>
      <c r="BL148" s="16"/>
      <c r="BM148" s="15"/>
      <c r="BN148" s="15"/>
      <c r="BO148" s="165"/>
      <c r="BP148" s="17"/>
      <c r="BQ148" s="13" t="str">
        <f t="shared" si="15"/>
        <v>Produção e Intervalo</v>
      </c>
      <c r="BR148" s="19">
        <f t="shared" si="16"/>
        <v>0</v>
      </c>
      <c r="BS148" s="19">
        <f t="shared" si="17"/>
        <v>0</v>
      </c>
      <c r="BT148" s="225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1" t="str">
        <f t="shared" si="13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/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>
        <f t="shared" si="14"/>
        <v>0</v>
      </c>
      <c r="AZ150" s="14"/>
      <c r="BA150" s="72"/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Produção e Intervalo</v>
      </c>
      <c r="BR150" s="19">
        <f t="shared" si="16"/>
        <v>0</v>
      </c>
      <c r="BS150" s="19">
        <f t="shared" si="17"/>
        <v>0</v>
      </c>
      <c r="BT150" s="225" t="str">
        <f t="shared" si="19"/>
        <v/>
      </c>
      <c r="BU150" s="5"/>
      <c r="BV150" s="5"/>
      <c r="BW150" s="5"/>
    </row>
    <row r="151" spans="1:75">
      <c r="A151" s="51" t="str">
        <f t="shared" si="13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422</v>
      </c>
      <c r="G151" s="9" t="str">
        <f>IF(D151="","*",VLOOKUP(F151,BS_ATIVIDADE[#All],3,FALSE))</f>
        <v>MECANIZAÇÃO - SOCADORA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M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/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SOCADORA</v>
      </c>
      <c r="AJ151" s="9" t="str">
        <f>IF(D151="","*",VLOOKUP(AI151,BS_ATIVIDADE[#Data],3,FALSE))</f>
        <v>MECANIZAÇÃO - SOCADORA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/>
      <c r="AS151" s="39"/>
      <c r="AT151" s="39"/>
      <c r="AU151" s="39"/>
      <c r="AV151" s="39"/>
      <c r="AW151" s="39"/>
      <c r="AX151" s="39"/>
      <c r="AY151" s="293">
        <f t="shared" si="14"/>
        <v>0</v>
      </c>
      <c r="AZ151" s="14"/>
      <c r="BA151" s="72"/>
      <c r="BB151" s="10" t="str">
        <f>IFERROR(_xlfn.XLOOKUP(AI151, BS_ATIVIDADE[ATIVIDADE],BS_ATIVIDADE[UNIDADE] ), "*")</f>
        <v>M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Produção e Intervalo</v>
      </c>
      <c r="BR151" s="19">
        <f t="shared" si="16"/>
        <v>0</v>
      </c>
      <c r="BS151" s="19">
        <f t="shared" si="17"/>
        <v>0</v>
      </c>
      <c r="BT151" s="225" t="str">
        <f t="shared" si="19"/>
        <v/>
      </c>
    </row>
    <row r="152" spans="1:75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>
      <c r="A154" s="51" t="str">
        <f t="shared" si="13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29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1182</v>
      </c>
      <c r="I154" s="173" t="s">
        <v>950</v>
      </c>
      <c r="J154" s="217">
        <v>55</v>
      </c>
      <c r="K154" s="217">
        <v>135</v>
      </c>
      <c r="L154" s="84" t="s">
        <v>317</v>
      </c>
      <c r="M154" s="204" t="s">
        <v>1111</v>
      </c>
      <c r="N154" s="204" t="s">
        <v>1111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84"/>
      <c r="AB154" s="71"/>
      <c r="AC154" s="71"/>
      <c r="AD154" s="173"/>
      <c r="AE154" s="84"/>
      <c r="AF154" s="84"/>
      <c r="AG154" s="84"/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ZEM-2</v>
      </c>
      <c r="AL154" s="258" t="str">
        <f>IF(BS_CONTROLE[[#This Row],[Local - Encerramento]]=0, "-", BS_CONTROLE[[#This Row],[Local - Encerramento]])</f>
        <v>ZEV-2</v>
      </c>
      <c r="AM154" s="258" t="str">
        <f>IF(BS_CONTROLE[[#This Row],[Entre - Estações]]=0, "-", BS_CONTROLE[[#This Row],[Entre - Estações]])</f>
        <v>ZEM-ZEV</v>
      </c>
      <c r="AN154" s="258" t="str">
        <f>IF(BS_CONTROLE[[#This Row],[SB]]=0, "-", BS_CONTROLE[[#This Row],[SB]])</f>
        <v>ZEM-ZEV</v>
      </c>
      <c r="AO154" s="259">
        <f>IF(BS_CONTROLE[[#This Row],[SUB]]=0, "-", BS_CONTROLE[[#This Row],[SUB]])</f>
        <v>55</v>
      </c>
      <c r="AP154" s="260">
        <f>IF(BS_CONTROLE[[#This Row],[KM - Inicio]]=0, "-", BS_CONTROLE[[#This Row],[KM - Inicio]])</f>
        <v>135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>
        <f t="shared" si="14"/>
        <v>0</v>
      </c>
      <c r="AZ154" s="14"/>
      <c r="BA154" s="72"/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Produção e Intervalo</v>
      </c>
      <c r="BR154" s="19">
        <f t="shared" si="16"/>
        <v>0</v>
      </c>
      <c r="BS154" s="19">
        <f t="shared" si="17"/>
        <v>0</v>
      </c>
      <c r="BT154" s="225" t="str">
        <f t="shared" si="19"/>
        <v/>
      </c>
    </row>
    <row r="155" spans="1:75">
      <c r="A155" s="51" t="str">
        <f t="shared" si="13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>
        <f t="shared" si="14"/>
        <v>0</v>
      </c>
      <c r="AZ155" s="14"/>
      <c r="BA155" s="72"/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Produção e Intervalo</v>
      </c>
      <c r="BR155" s="19">
        <f t="shared" si="16"/>
        <v>0</v>
      </c>
      <c r="BS155" s="19">
        <f t="shared" si="17"/>
        <v>0</v>
      </c>
      <c r="BT155" s="225" t="str">
        <f t="shared" si="19"/>
        <v/>
      </c>
    </row>
    <row r="156" spans="1:75">
      <c r="A156" s="51" t="str">
        <f t="shared" si="13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/>
      <c r="AS156" s="39"/>
      <c r="AT156" s="39"/>
      <c r="AU156" s="39"/>
      <c r="AV156" s="39"/>
      <c r="AW156" s="39"/>
      <c r="AX156" s="39"/>
      <c r="AY156" s="293">
        <f t="shared" si="14"/>
        <v>0</v>
      </c>
      <c r="AZ156" s="14"/>
      <c r="BA156" s="72"/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Produção e Intervalo</v>
      </c>
      <c r="BR156" s="19">
        <f t="shared" si="16"/>
        <v>0</v>
      </c>
      <c r="BS156" s="19">
        <f t="shared" si="17"/>
        <v>0</v>
      </c>
      <c r="BT156" s="225" t="str">
        <f t="shared" si="19"/>
        <v/>
      </c>
    </row>
    <row r="157" spans="1:75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customHeight="1">
      <c r="A159" s="51" t="str">
        <f t="shared" si="13"/>
        <v/>
      </c>
      <c r="B159" s="171"/>
      <c r="C159" s="8" t="str">
        <f>IF(BS_CONTROLE[[#This Row],[DATA]]="","",WEEKNUM(BS_CONTROLE[[#This Row],[DATA]]))</f>
        <v/>
      </c>
      <c r="D159" s="52"/>
      <c r="E159" s="29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4" t="s">
        <v>317</v>
      </c>
      <c r="M159" s="204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4"/>
      <c r="R159" s="10" t="str">
        <f>IFERROR(_xlfn.XLOOKUP(F159, BS_ATIVIDADE[ATIVIDADE],BS_ATIVIDADE[UNIDADE] ), "*")</f>
        <v>*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8"/>
      <c r="W159" s="173"/>
      <c r="X159" s="218"/>
      <c r="Y159" s="158"/>
      <c r="Z159" s="158"/>
      <c r="AA159" s="84"/>
      <c r="AB159" s="71"/>
      <c r="AC159" s="71"/>
      <c r="AD159" s="173"/>
      <c r="AE159" s="84"/>
      <c r="AF159" s="84"/>
      <c r="AG159" s="84"/>
      <c r="AH159" s="49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8" t="str">
        <f>IF(BS_CONTROLE[[#This Row],[Local - Partida]]=0, "-", BS_CONTROLE[[#This Row],[Local - Partida]])</f>
        <v>-</v>
      </c>
      <c r="AL159" s="258" t="str">
        <f>IF(BS_CONTROLE[[#This Row],[Local - Encerramento]]=0, "-", BS_CONTROLE[[#This Row],[Local - Encerramento]])</f>
        <v>-</v>
      </c>
      <c r="AM159" s="258" t="str">
        <f>IF(BS_CONTROLE[[#This Row],[Entre - Estações]]=0, "-", BS_CONTROLE[[#This Row],[Entre - Estações]])</f>
        <v>-</v>
      </c>
      <c r="AN159" s="258" t="str">
        <f>IF(BS_CONTROLE[[#This Row],[SB]]=0, "-", BS_CONTROLE[[#This Row],[SB]])</f>
        <v>-</v>
      </c>
      <c r="AO159" s="259" t="str">
        <f>IF(BS_CONTROLE[[#This Row],[SUB]]=0, "-", BS_CONTROLE[[#This Row],[SUB]])</f>
        <v>-</v>
      </c>
      <c r="AP159" s="260" t="str">
        <f>IF(BS_CONTROLE[[#This Row],[KM - Inicio]]=0, "-", BS_CONTROLE[[#This Row],[KM - Inicio]])</f>
        <v>-</v>
      </c>
      <c r="AQ159" s="260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3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1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5" t="str">
        <f t="shared" si="19"/>
        <v/>
      </c>
    </row>
    <row r="160" spans="1:75">
      <c r="A160" s="51" t="str">
        <f t="shared" si="13"/>
        <v>45999</v>
      </c>
      <c r="B160" s="171">
        <v>45999</v>
      </c>
      <c r="C160" s="8">
        <f>IF(BS_CONTROLE[[#This Row],[DATA]]="","",WEEKNUM(BS_CONTROLE[[#This Row],[DATA]]))</f>
        <v>50</v>
      </c>
      <c r="D160" s="52"/>
      <c r="E160" s="29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4" t="s">
        <v>317</v>
      </c>
      <c r="M160" s="204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4"/>
      <c r="R160" s="10" t="str">
        <f>IFERROR(_xlfn.XLOOKUP(F160, BS_ATIVIDADE[ATIVIDADE],BS_ATIVIDADE[UNIDADE] ), "*")</f>
        <v>*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8"/>
      <c r="W160" s="173"/>
      <c r="X160" s="218"/>
      <c r="Y160" s="158"/>
      <c r="Z160" s="158"/>
      <c r="AA160" s="84"/>
      <c r="AB160" s="71"/>
      <c r="AC160" s="71"/>
      <c r="AD160" s="173"/>
      <c r="AE160" s="84"/>
      <c r="AF160" s="84"/>
      <c r="AG160" s="84"/>
      <c r="AH160" s="49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8" t="str">
        <f>IF(BS_CONTROLE[[#This Row],[Local - Partida]]=0, "-", BS_CONTROLE[[#This Row],[Local - Partida]])</f>
        <v>-</v>
      </c>
      <c r="AL160" s="258" t="str">
        <f>IF(BS_CONTROLE[[#This Row],[Local - Encerramento]]=0, "-", BS_CONTROLE[[#This Row],[Local - Encerramento]])</f>
        <v>-</v>
      </c>
      <c r="AM160" s="258" t="str">
        <f>IF(BS_CONTROLE[[#This Row],[Entre - Estações]]=0, "-", BS_CONTROLE[[#This Row],[Entre - Estações]])</f>
        <v>-</v>
      </c>
      <c r="AN160" s="258" t="str">
        <f>IF(BS_CONTROLE[[#This Row],[SB]]=0, "-", BS_CONTROLE[[#This Row],[SB]])</f>
        <v>-</v>
      </c>
      <c r="AO160" s="259" t="str">
        <f>IF(BS_CONTROLE[[#This Row],[SUB]]=0, "-", BS_CONTROLE[[#This Row],[SUB]])</f>
        <v>-</v>
      </c>
      <c r="AP160" s="260" t="str">
        <f>IF(BS_CONTROLE[[#This Row],[KM - Inicio]]=0, "-", BS_CONTROLE[[#This Row],[KM - Inicio]])</f>
        <v>-</v>
      </c>
      <c r="AQ160" s="260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3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1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5" t="str">
        <f t="shared" si="19"/>
        <v/>
      </c>
    </row>
    <row r="161" spans="1:72">
      <c r="A161" s="51" t="str">
        <f t="shared" si="13"/>
        <v/>
      </c>
      <c r="B161" s="171"/>
      <c r="C161" s="8" t="str">
        <f>IF(BS_CONTROLE[[#This Row],[DATA]]="","",WEEKNUM(BS_CONTROLE[[#This Row],[DATA]]))</f>
        <v/>
      </c>
      <c r="D161" s="52"/>
      <c r="E161" s="29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4" t="s">
        <v>317</v>
      </c>
      <c r="M161" s="204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4"/>
      <c r="R161" s="10" t="str">
        <f>IFERROR(_xlfn.XLOOKUP(F161, BS_ATIVIDADE[ATIVIDADE],BS_ATIVIDADE[UNIDADE] ), "*")</f>
        <v>*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8"/>
      <c r="W161" s="173"/>
      <c r="X161" s="218"/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-</v>
      </c>
      <c r="AN161" s="258" t="str">
        <f>IF(BS_CONTROLE[[#This Row],[SB]]=0, "-", BS_CONTROLE[[#This Row],[SB]])</f>
        <v>-</v>
      </c>
      <c r="AO161" s="259" t="str">
        <f>IF(BS_CONTROLE[[#This Row],[SUB]]=0, "-", BS_CONTROLE[[#This Row],[SUB]])</f>
        <v>-</v>
      </c>
      <c r="AP161" s="260" t="str">
        <f>IF(BS_CONTROLE[[#This Row],[KM - Inicio]]=0, "-", BS_CONTROLE[[#This Row],[KM - Inicio]])</f>
        <v>-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1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5" t="str">
        <f t="shared" si="19"/>
        <v/>
      </c>
    </row>
    <row r="162" spans="1:72">
      <c r="A162" s="51" t="str">
        <f t="shared" si="13"/>
        <v/>
      </c>
      <c r="B162" s="171"/>
      <c r="C162" s="8" t="str">
        <f>IF(BS_CONTROLE[[#This Row],[DATA]]="","",WEEKNUM(BS_CONTROLE[[#This Row],[DATA]]))</f>
        <v/>
      </c>
      <c r="D162" s="52"/>
      <c r="E162" s="29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4" t="s">
        <v>317</v>
      </c>
      <c r="M162" s="204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4"/>
      <c r="R162" s="10" t="str">
        <f>IFERROR(_xlfn.XLOOKUP(F162, BS_ATIVIDADE[ATIVIDADE],BS_ATIVIDADE[UNIDADE] ), "*")</f>
        <v>*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8"/>
      <c r="W162" s="173"/>
      <c r="X162" s="218"/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-</v>
      </c>
      <c r="AN162" s="258" t="str">
        <f>IF(BS_CONTROLE[[#This Row],[SB]]=0, "-", BS_CONTROLE[[#This Row],[SB]])</f>
        <v>-</v>
      </c>
      <c r="AO162" s="259" t="str">
        <f>IF(BS_CONTROLE[[#This Row],[SUB]]=0, "-", BS_CONTROLE[[#This Row],[SUB]])</f>
        <v>-</v>
      </c>
      <c r="AP162" s="260" t="str">
        <f>IF(BS_CONTROLE[[#This Row],[KM - Inicio]]=0, "-", BS_CONTROLE[[#This Row],[KM - Inicio]])</f>
        <v>-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1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5" t="str">
        <f t="shared" si="19"/>
        <v/>
      </c>
    </row>
    <row r="163" spans="1:72">
      <c r="A163" s="51" t="str">
        <f t="shared" si="13"/>
        <v/>
      </c>
      <c r="B163" s="171"/>
      <c r="C163" s="8" t="str">
        <f>IF(BS_CONTROLE[[#This Row],[DATA]]="","",WEEKNUM(BS_CONTROLE[[#This Row],[DATA]]))</f>
        <v/>
      </c>
      <c r="D163" s="52"/>
      <c r="E163" s="29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4" t="s">
        <v>317</v>
      </c>
      <c r="M163" s="204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4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3"/>
      <c r="P163" s="173"/>
      <c r="Q163" s="84"/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8"/>
      <c r="W163" s="173"/>
      <c r="X163" s="218"/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-</v>
      </c>
      <c r="AN163" s="258" t="str">
        <f>IF(BS_CONTROLE[[#This Row],[SB]]=0, "-", BS_CONTROLE[[#This Row],[SB]])</f>
        <v>-</v>
      </c>
      <c r="AO163" s="259" t="str">
        <f>IF(BS_CONTROLE[[#This Row],[SUB]]=0, "-", BS_CONTROLE[[#This Row],[SUB]])</f>
        <v>-</v>
      </c>
      <c r="AP163" s="260" t="str">
        <f>IF(BS_CONTROLE[[#This Row],[KM - Inicio]]=0, "-", BS_CONTROLE[[#This Row],[KM - Inicio]])</f>
        <v>-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1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5"/>
    </row>
    <row r="164" spans="1:72">
      <c r="A164" s="51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2"/>
      <c r="E164" s="29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4" t="s">
        <v>317</v>
      </c>
      <c r="M164" s="204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4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3"/>
      <c r="P164" s="173"/>
      <c r="Q164" s="84"/>
      <c r="R164" s="10" t="str">
        <f>IFERROR(_xlfn.XLOOKUP(F164, BS_ATIVIDADE[ATIVIDADE],BS_ATIVIDADE[UNIDADE] ), "*")</f>
        <v>*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8"/>
      <c r="W164" s="173"/>
      <c r="X164" s="218"/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-</v>
      </c>
      <c r="AN164" s="258" t="str">
        <f>IF(BS_CONTROLE[[#This Row],[SB]]=0, "-", BS_CONTROLE[[#This Row],[SB]])</f>
        <v>-</v>
      </c>
      <c r="AO164" s="259" t="str">
        <f>IF(BS_CONTROLE[[#This Row],[SUB]]=0, "-", BS_CONTROLE[[#This Row],[SUB]])</f>
        <v>-</v>
      </c>
      <c r="AP164" s="260" t="str">
        <f>IF(BS_CONTROLE[[#This Row],[KM - Inicio]]=0, "-", BS_CONTROLE[[#This Row],[KM - Inicio]])</f>
        <v>-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1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5" t="str">
        <f t="shared" si="19"/>
        <v/>
      </c>
    </row>
    <row r="165" spans="1:72">
      <c r="A165" s="51" t="str">
        <f t="shared" si="20"/>
        <v/>
      </c>
      <c r="B165" s="171"/>
      <c r="C165" s="8" t="str">
        <f>IF(BS_CONTROLE[[#This Row],[DATA]]="","",WEEKNUM(BS_CONTROLE[[#This Row],[DATA]]))</f>
        <v/>
      </c>
      <c r="D165" s="52"/>
      <c r="E165" s="29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4" t="s">
        <v>317</v>
      </c>
      <c r="M165" s="204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4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3"/>
      <c r="P165" s="173"/>
      <c r="Q165" s="84"/>
      <c r="R165" s="10" t="str">
        <f>IFERROR(_xlfn.XLOOKUP(F165, BS_ATIVIDADE[ATIVIDADE],BS_ATIVIDADE[UNIDADE] ), "*")</f>
        <v>*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8"/>
      <c r="W165" s="173"/>
      <c r="X165" s="218"/>
      <c r="Y165" s="158"/>
      <c r="Z165" s="158"/>
      <c r="AA165" s="84"/>
      <c r="AB165" s="71"/>
      <c r="AC165" s="71"/>
      <c r="AD165" s="173"/>
      <c r="AE165" s="84"/>
      <c r="AF165" s="84"/>
      <c r="AG165" s="84"/>
      <c r="AH165" s="49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8" t="str">
        <f>IF(BS_CONTROLE[[#This Row],[Local - Partida]]=0, "-", BS_CONTROLE[[#This Row],[Local - Partida]])</f>
        <v>-</v>
      </c>
      <c r="AL165" s="258" t="str">
        <f>IF(BS_CONTROLE[[#This Row],[Local - Encerramento]]=0, "-", BS_CONTROLE[[#This Row],[Local - Encerramento]])</f>
        <v>-</v>
      </c>
      <c r="AM165" s="258" t="str">
        <f>IF(BS_CONTROLE[[#This Row],[Entre - Estações]]=0, "-", BS_CONTROLE[[#This Row],[Entre - Estações]])</f>
        <v>-</v>
      </c>
      <c r="AN165" s="258" t="str">
        <f>IF(BS_CONTROLE[[#This Row],[SB]]=0, "-", BS_CONTROLE[[#This Row],[SB]])</f>
        <v>-</v>
      </c>
      <c r="AO165" s="259" t="str">
        <f>IF(BS_CONTROLE[[#This Row],[SUB]]=0, "-", BS_CONTROLE[[#This Row],[SUB]])</f>
        <v>-</v>
      </c>
      <c r="AP165" s="260" t="str">
        <f>IF(BS_CONTROLE[[#This Row],[KM - Inicio]]=0, "-", BS_CONTROLE[[#This Row],[KM - Inicio]])</f>
        <v>-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1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5" t="str">
        <f t="shared" si="19"/>
        <v/>
      </c>
    </row>
    <row r="166" spans="1:72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4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>
      <c r="A167" s="51" t="str">
        <f t="shared" si="20"/>
        <v/>
      </c>
      <c r="B167" s="171"/>
      <c r="C167" s="8" t="str">
        <f>IF(BS_CONTROLE[[#This Row],[DATA]]="","",WEEKNUM(BS_CONTROLE[[#This Row],[DATA]]))</f>
        <v/>
      </c>
      <c r="D167" s="52"/>
      <c r="E167" s="29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4" t="s">
        <v>317</v>
      </c>
      <c r="M167" s="204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4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3"/>
      <c r="P167" s="173"/>
      <c r="Q167" s="84"/>
      <c r="R167" s="10" t="str">
        <f>IFERROR(_xlfn.XLOOKUP(F167, BS_ATIVIDADE[ATIVIDADE],BS_ATIVIDADE[UNIDADE] ), "*")</f>
        <v>*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8"/>
      <c r="W167" s="173"/>
      <c r="X167" s="218"/>
      <c r="Y167" s="158"/>
      <c r="Z167" s="158"/>
      <c r="AA167" s="84"/>
      <c r="AB167" s="71"/>
      <c r="AC167" s="71"/>
      <c r="AD167" s="173"/>
      <c r="AE167" s="84"/>
      <c r="AF167" s="84"/>
      <c r="AG167" s="84"/>
      <c r="AH167" s="49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8" t="str">
        <f>IF(BS_CONTROLE[[#This Row],[Local - Partida]]=0, "-", BS_CONTROLE[[#This Row],[Local - Partida]])</f>
        <v>-</v>
      </c>
      <c r="AL167" s="258" t="str">
        <f>IF(BS_CONTROLE[[#This Row],[Local - Encerramento]]=0, "-", BS_CONTROLE[[#This Row],[Local - Encerramento]])</f>
        <v>-</v>
      </c>
      <c r="AM167" s="258" t="str">
        <f>IF(BS_CONTROLE[[#This Row],[Entre - Estações]]=0, "-", BS_CONTROLE[[#This Row],[Entre - Estações]])</f>
        <v>-</v>
      </c>
      <c r="AN167" s="258" t="str">
        <f>IF(BS_CONTROLE[[#This Row],[SB]]=0, "-", BS_CONTROLE[[#This Row],[SB]])</f>
        <v>-</v>
      </c>
      <c r="AO167" s="259" t="str">
        <f>IF(BS_CONTROLE[[#This Row],[SUB]]=0, "-", BS_CONTROLE[[#This Row],[SUB]])</f>
        <v>-</v>
      </c>
      <c r="AP167" s="260" t="str">
        <f>IF(BS_CONTROLE[[#This Row],[KM - Inicio]]=0, "-", BS_CONTROLE[[#This Row],[KM - Inicio]])</f>
        <v>-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1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5" t="str">
        <f t="shared" si="19"/>
        <v/>
      </c>
    </row>
    <row r="168" spans="1:72">
      <c r="A168" s="51" t="str">
        <f t="shared" si="20"/>
        <v/>
      </c>
      <c r="B168" s="171"/>
      <c r="C168" s="8" t="str">
        <f>IF(BS_CONTROLE[[#This Row],[DATA]]="","",WEEKNUM(BS_CONTROLE[[#This Row],[DATA]]))</f>
        <v/>
      </c>
      <c r="D168" s="52"/>
      <c r="E168" s="29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4" t="s">
        <v>317</v>
      </c>
      <c r="M168" s="204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4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3"/>
      <c r="P168" s="173"/>
      <c r="Q168" s="84"/>
      <c r="R168" s="10" t="str">
        <f>IFERROR(_xlfn.XLOOKUP(F168, BS_ATIVIDADE[ATIVIDADE],BS_ATIVIDADE[UNIDADE] ), "*")</f>
        <v>*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8"/>
      <c r="W168" s="173"/>
      <c r="X168" s="218"/>
      <c r="Y168" s="158"/>
      <c r="Z168" s="158"/>
      <c r="AA168" s="84"/>
      <c r="AB168" s="71"/>
      <c r="AC168" s="71"/>
      <c r="AD168" s="173"/>
      <c r="AE168" s="84"/>
      <c r="AF168" s="84"/>
      <c r="AG168" s="84"/>
      <c r="AH168" s="49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-</v>
      </c>
      <c r="AN168" s="258" t="str">
        <f>IF(BS_CONTROLE[[#This Row],[SB]]=0, "-", BS_CONTROLE[[#This Row],[SB]])</f>
        <v>-</v>
      </c>
      <c r="AO168" s="259" t="str">
        <f>IF(BS_CONTROLE[[#This Row],[SUB]]=0, "-", BS_CONTROLE[[#This Row],[SUB]])</f>
        <v>-</v>
      </c>
      <c r="AP168" s="260" t="str">
        <f>IF(BS_CONTROLE[[#This Row],[KM - Inicio]]=0, "-", BS_CONTROLE[[#This Row],[KM - Inicio]])</f>
        <v>-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1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5" t="str">
        <f t="shared" si="19"/>
        <v/>
      </c>
    </row>
    <row r="169" spans="1:72">
      <c r="A169" s="51" t="str">
        <f t="shared" si="20"/>
        <v/>
      </c>
      <c r="B169" s="171"/>
      <c r="C169" s="8" t="str">
        <f>IF(BS_CONTROLE[[#This Row],[DATA]]="","",WEEKNUM(BS_CONTROLE[[#This Row],[DATA]]))</f>
        <v/>
      </c>
      <c r="D169" s="52"/>
      <c r="E169" s="29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4" t="s">
        <v>317</v>
      </c>
      <c r="M169" s="204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4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3"/>
      <c r="P169" s="173"/>
      <c r="Q169" s="84"/>
      <c r="R169" s="10" t="str">
        <f>IFERROR(_xlfn.XLOOKUP(F169, BS_ATIVIDADE[ATIVIDADE],BS_ATIVIDADE[UNIDADE] ), "*")</f>
        <v>*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8"/>
      <c r="W169" s="173"/>
      <c r="X169" s="218"/>
      <c r="Y169" s="158"/>
      <c r="Z169" s="158"/>
      <c r="AA169" s="84"/>
      <c r="AB169" s="71"/>
      <c r="AC169" s="71"/>
      <c r="AD169" s="173"/>
      <c r="AE169" s="84"/>
      <c r="AF169" s="84"/>
      <c r="AG169" s="84"/>
      <c r="AH169" s="49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-</v>
      </c>
      <c r="AN169" s="258" t="str">
        <f>IF(BS_CONTROLE[[#This Row],[SB]]=0, "-", BS_CONTROLE[[#This Row],[SB]])</f>
        <v>-</v>
      </c>
      <c r="AO169" s="259" t="str">
        <f>IF(BS_CONTROLE[[#This Row],[SUB]]=0, "-", BS_CONTROLE[[#This Row],[SUB]])</f>
        <v>-</v>
      </c>
      <c r="AP169" s="260" t="str">
        <f>IF(BS_CONTROLE[[#This Row],[KM - Inicio]]=0, "-", BS_CONTROLE[[#This Row],[KM - Inicio]])</f>
        <v>-</v>
      </c>
      <c r="AQ169" s="260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3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1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5" t="str">
        <f t="shared" si="19"/>
        <v/>
      </c>
    </row>
    <row r="170" spans="1:72">
      <c r="A170" s="51" t="str">
        <f t="shared" si="20"/>
        <v/>
      </c>
      <c r="B170" s="171"/>
      <c r="C170" s="8" t="str">
        <f>IF(BS_CONTROLE[[#This Row],[DATA]]="","",WEEKNUM(BS_CONTROLE[[#This Row],[DATA]]))</f>
        <v/>
      </c>
      <c r="D170" s="52"/>
      <c r="E170" s="29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4" t="s">
        <v>317</v>
      </c>
      <c r="M170" s="204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4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3"/>
      <c r="P170" s="173"/>
      <c r="Q170" s="84"/>
      <c r="R170" s="10" t="str">
        <f>IFERROR(_xlfn.XLOOKUP(F170, BS_ATIVIDADE[ATIVIDADE],BS_ATIVIDADE[UNIDADE] ), "*")</f>
        <v>*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8"/>
      <c r="W170" s="173"/>
      <c r="X170" s="218"/>
      <c r="Y170" s="158"/>
      <c r="Z170" s="158"/>
      <c r="AA170" s="84"/>
      <c r="AB170" s="71"/>
      <c r="AC170" s="71"/>
      <c r="AD170" s="173"/>
      <c r="AE170" s="84"/>
      <c r="AF170" s="84"/>
      <c r="AG170" s="84"/>
      <c r="AH170" s="49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-</v>
      </c>
      <c r="AN170" s="258" t="str">
        <f>IF(BS_CONTROLE[[#This Row],[SB]]=0, "-", BS_CONTROLE[[#This Row],[SB]])</f>
        <v>-</v>
      </c>
      <c r="AO170" s="259" t="str">
        <f>IF(BS_CONTROLE[[#This Row],[SUB]]=0, "-", BS_CONTROLE[[#This Row],[SUB]])</f>
        <v>-</v>
      </c>
      <c r="AP170" s="260" t="str">
        <f>IF(BS_CONTROLE[[#This Row],[KM - Inicio]]=0, "-", BS_CONTROLE[[#This Row],[KM - Inicio]])</f>
        <v>-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1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5"/>
    </row>
    <row r="171" spans="1:72">
      <c r="A171" s="51" t="str">
        <f t="shared" si="20"/>
        <v/>
      </c>
      <c r="B171" s="171"/>
      <c r="C171" s="8" t="str">
        <f>IF(BS_CONTROLE[[#This Row],[DATA]]="","",WEEKNUM(BS_CONTROLE[[#This Row],[DATA]]))</f>
        <v/>
      </c>
      <c r="D171" s="52"/>
      <c r="E171" s="29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4" t="s">
        <v>317</v>
      </c>
      <c r="M171" s="204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4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3"/>
      <c r="P171" s="173"/>
      <c r="Q171" s="84"/>
      <c r="R171" s="10" t="str">
        <f>IFERROR(_xlfn.XLOOKUP(F171, BS_ATIVIDADE[ATIVIDADE],BS_ATIVIDADE[UNIDADE] ), "*")</f>
        <v>*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8"/>
      <c r="W171" s="173"/>
      <c r="X171" s="218"/>
      <c r="Y171" s="158"/>
      <c r="Z171" s="158"/>
      <c r="AA171" s="84"/>
      <c r="AB171" s="71"/>
      <c r="AC171" s="71"/>
      <c r="AD171" s="173"/>
      <c r="AE171" s="84"/>
      <c r="AF171" s="84"/>
      <c r="AG171" s="84"/>
      <c r="AH171" s="49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-</v>
      </c>
      <c r="AN171" s="258" t="str">
        <f>IF(BS_CONTROLE[[#This Row],[SB]]=0, "-", BS_CONTROLE[[#This Row],[SB]])</f>
        <v>-</v>
      </c>
      <c r="AO171" s="259" t="str">
        <f>IF(BS_CONTROLE[[#This Row],[SUB]]=0, "-", BS_CONTROLE[[#This Row],[SUB]])</f>
        <v>-</v>
      </c>
      <c r="AP171" s="260" t="str">
        <f>IF(BS_CONTROLE[[#This Row],[KM - Inicio]]=0, "-", BS_CONTROLE[[#This Row],[KM - Inicio]])</f>
        <v>-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1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5" t="str">
        <f t="shared" si="19"/>
        <v/>
      </c>
    </row>
    <row r="172" spans="1:72">
      <c r="A172" s="51" t="str">
        <f t="shared" si="20"/>
        <v/>
      </c>
      <c r="B172" s="171"/>
      <c r="C172" s="8" t="str">
        <f>IF(BS_CONTROLE[[#This Row],[DATA]]="","",WEEKNUM(BS_CONTROLE[[#This Row],[DATA]]))</f>
        <v/>
      </c>
      <c r="D172" s="52"/>
      <c r="E172" s="29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4" t="s">
        <v>317</v>
      </c>
      <c r="M172" s="204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4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3"/>
      <c r="P172" s="173"/>
      <c r="Q172" s="84"/>
      <c r="R172" s="10" t="str">
        <f>IFERROR(_xlfn.XLOOKUP(F172, BS_ATIVIDADE[ATIVIDADE],BS_ATIVIDADE[UNIDADE] ), "*")</f>
        <v>*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8"/>
      <c r="W172" s="173"/>
      <c r="X172" s="218"/>
      <c r="Y172" s="158"/>
      <c r="Z172" s="158"/>
      <c r="AA172" s="84"/>
      <c r="AB172" s="71"/>
      <c r="AC172" s="71"/>
      <c r="AD172" s="173"/>
      <c r="AE172" s="84"/>
      <c r="AF172" s="84"/>
      <c r="AG172" s="84"/>
      <c r="AH172" s="49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-</v>
      </c>
      <c r="AN172" s="258" t="str">
        <f>IF(BS_CONTROLE[[#This Row],[SB]]=0, "-", BS_CONTROLE[[#This Row],[SB]])</f>
        <v>-</v>
      </c>
      <c r="AO172" s="259" t="str">
        <f>IF(BS_CONTROLE[[#This Row],[SUB]]=0, "-", BS_CONTROLE[[#This Row],[SUB]])</f>
        <v>-</v>
      </c>
      <c r="AP172" s="260" t="str">
        <f>IF(BS_CONTROLE[[#This Row],[KM - Inicio]]=0, "-", BS_CONTROLE[[#This Row],[KM - Inicio]])</f>
        <v>-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1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5" t="str">
        <f t="shared" si="19"/>
        <v/>
      </c>
    </row>
    <row r="173" spans="1:72">
      <c r="A173" s="51" t="str">
        <f t="shared" si="20"/>
        <v/>
      </c>
      <c r="B173" s="171"/>
      <c r="C173" s="8" t="str">
        <f>IF(BS_CONTROLE[[#This Row],[DATA]]="","",WEEKNUM(BS_CONTROLE[[#This Row],[DATA]]))</f>
        <v/>
      </c>
      <c r="D173" s="52"/>
      <c r="E173" s="29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4" t="s">
        <v>317</v>
      </c>
      <c r="M173" s="204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4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3"/>
      <c r="P173" s="173"/>
      <c r="Q173" s="84"/>
      <c r="R173" s="10" t="str">
        <f>IFERROR(_xlfn.XLOOKUP(F173, BS_ATIVIDADE[ATIVIDADE],BS_ATIVIDADE[UNIDADE] ), "*")</f>
        <v>*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8"/>
      <c r="W173" s="173"/>
      <c r="X173" s="218"/>
      <c r="Y173" s="158"/>
      <c r="Z173" s="158"/>
      <c r="AA173" s="84"/>
      <c r="AB173" s="71"/>
      <c r="AC173" s="71"/>
      <c r="AD173" s="173"/>
      <c r="AE173" s="84"/>
      <c r="AF173" s="84"/>
      <c r="AG173" s="84"/>
      <c r="AH173" s="49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-</v>
      </c>
      <c r="AN173" s="258" t="str">
        <f>IF(BS_CONTROLE[[#This Row],[SB]]=0, "-", BS_CONTROLE[[#This Row],[SB]])</f>
        <v>-</v>
      </c>
      <c r="AO173" s="259" t="str">
        <f>IF(BS_CONTROLE[[#This Row],[SUB]]=0, "-", BS_CONTROLE[[#This Row],[SUB]])</f>
        <v>-</v>
      </c>
      <c r="AP173" s="260" t="str">
        <f>IF(BS_CONTROLE[[#This Row],[KM - Inicio]]=0, "-", BS_CONTROLE[[#This Row],[KM - Inicio]])</f>
        <v>-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1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5"/>
    </row>
    <row r="174" spans="1:72">
      <c r="A174" s="51" t="str">
        <f t="shared" si="20"/>
        <v/>
      </c>
      <c r="B174" s="171"/>
      <c r="C174" s="8" t="str">
        <f>IF(BS_CONTROLE[[#This Row],[DATA]]="","",WEEKNUM(BS_CONTROLE[[#This Row],[DATA]]))</f>
        <v/>
      </c>
      <c r="D174" s="52"/>
      <c r="E174" s="29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4" t="s">
        <v>317</v>
      </c>
      <c r="M174" s="204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4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3"/>
      <c r="P174" s="173"/>
      <c r="Q174" s="84"/>
      <c r="R174" s="10" t="str">
        <f>IFERROR(_xlfn.XLOOKUP(F174, BS_ATIVIDADE[ATIVIDADE],BS_ATIVIDADE[UNIDADE] ), "*")</f>
        <v>*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8"/>
      <c r="W174" s="173"/>
      <c r="X174" s="218"/>
      <c r="Y174" s="158"/>
      <c r="Z174" s="158"/>
      <c r="AA174" s="84"/>
      <c r="AB174" s="71"/>
      <c r="AC174" s="71"/>
      <c r="AD174" s="173"/>
      <c r="AE174" s="84"/>
      <c r="AF174" s="84"/>
      <c r="AG174" s="84"/>
      <c r="AH174" s="49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-</v>
      </c>
      <c r="AN174" s="258" t="str">
        <f>IF(BS_CONTROLE[[#This Row],[SB]]=0, "-", BS_CONTROLE[[#This Row],[SB]])</f>
        <v>-</v>
      </c>
      <c r="AO174" s="259" t="str">
        <f>IF(BS_CONTROLE[[#This Row],[SUB]]=0, "-", BS_CONTROLE[[#This Row],[SUB]])</f>
        <v>-</v>
      </c>
      <c r="AP174" s="260" t="str">
        <f>IF(BS_CONTROLE[[#This Row],[KM - Inicio]]=0, "-", BS_CONTROLE[[#This Row],[KM - Inicio]])</f>
        <v>-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1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5" t="str">
        <f t="shared" si="19"/>
        <v/>
      </c>
    </row>
    <row r="175" spans="1:72">
      <c r="A175" s="51" t="str">
        <f t="shared" si="20"/>
        <v/>
      </c>
      <c r="B175" s="171"/>
      <c r="C175" s="8" t="str">
        <f>IF(BS_CONTROLE[[#This Row],[DATA]]="","",WEEKNUM(BS_CONTROLE[[#This Row],[DATA]]))</f>
        <v/>
      </c>
      <c r="D175" s="52"/>
      <c r="E175" s="29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4" t="s">
        <v>317</v>
      </c>
      <c r="M175" s="204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4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3"/>
      <c r="P175" s="173"/>
      <c r="Q175" s="84"/>
      <c r="R175" s="10" t="str">
        <f>IFERROR(_xlfn.XLOOKUP(F175, BS_ATIVIDADE[ATIVIDADE],BS_ATIVIDADE[UNIDADE] ), "*")</f>
        <v>*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8"/>
      <c r="W175" s="173"/>
      <c r="X175" s="218"/>
      <c r="Y175" s="158"/>
      <c r="Z175" s="158"/>
      <c r="AA175" s="84"/>
      <c r="AB175" s="71"/>
      <c r="AC175" s="71"/>
      <c r="AD175" s="173"/>
      <c r="AE175" s="84"/>
      <c r="AF175" s="84"/>
      <c r="AG175" s="84"/>
      <c r="AH175" s="49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-</v>
      </c>
      <c r="AN175" s="258" t="str">
        <f>IF(BS_CONTROLE[[#This Row],[SB]]=0, "-", BS_CONTROLE[[#This Row],[SB]])</f>
        <v>-</v>
      </c>
      <c r="AO175" s="259" t="str">
        <f>IF(BS_CONTROLE[[#This Row],[SUB]]=0, "-", BS_CONTROLE[[#This Row],[SUB]])</f>
        <v>-</v>
      </c>
      <c r="AP175" s="260" t="str">
        <f>IF(BS_CONTROLE[[#This Row],[KM - Inicio]]=0, "-", BS_CONTROLE[[#This Row],[KM - Inicio]])</f>
        <v>-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1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5" t="str">
        <f t="shared" si="19"/>
        <v/>
      </c>
    </row>
    <row r="176" spans="1:72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4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4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>
      <c r="A178" s="51" t="str">
        <f t="shared" si="20"/>
        <v/>
      </c>
      <c r="B178" s="171"/>
      <c r="C178" s="8" t="str">
        <f>IF(BS_CONTROLE[[#This Row],[DATA]]="","",WEEKNUM(BS_CONTROLE[[#This Row],[DATA]]))</f>
        <v/>
      </c>
      <c r="D178" s="52"/>
      <c r="E178" s="29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4" t="s">
        <v>317</v>
      </c>
      <c r="M178" s="204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4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3"/>
      <c r="P178" s="173"/>
      <c r="Q178" s="84"/>
      <c r="R178" s="10" t="str">
        <f>IFERROR(_xlfn.XLOOKUP(F178, BS_ATIVIDADE[ATIVIDADE],BS_ATIVIDADE[UNIDADE] ), "*")</f>
        <v>*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8"/>
      <c r="W178" s="173"/>
      <c r="X178" s="218"/>
      <c r="Y178" s="158"/>
      <c r="Z178" s="158"/>
      <c r="AA178" s="84"/>
      <c r="AB178" s="71"/>
      <c r="AC178" s="71"/>
      <c r="AD178" s="173"/>
      <c r="AE178" s="84"/>
      <c r="AF178" s="84"/>
      <c r="AG178" s="84"/>
      <c r="AH178" s="49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8" t="str">
        <f>IF(BS_CONTROLE[[#This Row],[Local - Partida]]=0, "-", BS_CONTROLE[[#This Row],[Local - Partida]])</f>
        <v>-</v>
      </c>
      <c r="AL178" s="258" t="str">
        <f>IF(BS_CONTROLE[[#This Row],[Local - Encerramento]]=0, "-", BS_CONTROLE[[#This Row],[Local - Encerramento]])</f>
        <v>-</v>
      </c>
      <c r="AM178" s="258" t="str">
        <f>IF(BS_CONTROLE[[#This Row],[Entre - Estações]]=0, "-", BS_CONTROLE[[#This Row],[Entre - Estações]])</f>
        <v>-</v>
      </c>
      <c r="AN178" s="258" t="str">
        <f>IF(BS_CONTROLE[[#This Row],[SB]]=0, "-", BS_CONTROLE[[#This Row],[SB]])</f>
        <v>-</v>
      </c>
      <c r="AO178" s="259" t="str">
        <f>IF(BS_CONTROLE[[#This Row],[SUB]]=0, "-", BS_CONTROLE[[#This Row],[SUB]])</f>
        <v>-</v>
      </c>
      <c r="AP178" s="260" t="str">
        <f>IF(BS_CONTROLE[[#This Row],[KM - Inicio]]=0, "-", BS_CONTROLE[[#This Row],[KM - Inicio]])</f>
        <v>-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1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5" t="str">
        <f t="shared" si="19"/>
        <v/>
      </c>
    </row>
    <row r="179" spans="1:72">
      <c r="A179" s="51" t="str">
        <f t="shared" si="20"/>
        <v/>
      </c>
      <c r="B179" s="171"/>
      <c r="C179" s="8" t="str">
        <f>IF(BS_CONTROLE[[#This Row],[DATA]]="","",WEEKNUM(BS_CONTROLE[[#This Row],[DATA]]))</f>
        <v/>
      </c>
      <c r="D179" s="52"/>
      <c r="E179" s="29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4" t="s">
        <v>317</v>
      </c>
      <c r="M179" s="204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4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3"/>
      <c r="P179" s="173"/>
      <c r="Q179" s="84"/>
      <c r="R179" s="10" t="str">
        <f>IFERROR(_xlfn.XLOOKUP(F179, BS_ATIVIDADE[ATIVIDADE],BS_ATIVIDADE[UNIDADE] ), "*")</f>
        <v>*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8"/>
      <c r="W179" s="173"/>
      <c r="X179" s="218"/>
      <c r="Y179" s="158"/>
      <c r="Z179" s="158"/>
      <c r="AA179" s="84"/>
      <c r="AB179" s="71"/>
      <c r="AC179" s="71"/>
      <c r="AD179" s="173"/>
      <c r="AE179" s="84"/>
      <c r="AF179" s="84"/>
      <c r="AG179" s="84"/>
      <c r="AH179" s="49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-</v>
      </c>
      <c r="AN179" s="258" t="str">
        <f>IF(BS_CONTROLE[[#This Row],[SB]]=0, "-", BS_CONTROLE[[#This Row],[SB]])</f>
        <v>-</v>
      </c>
      <c r="AO179" s="259" t="str">
        <f>IF(BS_CONTROLE[[#This Row],[SUB]]=0, "-", BS_CONTROLE[[#This Row],[SUB]])</f>
        <v>-</v>
      </c>
      <c r="AP179" s="260" t="str">
        <f>IF(BS_CONTROLE[[#This Row],[KM - Inicio]]=0, "-", BS_CONTROLE[[#This Row],[KM - Inicio]])</f>
        <v>-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1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5" t="str">
        <f t="shared" si="19"/>
        <v/>
      </c>
    </row>
    <row r="180" spans="1:72">
      <c r="A180" s="51" t="str">
        <f t="shared" si="20"/>
        <v/>
      </c>
      <c r="B180" s="171"/>
      <c r="C180" s="8" t="str">
        <f>IF(BS_CONTROLE[[#This Row],[DATA]]="","",WEEKNUM(BS_CONTROLE[[#This Row],[DATA]]))</f>
        <v/>
      </c>
      <c r="D180" s="52"/>
      <c r="E180" s="29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4" t="s">
        <v>317</v>
      </c>
      <c r="M180" s="204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4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3"/>
      <c r="P180" s="173"/>
      <c r="Q180" s="84"/>
      <c r="R180" s="10" t="str">
        <f>IFERROR(_xlfn.XLOOKUP(F180, BS_ATIVIDADE[ATIVIDADE],BS_ATIVIDADE[UNIDADE] ), "*")</f>
        <v>*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8"/>
      <c r="W180" s="173"/>
      <c r="X180" s="218"/>
      <c r="Y180" s="158"/>
      <c r="Z180" s="158"/>
      <c r="AA180" s="84"/>
      <c r="AB180" s="71"/>
      <c r="AC180" s="71"/>
      <c r="AD180" s="173"/>
      <c r="AE180" s="84"/>
      <c r="AF180" s="84"/>
      <c r="AG180" s="84"/>
      <c r="AH180" s="49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-</v>
      </c>
      <c r="AN180" s="258" t="str">
        <f>IF(BS_CONTROLE[[#This Row],[SB]]=0, "-", BS_CONTROLE[[#This Row],[SB]])</f>
        <v>-</v>
      </c>
      <c r="AO180" s="259" t="str">
        <f>IF(BS_CONTROLE[[#This Row],[SUB]]=0, "-", BS_CONTROLE[[#This Row],[SUB]])</f>
        <v>-</v>
      </c>
      <c r="AP180" s="260" t="str">
        <f>IF(BS_CONTROLE[[#This Row],[KM - Inicio]]=0, "-", BS_CONTROLE[[#This Row],[KM - Inicio]])</f>
        <v>-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1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5" t="str">
        <f t="shared" si="19"/>
        <v/>
      </c>
    </row>
    <row r="181" spans="1:72">
      <c r="A181" s="51" t="str">
        <f t="shared" si="20"/>
        <v/>
      </c>
      <c r="B181" s="171"/>
      <c r="C181" s="8" t="str">
        <f>IF(BS_CONTROLE[[#This Row],[DATA]]="","",WEEKNUM(BS_CONTROLE[[#This Row],[DATA]]))</f>
        <v/>
      </c>
      <c r="D181" s="52"/>
      <c r="E181" s="29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4" t="s">
        <v>317</v>
      </c>
      <c r="M181" s="204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4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3"/>
      <c r="P181" s="173"/>
      <c r="Q181" s="84"/>
      <c r="R181" s="10" t="str">
        <f>IFERROR(_xlfn.XLOOKUP(F181, BS_ATIVIDADE[ATIVIDADE],BS_ATIVIDADE[UNIDADE] ), "*")</f>
        <v>*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8"/>
      <c r="W181" s="173"/>
      <c r="X181" s="218"/>
      <c r="Y181" s="158"/>
      <c r="Z181" s="158"/>
      <c r="AA181" s="84"/>
      <c r="AB181" s="71"/>
      <c r="AC181" s="71"/>
      <c r="AD181" s="173"/>
      <c r="AE181" s="84"/>
      <c r="AF181" s="84"/>
      <c r="AG181" s="84"/>
      <c r="AH181" s="49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8" t="str">
        <f>IF(BS_CONTROLE[[#This Row],[Local - Partida]]=0, "-", BS_CONTROLE[[#This Row],[Local - Partida]])</f>
        <v>-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-</v>
      </c>
      <c r="AN181" s="258" t="str">
        <f>IF(BS_CONTROLE[[#This Row],[SB]]=0, "-", BS_CONTROLE[[#This Row],[SB]])</f>
        <v>-</v>
      </c>
      <c r="AO181" s="259" t="str">
        <f>IF(BS_CONTROLE[[#This Row],[SUB]]=0, "-", BS_CONTROLE[[#This Row],[SUB]])</f>
        <v>-</v>
      </c>
      <c r="AP181" s="260" t="str">
        <f>IF(BS_CONTROLE[[#This Row],[KM - Inicio]]=0, "-", BS_CONTROLE[[#This Row],[KM - Inicio]])</f>
        <v>-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1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5" t="str">
        <f t="shared" si="19"/>
        <v/>
      </c>
    </row>
    <row r="182" spans="1:72">
      <c r="A182" s="51" t="str">
        <f t="shared" si="20"/>
        <v/>
      </c>
      <c r="B182" s="171"/>
      <c r="C182" s="8" t="str">
        <f>IF(BS_CONTROLE[[#This Row],[DATA]]="","",WEEKNUM(BS_CONTROLE[[#This Row],[DATA]]))</f>
        <v/>
      </c>
      <c r="D182" s="52"/>
      <c r="E182" s="29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4" t="s">
        <v>317</v>
      </c>
      <c r="M182" s="204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4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3"/>
      <c r="P182" s="173"/>
      <c r="Q182" s="84"/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8"/>
      <c r="W182" s="173"/>
      <c r="X182" s="218"/>
      <c r="Y182" s="158"/>
      <c r="Z182" s="158"/>
      <c r="AA182" s="84"/>
      <c r="AB182" s="71"/>
      <c r="AC182" s="71"/>
      <c r="AD182" s="173"/>
      <c r="AE182" s="84"/>
      <c r="AF182" s="84"/>
      <c r="AG182" s="84"/>
      <c r="AH182" s="49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-</v>
      </c>
      <c r="AN182" s="258" t="str">
        <f>IF(BS_CONTROLE[[#This Row],[SB]]=0, "-", BS_CONTROLE[[#This Row],[SB]])</f>
        <v>-</v>
      </c>
      <c r="AO182" s="259" t="str">
        <f>IF(BS_CONTROLE[[#This Row],[SUB]]=0, "-", BS_CONTROLE[[#This Row],[SUB]])</f>
        <v>-</v>
      </c>
      <c r="AP182" s="260" t="str">
        <f>IF(BS_CONTROLE[[#This Row],[KM - Inicio]]=0, "-", BS_CONTROLE[[#This Row],[KM - Inicio]])</f>
        <v>-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1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5"/>
    </row>
    <row r="183" spans="1:72">
      <c r="A183" s="51" t="str">
        <f t="shared" si="20"/>
        <v/>
      </c>
      <c r="B183" s="171"/>
      <c r="C183" s="8" t="str">
        <f>IF(BS_CONTROLE[[#This Row],[DATA]]="","",WEEKNUM(BS_CONTROLE[[#This Row],[DATA]]))</f>
        <v/>
      </c>
      <c r="D183" s="52"/>
      <c r="E183" s="29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4" t="s">
        <v>317</v>
      </c>
      <c r="M183" s="204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4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3"/>
      <c r="P183" s="173"/>
      <c r="Q183" s="84"/>
      <c r="R183" s="10" t="str">
        <f>IFERROR(_xlfn.XLOOKUP(F183, BS_ATIVIDADE[ATIVIDADE],BS_ATIVIDADE[UNIDADE] ), "*")</f>
        <v>*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8"/>
      <c r="W183" s="173"/>
      <c r="X183" s="218"/>
      <c r="Y183" s="158"/>
      <c r="Z183" s="158"/>
      <c r="AA183" s="84"/>
      <c r="AB183" s="71"/>
      <c r="AC183" s="71"/>
      <c r="AD183" s="173"/>
      <c r="AE183" s="84"/>
      <c r="AF183" s="84"/>
      <c r="AG183" s="84"/>
      <c r="AH183" s="49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8" t="str">
        <f>IF(BS_CONTROLE[[#This Row],[Local - Partida]]=0, "-", BS_CONTROLE[[#This Row],[Local - Partida]])</f>
        <v>-</v>
      </c>
      <c r="AL183" s="258" t="str">
        <f>IF(BS_CONTROLE[[#This Row],[Local - Encerramento]]=0, "-", BS_CONTROLE[[#This Row],[Local - Encerramento]])</f>
        <v>-</v>
      </c>
      <c r="AM183" s="258" t="str">
        <f>IF(BS_CONTROLE[[#This Row],[Entre - Estações]]=0, "-", BS_CONTROLE[[#This Row],[Entre - Estações]])</f>
        <v>-</v>
      </c>
      <c r="AN183" s="258" t="str">
        <f>IF(BS_CONTROLE[[#This Row],[SB]]=0, "-", BS_CONTROLE[[#This Row],[SB]])</f>
        <v>-</v>
      </c>
      <c r="AO183" s="259" t="str">
        <f>IF(BS_CONTROLE[[#This Row],[SUB]]=0, "-", BS_CONTROLE[[#This Row],[SUB]])</f>
        <v>-</v>
      </c>
      <c r="AP183" s="260" t="str">
        <f>IF(BS_CONTROLE[[#This Row],[KM - Inicio]]=0, "-", BS_CONTROLE[[#This Row],[KM - Inicio]])</f>
        <v>-</v>
      </c>
      <c r="AQ183" s="260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3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1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5" t="str">
        <f t="shared" si="19"/>
        <v/>
      </c>
    </row>
    <row r="184" spans="1:72">
      <c r="A184" s="51" t="str">
        <f t="shared" si="20"/>
        <v/>
      </c>
      <c r="B184" s="171"/>
      <c r="C184" s="8" t="str">
        <f>IF(BS_CONTROLE[[#This Row],[DATA]]="","",WEEKNUM(BS_CONTROLE[[#This Row],[DATA]]))</f>
        <v/>
      </c>
      <c r="D184" s="52"/>
      <c r="E184" s="29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4" t="s">
        <v>317</v>
      </c>
      <c r="M184" s="204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4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3"/>
      <c r="P184" s="173"/>
      <c r="Q184" s="84"/>
      <c r="R184" s="10" t="str">
        <f>IFERROR(_xlfn.XLOOKUP(F184, BS_ATIVIDADE[ATIVIDADE],BS_ATIVIDADE[UNIDADE] ), "*")</f>
        <v>*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8"/>
      <c r="W184" s="173"/>
      <c r="X184" s="218"/>
      <c r="Y184" s="158"/>
      <c r="Z184" s="158"/>
      <c r="AA184" s="84"/>
      <c r="AB184" s="71"/>
      <c r="AC184" s="71"/>
      <c r="AD184" s="173"/>
      <c r="AE184" s="84"/>
      <c r="AF184" s="84"/>
      <c r="AG184" s="84"/>
      <c r="AH184" s="49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8" t="str">
        <f>IF(BS_CONTROLE[[#This Row],[Local - Partida]]=0, "-", BS_CONTROLE[[#This Row],[Local - Partida]])</f>
        <v>-</v>
      </c>
      <c r="AL184" s="258" t="str">
        <f>IF(BS_CONTROLE[[#This Row],[Local - Encerramento]]=0, "-", BS_CONTROLE[[#This Row],[Local - Encerramento]])</f>
        <v>-</v>
      </c>
      <c r="AM184" s="258" t="str">
        <f>IF(BS_CONTROLE[[#This Row],[Entre - Estações]]=0, "-", BS_CONTROLE[[#This Row],[Entre - Estações]])</f>
        <v>-</v>
      </c>
      <c r="AN184" s="258" t="str">
        <f>IF(BS_CONTROLE[[#This Row],[SB]]=0, "-", BS_CONTROLE[[#This Row],[SB]])</f>
        <v>-</v>
      </c>
      <c r="AO184" s="259" t="str">
        <f>IF(BS_CONTROLE[[#This Row],[SUB]]=0, "-", BS_CONTROLE[[#This Row],[SUB]])</f>
        <v>-</v>
      </c>
      <c r="AP184" s="260" t="str">
        <f>IF(BS_CONTROLE[[#This Row],[KM - Inicio]]=0, "-", BS_CONTROLE[[#This Row],[KM - Inicio]])</f>
        <v>-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1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5" t="str">
        <f t="shared" si="19"/>
        <v/>
      </c>
    </row>
    <row r="185" spans="1:72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7:Q450 O152:Q155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7:Y450 V155:W155 X154:Y1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450 Z151 Z138:AD147 Z137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" name="Range1_14_1_1_1"/>
    <protectedRange sqref="F6:F7 F25 F14 F31:F32 F56:F57 F80:F81 F113 F107:F108" name="Range1_14_1_2_1"/>
    <protectedRange sqref="J7 J27 J20 J25 J14 J75 J97 J103 J113 J144 J148 J151 J156" name="Range1_16_2"/>
    <protectedRange sqref="O7:Q7 P8:P9 O27:Q27 O20:Q20 O25:Q25 O14:Q14 P33:P34 P58:P59 O75:Q75 O97:Q97 O103:Q103 O113:Q113 O144:Q144 O151:Q151 O156:Q156" name="Range1_17_2"/>
    <protectedRange sqref="J6:K6 J31:K31 J56:K56" name="Range1_16_11"/>
    <protectedRange sqref="O6:Q6 O31:Q31 O56:Q56" name="Range1_17_11"/>
    <protectedRange sqref="V6:V7 V19 V31:V32 V51 V55:V57 V77 V80:V81 V129 V118 V107:V111 V132:V133 V137 V154" name="Range1_18_1_1"/>
    <protectedRange sqref="W6 W15:W17 W19 W23 W28 W31 W51 W56 W68:W70 W74 W77 W129 W137 W154" name="Range1_18_4"/>
    <protectedRange sqref="AA6:AE7 AA19:AE20 AA31:AE32 AA51:AE51 AA56:AE57 AA77:AE77 AA80:AE81 AA129:AE129 AA107:AE110 AA137:AE137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599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7" sqref="C7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68" t="s">
        <v>1183</v>
      </c>
      <c r="C2" s="368"/>
      <c r="D2" s="368"/>
      <c r="E2" s="368"/>
      <c r="F2" s="368"/>
      <c r="G2" s="368"/>
    </row>
    <row r="3" spans="2:8" ht="20.25" customHeight="1">
      <c r="B3" s="369"/>
      <c r="C3" s="369"/>
      <c r="D3" s="369"/>
      <c r="E3" s="369"/>
      <c r="F3" s="369"/>
      <c r="G3" s="369"/>
    </row>
    <row r="4" spans="2:8">
      <c r="B4" s="331" t="s">
        <v>1184</v>
      </c>
      <c r="C4" s="331" t="s">
        <v>1185</v>
      </c>
      <c r="D4" s="331" t="s">
        <v>1186</v>
      </c>
      <c r="E4" s="331" t="s">
        <v>1187</v>
      </c>
      <c r="F4" s="331" t="s">
        <v>8</v>
      </c>
      <c r="G4" s="331" t="s">
        <v>1188</v>
      </c>
    </row>
    <row r="5" spans="2:8">
      <c r="B5" s="334" t="s">
        <v>1147</v>
      </c>
      <c r="C5" s="334">
        <v>314978</v>
      </c>
      <c r="D5" s="334" t="s">
        <v>1189</v>
      </c>
      <c r="E5" s="334" t="s">
        <v>537</v>
      </c>
      <c r="F5" s="334" t="s">
        <v>101</v>
      </c>
      <c r="G5" s="335">
        <v>46143</v>
      </c>
    </row>
    <row r="6" spans="2:8">
      <c r="B6" s="334" t="s">
        <v>1190</v>
      </c>
      <c r="C6" s="334">
        <v>256790</v>
      </c>
      <c r="D6" s="334" t="s">
        <v>1191</v>
      </c>
      <c r="E6" s="334" t="s">
        <v>537</v>
      </c>
      <c r="F6" s="334" t="s">
        <v>1192</v>
      </c>
      <c r="G6" s="335">
        <v>45992</v>
      </c>
    </row>
    <row r="7" spans="2:8">
      <c r="B7" s="334" t="s">
        <v>1193</v>
      </c>
      <c r="C7" s="334">
        <v>265193</v>
      </c>
      <c r="D7" s="334" t="s">
        <v>1194</v>
      </c>
      <c r="E7" s="334" t="s">
        <v>538</v>
      </c>
      <c r="F7" s="334" t="s">
        <v>1195</v>
      </c>
      <c r="G7" s="334" t="s">
        <v>1196</v>
      </c>
    </row>
    <row r="8" spans="2:8">
      <c r="B8" s="334" t="s">
        <v>1197</v>
      </c>
      <c r="C8" s="334">
        <v>293716</v>
      </c>
      <c r="D8" s="334" t="s">
        <v>1198</v>
      </c>
      <c r="E8" s="334" t="s">
        <v>538</v>
      </c>
      <c r="F8" s="334" t="s">
        <v>1195</v>
      </c>
      <c r="G8" s="335">
        <v>46204</v>
      </c>
    </row>
    <row r="9" spans="2:8">
      <c r="B9" s="334" t="s">
        <v>1199</v>
      </c>
      <c r="C9" s="334">
        <v>257258</v>
      </c>
      <c r="D9" s="334" t="s">
        <v>1200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1201</v>
      </c>
      <c r="C10" s="334">
        <v>371147</v>
      </c>
      <c r="D10" s="334" t="s">
        <v>1202</v>
      </c>
      <c r="E10" s="334" t="s">
        <v>539</v>
      </c>
      <c r="F10" s="334" t="s">
        <v>144</v>
      </c>
      <c r="G10" s="334" t="s">
        <v>1196</v>
      </c>
    </row>
    <row r="11" spans="2:8">
      <c r="B11" s="334" t="s">
        <v>1203</v>
      </c>
      <c r="C11" s="334">
        <v>259230</v>
      </c>
      <c r="D11" s="334" t="s">
        <v>1204</v>
      </c>
      <c r="E11" s="334" t="s">
        <v>539</v>
      </c>
      <c r="F11" s="334" t="s">
        <v>144</v>
      </c>
      <c r="G11" s="335">
        <v>45992</v>
      </c>
      <c r="H11" s="386">
        <v>46357</v>
      </c>
    </row>
    <row r="12" spans="2:8">
      <c r="B12" s="334" t="s">
        <v>1205</v>
      </c>
      <c r="C12" s="334">
        <v>370705</v>
      </c>
      <c r="D12" s="334"/>
      <c r="E12" s="334" t="s">
        <v>539</v>
      </c>
      <c r="F12" s="334" t="s">
        <v>144</v>
      </c>
      <c r="G12" s="334" t="s">
        <v>1196</v>
      </c>
    </row>
    <row r="13" spans="2:8">
      <c r="B13" s="334" t="s">
        <v>1206</v>
      </c>
      <c r="C13" s="334">
        <v>258542</v>
      </c>
      <c r="D13" s="334" t="s">
        <v>1207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1208</v>
      </c>
      <c r="C14" s="334">
        <v>257050</v>
      </c>
      <c r="D14" s="334" t="s">
        <v>1209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12" sqref="G12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0" t="s">
        <v>1210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 ht="34.5" customHeight="1">
      <c r="C3" s="326" t="s">
        <v>410</v>
      </c>
      <c r="D3" s="326" t="s">
        <v>1211</v>
      </c>
      <c r="E3" s="326" t="s">
        <v>1212</v>
      </c>
      <c r="F3" s="326" t="s">
        <v>1213</v>
      </c>
      <c r="G3" s="331" t="s">
        <v>1214</v>
      </c>
      <c r="H3" s="326" t="s">
        <v>1215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1216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1217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1218</v>
      </c>
      <c r="G6" s="333" t="s">
        <v>1219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1220</v>
      </c>
      <c r="H7" s="327"/>
    </row>
    <row r="8" spans="3:8">
      <c r="C8" s="327" t="s">
        <v>464</v>
      </c>
      <c r="D8" s="327" t="s">
        <v>1221</v>
      </c>
      <c r="E8" s="328">
        <v>45993</v>
      </c>
      <c r="F8" s="327">
        <v>12000</v>
      </c>
      <c r="G8" s="332" t="s">
        <v>1222</v>
      </c>
      <c r="H8" s="327"/>
    </row>
    <row r="9" spans="3:8" ht="29.25">
      <c r="C9" s="327" t="s">
        <v>464</v>
      </c>
      <c r="D9" s="327" t="s">
        <v>1223</v>
      </c>
      <c r="E9" s="328">
        <v>45993</v>
      </c>
      <c r="F9" s="327">
        <v>9000</v>
      </c>
      <c r="G9" s="332" t="s">
        <v>1224</v>
      </c>
      <c r="H9" s="327"/>
    </row>
    <row r="10" spans="3:8" ht="29.25">
      <c r="C10" s="327" t="s">
        <v>464</v>
      </c>
      <c r="D10" s="327" t="s">
        <v>1225</v>
      </c>
      <c r="E10" s="328">
        <v>45993</v>
      </c>
      <c r="F10" s="327">
        <v>10000</v>
      </c>
      <c r="G10" s="332" t="s">
        <v>1224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1226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2" sqref="A82:Q106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71" t="s">
        <v>1227</v>
      </c>
      <c r="D5" s="372"/>
      <c r="E5" s="372"/>
      <c r="F5" s="372"/>
      <c r="G5" s="372"/>
      <c r="H5" s="372"/>
      <c r="I5" s="372"/>
      <c r="J5" s="373"/>
      <c r="K5" s="374" t="s">
        <v>1228</v>
      </c>
      <c r="L5" s="375"/>
      <c r="M5" s="375"/>
      <c r="N5" s="375"/>
      <c r="O5" s="376" t="s">
        <v>1229</v>
      </c>
      <c r="P5" s="377"/>
      <c r="Q5" s="378"/>
    </row>
    <row r="6" spans="1:17" s="94" customFormat="1" ht="15.75" customHeight="1">
      <c r="A6" s="88" t="s">
        <v>1230</v>
      </c>
      <c r="B6" s="95" t="s">
        <v>1231</v>
      </c>
      <c r="C6" s="96" t="s">
        <v>869</v>
      </c>
      <c r="D6" s="97" t="s">
        <v>870</v>
      </c>
      <c r="E6" s="96" t="s">
        <v>1232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1233</v>
      </c>
      <c r="M6" s="139" t="s">
        <v>335</v>
      </c>
      <c r="N6" s="140" t="s">
        <v>864</v>
      </c>
      <c r="O6" s="246" t="s">
        <v>907</v>
      </c>
      <c r="P6" s="157"/>
      <c r="Q6" s="193" t="s">
        <v>1234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4" t="str">
        <f>IF(SP_SUL!K123="","*",SP_SUL!K123)</f>
        <v>*</v>
      </c>
      <c r="I125" s="132" t="str">
        <f>IF(SP_SUL!O123="","*",SP_SUL!O123)</f>
        <v>*</v>
      </c>
      <c r="J125" s="132" t="str">
        <f>IF(SP_SUL!P123="","*",SP_SUL!P123)</f>
        <v>*</v>
      </c>
      <c r="K125" s="141" t="str">
        <f>IF(SP_SUL!AK123="","*",SP_SUL!AK123)</f>
        <v>-</v>
      </c>
      <c r="L125" s="141" t="str">
        <f>IF(SP_SUL!AM123="","*",SP_SUL!AM123)</f>
        <v>-</v>
      </c>
      <c r="M125" s="141" t="str">
        <f>IF(SP_SUL!AP123="","*",SP_SUL!AP123)</f>
        <v>-</v>
      </c>
      <c r="N125" s="141" t="str">
        <f>IF(SP_SUL!AM123="","*",SP_SUL!AM123)</f>
        <v>-</v>
      </c>
      <c r="O125" s="174">
        <f>SP_SUL!BH123</f>
        <v>0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8.3333333333333329E-2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4" t="str">
        <f>IF(SP_SUL!K136="","*",SP_SUL!K136)</f>
        <v>*</v>
      </c>
      <c r="I138" s="132" t="str">
        <f>IF(SP_SUL!O136="","*",SP_SUL!O136)</f>
        <v>*</v>
      </c>
      <c r="J138" s="132" t="str">
        <f>IF(SP_SUL!P136="","*",SP_SUL!P136)</f>
        <v>*</v>
      </c>
      <c r="K138" s="141" t="str">
        <f>IF(SP_SUL!AK136="","*",SP_SUL!AK136)</f>
        <v>-</v>
      </c>
      <c r="L138" s="141" t="str">
        <f>IF(SP_SUL!AM136="","*",SP_SUL!AM136)</f>
        <v>-</v>
      </c>
      <c r="M138" s="141" t="str">
        <f>IF(SP_SUL!AP136="","*",SP_SUL!AP136)</f>
        <v>-</v>
      </c>
      <c r="N138" s="141" t="str">
        <f>IF(SP_SUL!AM136="","*",SP_SUL!AM136)</f>
        <v>-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0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0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0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ZEM-2</v>
      </c>
      <c r="G156" s="100" t="str">
        <f>IF(SP_SUL!M154="","*",SP_SUL!M154)</f>
        <v>ZEM-ZEV</v>
      </c>
      <c r="H156" s="154">
        <f>IF(SP_SUL!K154="","*",SP_SUL!K154)</f>
        <v>135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ZEM-2</v>
      </c>
      <c r="L156" s="141" t="str">
        <f>IF(SP_SUL!AM154="","*",SP_SUL!AM154)</f>
        <v>ZEM-ZEV</v>
      </c>
      <c r="M156" s="141">
        <f>IF(SP_SUL!AP154="","*",SP_SUL!AP154)</f>
        <v>135</v>
      </c>
      <c r="N156" s="141" t="str">
        <f>IF(SP_SUL!AM154="","*",SP_SUL!AM154)</f>
        <v>ZEM-ZEV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4" t="str">
        <f>IF(SP_SUL!K159="","*",SP_SUL!K159)</f>
        <v>*</v>
      </c>
      <c r="I161" s="132" t="str">
        <f>IF(SP_SUL!O159="","*",SP_SUL!O159)</f>
        <v>*</v>
      </c>
      <c r="J161" s="132" t="str">
        <f>IF(SP_SUL!P159="","*",SP_SUL!P159)</f>
        <v>*</v>
      </c>
      <c r="K161" s="141" t="str">
        <f>IF(SP_SUL!AK159="","*",SP_SUL!AK159)</f>
        <v>-</v>
      </c>
      <c r="L161" s="141" t="str">
        <f>IF(SP_SUL!AM159="","*",SP_SUL!AM159)</f>
        <v>-</v>
      </c>
      <c r="M161" s="141" t="str">
        <f>IF(SP_SUL!AP159="","*",SP_SUL!AP159)</f>
        <v>-</v>
      </c>
      <c r="N161" s="141" t="str">
        <f>IF(SP_SUL!AM159="","*",SP_SUL!AM159)</f>
        <v>-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4" t="str">
        <f>IF(SP_SUL!K160="","*",SP_SUL!K160)</f>
        <v>*</v>
      </c>
      <c r="I162" s="132" t="str">
        <f>IF(SP_SUL!O160="","*",SP_SUL!O160)</f>
        <v>*</v>
      </c>
      <c r="J162" s="132" t="str">
        <f>IF(SP_SUL!P160="","*",SP_SUL!P160)</f>
        <v>*</v>
      </c>
      <c r="K162" s="141" t="str">
        <f>IF(SP_SUL!AK160="","*",SP_SUL!AK160)</f>
        <v>-</v>
      </c>
      <c r="L162" s="141" t="str">
        <f>IF(SP_SUL!AM160="","*",SP_SUL!AM160)</f>
        <v>-</v>
      </c>
      <c r="M162" s="141" t="str">
        <f>IF(SP_SUL!AP160="","*",SP_SUL!AP160)</f>
        <v>-</v>
      </c>
      <c r="N162" s="141" t="str">
        <f>IF(SP_SUL!AM160="","*",SP_SUL!AM160)</f>
        <v>-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4" t="str">
        <f>IF(SP_SUL!K161="","*",SP_SUL!K161)</f>
        <v>*</v>
      </c>
      <c r="I163" s="132" t="str">
        <f>IF(SP_SUL!O161="","*",SP_SUL!O161)</f>
        <v>*</v>
      </c>
      <c r="J163" s="132" t="str">
        <f>IF(SP_SUL!P161="","*",SP_SUL!P161)</f>
        <v>*</v>
      </c>
      <c r="K163" s="141" t="str">
        <f>IF(SP_SUL!AK161="","*",SP_SUL!AK161)</f>
        <v>-</v>
      </c>
      <c r="L163" s="141" t="str">
        <f>IF(SP_SUL!AM161="","*",SP_SUL!AM161)</f>
        <v>-</v>
      </c>
      <c r="M163" s="141" t="str">
        <f>IF(SP_SUL!AP161="","*",SP_SUL!AP161)</f>
        <v>-</v>
      </c>
      <c r="N163" s="141" t="str">
        <f>IF(SP_SUL!AM161="","*",SP_SUL!AM161)</f>
        <v>-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4" t="str">
        <f>IF(SP_SUL!K162="","*",SP_SUL!K162)</f>
        <v>*</v>
      </c>
      <c r="I164" s="132" t="str">
        <f>IF(SP_SUL!O162="","*",SP_SUL!O162)</f>
        <v>*</v>
      </c>
      <c r="J164" s="132" t="str">
        <f>IF(SP_SUL!P162="","*",SP_SUL!P162)</f>
        <v>*</v>
      </c>
      <c r="K164" s="141" t="str">
        <f>IF(SP_SUL!AK162="","*",SP_SUL!AK162)</f>
        <v>-</v>
      </c>
      <c r="L164" s="141" t="str">
        <f>IF(SP_SUL!AM162="","*",SP_SUL!AM162)</f>
        <v>-</v>
      </c>
      <c r="M164" s="141" t="str">
        <f>IF(SP_SUL!AP162="","*",SP_SUL!AP162)</f>
        <v>-</v>
      </c>
      <c r="N164" s="141" t="str">
        <f>IF(SP_SUL!AM162="","*",SP_SUL!AM162)</f>
        <v>-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4" t="str">
        <f>IF(SP_SUL!K163="","*",SP_SUL!K163)</f>
        <v>*</v>
      </c>
      <c r="I165" s="132" t="str">
        <f>IF(SP_SUL!O163="","*",SP_SUL!O163)</f>
        <v>*</v>
      </c>
      <c r="J165" s="132" t="str">
        <f>IF(SP_SUL!P163="","*",SP_SUL!P163)</f>
        <v>*</v>
      </c>
      <c r="K165" s="141" t="str">
        <f>IF(SP_SUL!AK163="","*",SP_SUL!AK163)</f>
        <v>-</v>
      </c>
      <c r="L165" s="141" t="str">
        <f>IF(SP_SUL!AM163="","*",SP_SUL!AM163)</f>
        <v>-</v>
      </c>
      <c r="M165" s="141" t="str">
        <f>IF(SP_SUL!AP163="","*",SP_SUL!AP163)</f>
        <v>-</v>
      </c>
      <c r="N165" s="141" t="str">
        <f>IF(SP_SUL!AM163="","*",SP_SUL!AM163)</f>
        <v>-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4" t="str">
        <f>IF(SP_SUL!K164="","*",SP_SUL!K164)</f>
        <v>*</v>
      </c>
      <c r="I166" s="132" t="str">
        <f>IF(SP_SUL!O164="","*",SP_SUL!O164)</f>
        <v>*</v>
      </c>
      <c r="J166" s="132" t="str">
        <f>IF(SP_SUL!P164="","*",SP_SUL!P164)</f>
        <v>*</v>
      </c>
      <c r="K166" s="141" t="str">
        <f>IF(SP_SUL!AK164="","*",SP_SUL!AK164)</f>
        <v>-</v>
      </c>
      <c r="L166" s="141" t="str">
        <f>IF(SP_SUL!AM164="","*",SP_SUL!AM164)</f>
        <v>-</v>
      </c>
      <c r="M166" s="141" t="str">
        <f>IF(SP_SUL!AP164="","*",SP_SUL!AP164)</f>
        <v>-</v>
      </c>
      <c r="N166" s="141" t="str">
        <f>IF(SP_SUL!AM164="","*",SP_SUL!AM164)</f>
        <v>-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4" t="str">
        <f>IF(SP_SUL!K165="","*",SP_SUL!K165)</f>
        <v>*</v>
      </c>
      <c r="I167" s="132" t="str">
        <f>IF(SP_SUL!O165="","*",SP_SUL!O165)</f>
        <v>*</v>
      </c>
      <c r="J167" s="132" t="str">
        <f>IF(SP_SUL!P165="","*",SP_SUL!P165)</f>
        <v>*</v>
      </c>
      <c r="K167" s="141" t="str">
        <f>IF(SP_SUL!AK165="","*",SP_SUL!AK165)</f>
        <v>-</v>
      </c>
      <c r="L167" s="141" t="str">
        <f>IF(SP_SUL!AM165="","*",SP_SUL!AM165)</f>
        <v>-</v>
      </c>
      <c r="M167" s="141" t="str">
        <f>IF(SP_SUL!AP165="","*",SP_SUL!AP165)</f>
        <v>-</v>
      </c>
      <c r="N167" s="141" t="str">
        <f>IF(SP_SUL!AM165="","*",SP_SUL!AM165)</f>
        <v>-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4" t="str">
        <f>IF(SP_SUL!K167="","*",SP_SUL!K167)</f>
        <v>*</v>
      </c>
      <c r="I169" s="132" t="str">
        <f>IF(SP_SUL!O167="","*",SP_SUL!O167)</f>
        <v>*</v>
      </c>
      <c r="J169" s="132" t="str">
        <f>IF(SP_SUL!P167="","*",SP_SUL!P167)</f>
        <v>*</v>
      </c>
      <c r="K169" s="141" t="str">
        <f>IF(SP_SUL!AK167="","*",SP_SUL!AK167)</f>
        <v>-</v>
      </c>
      <c r="L169" s="141" t="str">
        <f>IF(SP_SUL!AM167="","*",SP_SUL!AM167)</f>
        <v>-</v>
      </c>
      <c r="M169" s="141" t="str">
        <f>IF(SP_SUL!AP167="","*",SP_SUL!AP167)</f>
        <v>-</v>
      </c>
      <c r="N169" s="141" t="str">
        <f>IF(SP_SUL!AM167="","*",SP_SUL!AM167)</f>
        <v>-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4" t="str">
        <f>IF(SP_SUL!K168="","*",SP_SUL!K168)</f>
        <v>*</v>
      </c>
      <c r="I170" s="132" t="str">
        <f>IF(SP_SUL!O168="","*",SP_SUL!O168)</f>
        <v>*</v>
      </c>
      <c r="J170" s="132" t="str">
        <f>IF(SP_SUL!P168="","*",SP_SUL!P168)</f>
        <v>*</v>
      </c>
      <c r="K170" s="141" t="str">
        <f>IF(SP_SUL!AK168="","*",SP_SUL!AK168)</f>
        <v>-</v>
      </c>
      <c r="L170" s="141" t="str">
        <f>IF(SP_SUL!AM168="","*",SP_SUL!AM168)</f>
        <v>-</v>
      </c>
      <c r="M170" s="141" t="str">
        <f>IF(SP_SUL!AP168="","*",SP_SUL!AP168)</f>
        <v>-</v>
      </c>
      <c r="N170" s="141" t="str">
        <f>IF(SP_SUL!AM168="","*",SP_SUL!AM168)</f>
        <v>-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4" t="str">
        <f>IF(SP_SUL!K169="","*",SP_SUL!K169)</f>
        <v>*</v>
      </c>
      <c r="I171" s="132" t="str">
        <f>IF(SP_SUL!O169="","*",SP_SUL!O169)</f>
        <v>*</v>
      </c>
      <c r="J171" s="132" t="str">
        <f>IF(SP_SUL!P169="","*",SP_SUL!P169)</f>
        <v>*</v>
      </c>
      <c r="K171" s="141" t="str">
        <f>IF(SP_SUL!AK169="","*",SP_SUL!AK169)</f>
        <v>-</v>
      </c>
      <c r="L171" s="141" t="str">
        <f>IF(SP_SUL!AM169="","*",SP_SUL!AM169)</f>
        <v>-</v>
      </c>
      <c r="M171" s="141" t="str">
        <f>IF(SP_SUL!AP169="","*",SP_SUL!AP169)</f>
        <v>-</v>
      </c>
      <c r="N171" s="141" t="str">
        <f>IF(SP_SUL!AM169="","*",SP_SUL!AM169)</f>
        <v>-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4" t="str">
        <f>IF(SP_SUL!K170="","*",SP_SUL!K170)</f>
        <v>*</v>
      </c>
      <c r="I172" s="132" t="str">
        <f>IF(SP_SUL!O170="","*",SP_SUL!O170)</f>
        <v>*</v>
      </c>
      <c r="J172" s="132" t="str">
        <f>IF(SP_SUL!P170="","*",SP_SUL!P170)</f>
        <v>*</v>
      </c>
      <c r="K172" s="141" t="str">
        <f>IF(SP_SUL!AK170="","*",SP_SUL!AK170)</f>
        <v>-</v>
      </c>
      <c r="L172" s="141" t="str">
        <f>IF(SP_SUL!AM170="","*",SP_SUL!AM170)</f>
        <v>-</v>
      </c>
      <c r="M172" s="141" t="str">
        <f>IF(SP_SUL!AP170="","*",SP_SUL!AP170)</f>
        <v>-</v>
      </c>
      <c r="N172" s="141" t="str">
        <f>IF(SP_SUL!AM170="","*",SP_SUL!AM170)</f>
        <v>-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4" t="str">
        <f>IF(SP_SUL!K171="","*",SP_SUL!K171)</f>
        <v>*</v>
      </c>
      <c r="I173" s="132" t="str">
        <f>IF(SP_SUL!O171="","*",SP_SUL!O171)</f>
        <v>*</v>
      </c>
      <c r="J173" s="132" t="str">
        <f>IF(SP_SUL!P171="","*",SP_SUL!P171)</f>
        <v>*</v>
      </c>
      <c r="K173" s="141" t="str">
        <f>IF(SP_SUL!AK171="","*",SP_SUL!AK171)</f>
        <v>-</v>
      </c>
      <c r="L173" s="141" t="str">
        <f>IF(SP_SUL!AM171="","*",SP_SUL!AM171)</f>
        <v>-</v>
      </c>
      <c r="M173" s="141" t="str">
        <f>IF(SP_SUL!AP171="","*",SP_SUL!AP171)</f>
        <v>-</v>
      </c>
      <c r="N173" s="141" t="str">
        <f>IF(SP_SUL!AM171="","*",SP_SUL!AM171)</f>
        <v>-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4" t="str">
        <f>IF(SP_SUL!K172="","*",SP_SUL!K172)</f>
        <v>*</v>
      </c>
      <c r="I174" s="132" t="str">
        <f>IF(SP_SUL!O172="","*",SP_SUL!O172)</f>
        <v>*</v>
      </c>
      <c r="J174" s="132" t="str">
        <f>IF(SP_SUL!P172="","*",SP_SUL!P172)</f>
        <v>*</v>
      </c>
      <c r="K174" s="141" t="str">
        <f>IF(SP_SUL!AK172="","*",SP_SUL!AK172)</f>
        <v>-</v>
      </c>
      <c r="L174" s="141" t="str">
        <f>IF(SP_SUL!AM172="","*",SP_SUL!AM172)</f>
        <v>-</v>
      </c>
      <c r="M174" s="141" t="str">
        <f>IF(SP_SUL!AP172="","*",SP_SUL!AP172)</f>
        <v>-</v>
      </c>
      <c r="N174" s="141" t="str">
        <f>IF(SP_SUL!AM172="","*",SP_SUL!AM172)</f>
        <v>-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4" t="str">
        <f>IF(SP_SUL!K173="","*",SP_SUL!K173)</f>
        <v>*</v>
      </c>
      <c r="I175" s="132" t="str">
        <f>IF(SP_SUL!O173="","*",SP_SUL!O173)</f>
        <v>*</v>
      </c>
      <c r="J175" s="132" t="str">
        <f>IF(SP_SUL!P173="","*",SP_SUL!P173)</f>
        <v>*</v>
      </c>
      <c r="K175" s="141" t="str">
        <f>IF(SP_SUL!AK173="","*",SP_SUL!AK173)</f>
        <v>-</v>
      </c>
      <c r="L175" s="141" t="str">
        <f>IF(SP_SUL!AM173="","*",SP_SUL!AM173)</f>
        <v>-</v>
      </c>
      <c r="M175" s="141" t="str">
        <f>IF(SP_SUL!AP173="","*",SP_SUL!AP173)</f>
        <v>-</v>
      </c>
      <c r="N175" s="141" t="str">
        <f>IF(SP_SUL!AM173="","*",SP_SUL!AM173)</f>
        <v>-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4" t="str">
        <f>IF(SP_SUL!K174="","*",SP_SUL!K174)</f>
        <v>*</v>
      </c>
      <c r="I176" s="132" t="str">
        <f>IF(SP_SUL!O174="","*",SP_SUL!O174)</f>
        <v>*</v>
      </c>
      <c r="J176" s="132" t="str">
        <f>IF(SP_SUL!P174="","*",SP_SUL!P174)</f>
        <v>*</v>
      </c>
      <c r="K176" s="141" t="str">
        <f>IF(SP_SUL!AK174="","*",SP_SUL!AK174)</f>
        <v>-</v>
      </c>
      <c r="L176" s="141" t="str">
        <f>IF(SP_SUL!AM174="","*",SP_SUL!AM174)</f>
        <v>-</v>
      </c>
      <c r="M176" s="141" t="str">
        <f>IF(SP_SUL!AP174="","*",SP_SUL!AP174)</f>
        <v>-</v>
      </c>
      <c r="N176" s="141" t="str">
        <f>IF(SP_SUL!AM174="","*",SP_SUL!AM174)</f>
        <v>-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4" t="str">
        <f>IF(SP_SUL!K175="","*",SP_SUL!K175)</f>
        <v>*</v>
      </c>
      <c r="I177" s="132" t="str">
        <f>IF(SP_SUL!O175="","*",SP_SUL!O175)</f>
        <v>*</v>
      </c>
      <c r="J177" s="132" t="str">
        <f>IF(SP_SUL!P175="","*",SP_SUL!P175)</f>
        <v>*</v>
      </c>
      <c r="K177" s="141" t="str">
        <f>IF(SP_SUL!AK175="","*",SP_SUL!AK175)</f>
        <v>-</v>
      </c>
      <c r="L177" s="141" t="str">
        <f>IF(SP_SUL!AM175="","*",SP_SUL!AM175)</f>
        <v>-</v>
      </c>
      <c r="M177" s="141" t="str">
        <f>IF(SP_SUL!AP175="","*",SP_SUL!AP175)</f>
        <v>-</v>
      </c>
      <c r="N177" s="141" t="str">
        <f>IF(SP_SUL!AM175="","*",SP_SUL!AM175)</f>
        <v>-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4" t="str">
        <f>IF(SP_SUL!K178="","*",SP_SUL!K178)</f>
        <v>*</v>
      </c>
      <c r="I180" s="132" t="str">
        <f>IF(SP_SUL!O178="","*",SP_SUL!O178)</f>
        <v>*</v>
      </c>
      <c r="J180" s="132" t="str">
        <f>IF(SP_SUL!P178="","*",SP_SUL!P178)</f>
        <v>*</v>
      </c>
      <c r="K180" s="141" t="str">
        <f>IF(SP_SUL!AK178="","*",SP_SUL!AK178)</f>
        <v>-</v>
      </c>
      <c r="L180" s="141" t="str">
        <f>IF(SP_SUL!AM178="","*",SP_SUL!AM178)</f>
        <v>-</v>
      </c>
      <c r="M180" s="141" t="str">
        <f>IF(SP_SUL!AP178="","*",SP_SUL!AP178)</f>
        <v>-</v>
      </c>
      <c r="N180" s="141" t="str">
        <f>IF(SP_SUL!AM178="","*",SP_SUL!AM178)</f>
        <v>-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4" t="str">
        <f>IF(SP_SUL!K179="","*",SP_SUL!K179)</f>
        <v>*</v>
      </c>
      <c r="I181" s="132" t="str">
        <f>IF(SP_SUL!O179="","*",SP_SUL!O179)</f>
        <v>*</v>
      </c>
      <c r="J181" s="132" t="str">
        <f>IF(SP_SUL!P179="","*",SP_SUL!P179)</f>
        <v>*</v>
      </c>
      <c r="K181" s="141" t="str">
        <f>IF(SP_SUL!AK179="","*",SP_SUL!AK179)</f>
        <v>-</v>
      </c>
      <c r="L181" s="141" t="str">
        <f>IF(SP_SUL!AM179="","*",SP_SUL!AM179)</f>
        <v>-</v>
      </c>
      <c r="M181" s="141" t="str">
        <f>IF(SP_SUL!AP179="","*",SP_SUL!AP179)</f>
        <v>-</v>
      </c>
      <c r="N181" s="141" t="str">
        <f>IF(SP_SUL!AM179="","*",SP_SUL!AM179)</f>
        <v>-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4" t="str">
        <f>IF(SP_SUL!K180="","*",SP_SUL!K180)</f>
        <v>*</v>
      </c>
      <c r="I182" s="132" t="str">
        <f>IF(SP_SUL!O180="","*",SP_SUL!O180)</f>
        <v>*</v>
      </c>
      <c r="J182" s="132" t="str">
        <f>IF(SP_SUL!P180="","*",SP_SUL!P180)</f>
        <v>*</v>
      </c>
      <c r="K182" s="141" t="str">
        <f>IF(SP_SUL!AK180="","*",SP_SUL!AK180)</f>
        <v>-</v>
      </c>
      <c r="L182" s="141" t="str">
        <f>IF(SP_SUL!AM180="","*",SP_SUL!AM180)</f>
        <v>-</v>
      </c>
      <c r="M182" s="141" t="str">
        <f>IF(SP_SUL!AP180="","*",SP_SUL!AP180)</f>
        <v>-</v>
      </c>
      <c r="N182" s="141" t="str">
        <f>IF(SP_SUL!AM180="","*",SP_SUL!AM180)</f>
        <v>-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4" t="str">
        <f>IF(SP_SUL!K181="","*",SP_SUL!K181)</f>
        <v>*</v>
      </c>
      <c r="I183" s="132" t="str">
        <f>IF(SP_SUL!O181="","*",SP_SUL!O181)</f>
        <v>*</v>
      </c>
      <c r="J183" s="132" t="str">
        <f>IF(SP_SUL!P181="","*",SP_SUL!P181)</f>
        <v>*</v>
      </c>
      <c r="K183" s="141" t="str">
        <f>IF(SP_SUL!AK181="","*",SP_SUL!AK181)</f>
        <v>-</v>
      </c>
      <c r="L183" s="141" t="str">
        <f>IF(SP_SUL!AM181="","*",SP_SUL!AM181)</f>
        <v>-</v>
      </c>
      <c r="M183" s="141" t="str">
        <f>IF(SP_SUL!AP181="","*",SP_SUL!AP181)</f>
        <v>-</v>
      </c>
      <c r="N183" s="141" t="str">
        <f>IF(SP_SUL!AM181="","*",SP_SUL!AM181)</f>
        <v>-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4" t="str">
        <f>IF(SP_SUL!K182="","*",SP_SUL!K182)</f>
        <v>*</v>
      </c>
      <c r="I184" s="132" t="str">
        <f>IF(SP_SUL!O182="","*",SP_SUL!O182)</f>
        <v>*</v>
      </c>
      <c r="J184" s="132" t="str">
        <f>IF(SP_SUL!P182="","*",SP_SUL!P182)</f>
        <v>*</v>
      </c>
      <c r="K184" s="141" t="str">
        <f>IF(SP_SUL!AK182="","*",SP_SUL!AK182)</f>
        <v>-</v>
      </c>
      <c r="L184" s="141" t="str">
        <f>IF(SP_SUL!AM182="","*",SP_SUL!AM182)</f>
        <v>-</v>
      </c>
      <c r="M184" s="141" t="str">
        <f>IF(SP_SUL!AP182="","*",SP_SUL!AP182)</f>
        <v>-</v>
      </c>
      <c r="N184" s="141" t="str">
        <f>IF(SP_SUL!AM182="","*",SP_SUL!AM182)</f>
        <v>-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4" t="str">
        <f>IF(SP_SUL!K183="","*",SP_SUL!K183)</f>
        <v>*</v>
      </c>
      <c r="I185" s="132" t="str">
        <f>IF(SP_SUL!O183="","*",SP_SUL!O183)</f>
        <v>*</v>
      </c>
      <c r="J185" s="132" t="str">
        <f>IF(SP_SUL!P183="","*",SP_SUL!P183)</f>
        <v>*</v>
      </c>
      <c r="K185" s="141" t="str">
        <f>IF(SP_SUL!AK183="","*",SP_SUL!AK183)</f>
        <v>-</v>
      </c>
      <c r="L185" s="141" t="str">
        <f>IF(SP_SUL!AM183="","*",SP_SUL!AM183)</f>
        <v>-</v>
      </c>
      <c r="M185" s="141" t="str">
        <f>IF(SP_SUL!AP183="","*",SP_SUL!AP183)</f>
        <v>-</v>
      </c>
      <c r="N185" s="141" t="str">
        <f>IF(SP_SUL!AM183="","*",SP_SUL!AM183)</f>
        <v>-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4" t="str">
        <f>IF(SP_SUL!K184="","*",SP_SUL!K184)</f>
        <v>*</v>
      </c>
      <c r="I186" s="132" t="str">
        <f>IF(SP_SUL!O184="","*",SP_SUL!O184)</f>
        <v>*</v>
      </c>
      <c r="J186" s="132" t="str">
        <f>IF(SP_SUL!P184="","*",SP_SUL!P184)</f>
        <v>*</v>
      </c>
      <c r="K186" s="141" t="str">
        <f>IF(SP_SUL!AK184="","*",SP_SUL!AK184)</f>
        <v>-</v>
      </c>
      <c r="L186" s="141" t="str">
        <f>IF(SP_SUL!AM184="","*",SP_SUL!AM184)</f>
        <v>-</v>
      </c>
      <c r="M186" s="141" t="str">
        <f>IF(SP_SUL!AP184="","*",SP_SUL!AP184)</f>
        <v>-</v>
      </c>
      <c r="N186" s="141" t="str">
        <f>IF(SP_SUL!AM184="","*",SP_SUL!AM184)</f>
        <v>-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1234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4" sqref="S30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9"/>
      <c r="B1" s="380"/>
      <c r="C1" s="381"/>
      <c r="L1" s="337"/>
      <c r="M1" s="124"/>
      <c r="N1" s="268"/>
      <c r="O1" s="268"/>
      <c r="P1" s="170"/>
      <c r="Q1" s="382" t="s">
        <v>917</v>
      </c>
      <c r="R1" s="383"/>
      <c r="U1" s="102"/>
      <c r="V1" s="384" t="s">
        <v>1235</v>
      </c>
      <c r="W1" s="384"/>
      <c r="X1" s="384"/>
      <c r="Y1" s="104"/>
    </row>
    <row r="2" spans="1:25" s="101" customFormat="1" ht="11.25" customHeight="1">
      <c r="A2" s="105" t="s">
        <v>1236</v>
      </c>
      <c r="B2" s="105" t="s">
        <v>1231</v>
      </c>
      <c r="C2" s="105" t="s">
        <v>313</v>
      </c>
      <c r="D2" s="106" t="s">
        <v>869</v>
      </c>
      <c r="E2" s="106" t="s">
        <v>870</v>
      </c>
      <c r="F2" s="106" t="s">
        <v>1230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1237</v>
      </c>
      <c r="U2" s="108" t="s">
        <v>872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110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110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110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110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20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110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62</v>
      </c>
      <c r="W7" s="112">
        <f ca="1">_xlfn.XLOOKUP(G7&amp;$W$2,BS_CONTROLE[CHAVE],BS_CONTROLE[Quantidade_11],"-")</f>
        <v>55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110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110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110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110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110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110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110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110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110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110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110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110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110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110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110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110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110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110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110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110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110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110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110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110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20</v>
      </c>
      <c r="X31" s="112">
        <f ca="1">_xlfn.XLOOKUP(G31&amp;$X$2,BS_CONTROLE[CHAVE],BS_CONTROLE[Quantidade_11],"-")</f>
        <v>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110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62</v>
      </c>
      <c r="W32" s="112">
        <f ca="1">_xlfn.XLOOKUP(G32&amp;$W$2,BS_CONTROLE[CHAVE],BS_CONTROLE[Quantidade_11],"-")</f>
        <v>55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110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110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110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110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110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110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110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23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110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1800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110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12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110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110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322</v>
      </c>
      <c r="W43" s="112">
        <f ca="1">_xlfn.XLOOKUP(G43&amp;$W$2,BS_CONTROLE[CHAVE],BS_CONTROLE[Quantidade_11],"-")</f>
        <v>312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110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110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110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110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110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110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110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110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110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110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54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110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110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110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110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62</v>
      </c>
      <c r="W57" s="112">
        <f ca="1">_xlfn.XLOOKUP(G57&amp;$W$2,BS_CONTROLE[CHAVE],BS_CONTROLE[Quantidade_11],"-")</f>
        <v>55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110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110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110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110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110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>
        <f ca="1">_xlfn.XLOOKUP(G62&amp;$V$2,BS_CONTROLE[CHAVE],BS_CONTROLE[Quantidade_11],"-")</f>
        <v>0</v>
      </c>
      <c r="W62" s="112">
        <f ca="1">_xlfn.XLOOKUP(G62&amp;$W$2,BS_CONTROLE[CHAVE],BS_CONTROLE[Quantidade_11],"-")</f>
        <v>0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110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110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110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110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0</v>
      </c>
      <c r="W66" s="112">
        <f ca="1">_xlfn.XLOOKUP(G66&amp;$W$2,BS_CONTROLE[CHAVE],BS_CONTROLE[Quantidade_11],"-")</f>
        <v>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110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110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110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110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110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322</v>
      </c>
      <c r="W71" s="112">
        <f ca="1">_xlfn.XLOOKUP(G71&amp;$W$2,BS_CONTROLE[CHAVE],BS_CONTROLE[Quantidade_11],"-")</f>
        <v>312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110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1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110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110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110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110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110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110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110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110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62</v>
      </c>
      <c r="W80" s="112">
        <f ca="1">_xlfn.XLOOKUP(G80&amp;$W$2,BS_CONTROLE[CHAVE],BS_CONTROLE[Quantidade_11],"-")</f>
        <v>55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110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110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110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110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110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12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110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110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110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110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110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110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110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110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110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110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110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322</v>
      </c>
      <c r="W96" s="112">
        <f ca="1">_xlfn.XLOOKUP(G96&amp;$W$2,BS_CONTROLE[CHAVE],BS_CONTROLE[Quantidade_11],"-")</f>
        <v>312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110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110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110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65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110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110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110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110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62</v>
      </c>
      <c r="W108" s="112">
        <f ca="1">_xlfn.XLOOKUP(G108&amp;$W$2,BS_CONTROLE[CHAVE],BS_CONTROLE[Quantidade_11],"-")</f>
        <v>55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65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23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1800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*</v>
      </c>
      <c r="C121" s="109" t="str">
        <f>IF(SP_SUL!Z123="","*",SP_SUL!Z123)</f>
        <v>*</v>
      </c>
      <c r="D121" s="110" t="str">
        <f>IF(SP_SUL!S123="","*",SP_SUL!S123)</f>
        <v>-</v>
      </c>
      <c r="E121" s="110" t="str">
        <f>IF(SP_SUL!T123="","*",SP_SUL!T123)</f>
        <v>-</v>
      </c>
      <c r="F121" s="110" t="str">
        <f>IF(SP_SUL!B123="","*",SP_SUL!B123)</f>
        <v>*</v>
      </c>
      <c r="G121" s="110" t="str">
        <f>IF(SP_SUL!D123="","*",SP_SUL!D123)</f>
        <v>*</v>
      </c>
      <c r="H121" s="110" t="str">
        <f>IF(SP_SUL!F123="","*",SP_SUL!F123)</f>
        <v>*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-</v>
      </c>
      <c r="L121" s="110" t="str">
        <f>IF(SP_SUL!N123="","*",SP_SUL!N123)</f>
        <v>-</v>
      </c>
      <c r="M121" s="111" t="str">
        <f>IF(SP_SUL!J123="","*",SP_SUL!J123)</f>
        <v>*</v>
      </c>
      <c r="N121" s="270" t="str">
        <f>IF(SP_SUL!K123="","*",SP_SUL!K123)</f>
        <v>*</v>
      </c>
      <c r="O121" s="270" t="str">
        <f>IF(SP_SUL!L123="","*",SP_SUL!L123)</f>
        <v>-</v>
      </c>
      <c r="P121" s="111"/>
      <c r="Q121" s="128" t="str">
        <f>IF(SP_SUL!O123="","*",SP_SUL!O123)</f>
        <v>*</v>
      </c>
      <c r="R121" s="128" t="str">
        <f>IF(SP_SUL!P123="","*",SP_SUL!P123)</f>
        <v>*</v>
      </c>
      <c r="S121" s="110" t="str">
        <f>IF(SP_SUL!Q123="","*",CONCATENATE(SP_SUL!Q123," ",SP_SUL!R123))</f>
        <v>*</v>
      </c>
      <c r="T121" s="110" t="str">
        <f>IF(SP_SUL!V123="","*",SP_SUL!V123)</f>
        <v>*</v>
      </c>
      <c r="U121" s="110" t="str">
        <f>IF(SP_SUL!W123="","*",SP_SUL!W123)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1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8.3333333333333329E-2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-</v>
      </c>
      <c r="L128" s="110" t="str">
        <f>IF(SP_SUL!N130="","*",SP_SUL!N130)</f>
        <v>-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-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110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*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110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 t="str">
        <f>IF(SP_SUL!L132="","*",SP_SUL!L132)</f>
        <v>-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*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110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62</v>
      </c>
      <c r="W131" s="112">
        <f ca="1">_xlfn.XLOOKUP(G131&amp;$W$2,BS_CONTROLE[CHAVE],BS_CONTROLE[Quantidade_11],"-")</f>
        <v>55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*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110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*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110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*</v>
      </c>
      <c r="B134" s="109" t="str">
        <f>IF(SP_SUL!X136="","*",SP_SUL!X136)</f>
        <v>*</v>
      </c>
      <c r="C134" s="109" t="str">
        <f>IF(SP_SUL!Z136="","*",SP_SUL!Z136)</f>
        <v>*</v>
      </c>
      <c r="D134" s="110" t="str">
        <f>IF(SP_SUL!S136="","*",SP_SUL!S136)</f>
        <v>-</v>
      </c>
      <c r="E134" s="110" t="str">
        <f>IF(SP_SUL!T136="","*",SP_SUL!T136)</f>
        <v>-</v>
      </c>
      <c r="F134" s="110" t="str">
        <f>IF(SP_SUL!B136="","*",SP_SUL!B136)</f>
        <v>*</v>
      </c>
      <c r="G134" s="110" t="str">
        <f>IF(SP_SUL!D136="","*",SP_SUL!D136)</f>
        <v>*</v>
      </c>
      <c r="H134" s="110" t="str">
        <f>IF(SP_SUL!F136="","*",SP_SUL!F136)</f>
        <v>*</v>
      </c>
      <c r="I134" s="110" t="str">
        <f>IF(SP_SUL!H136="","*",SP_SUL!H136)</f>
        <v>*</v>
      </c>
      <c r="J134" s="110" t="str">
        <f>IF(SP_SUL!I136="","*",SP_SUL!I136)</f>
        <v>*</v>
      </c>
      <c r="K134" s="110" t="str">
        <f>IF(SP_SUL!M136="","*",SP_SUL!M136)</f>
        <v>-</v>
      </c>
      <c r="L134" s="110" t="str">
        <f>IF(SP_SUL!N136="","*",SP_SUL!N136)</f>
        <v>-</v>
      </c>
      <c r="M134" s="111" t="str">
        <f>IF(SP_SUL!J136="","*",SP_SUL!J136)</f>
        <v>*</v>
      </c>
      <c r="N134" s="270" t="str">
        <f>IF(SP_SUL!K136="","*",SP_SUL!K136)</f>
        <v>*</v>
      </c>
      <c r="O134" s="270" t="str">
        <f>IF(SP_SUL!L136="","*",SP_SUL!L136)</f>
        <v>-</v>
      </c>
      <c r="P134" s="111"/>
      <c r="Q134" s="128" t="str">
        <f>IF(SP_SUL!O136="","*",SP_SUL!O136)</f>
        <v>*</v>
      </c>
      <c r="R134" s="128" t="str">
        <f>IF(SP_SUL!P136="","*",SP_SUL!P136)</f>
        <v>*</v>
      </c>
      <c r="S134" s="110" t="str">
        <f>IF(SP_SUL!Q136="","*",CONCATENATE(SP_SUL!Q136," ",SP_SUL!R136))</f>
        <v>*</v>
      </c>
      <c r="T134" s="110" t="str">
        <f>IF(SP_SUL!V136="","*",SP_SUL!V136)</f>
        <v>*</v>
      </c>
      <c r="U134" s="110" t="str">
        <f>IF(SP_SUL!W136="","*",SP_SUL!W136)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*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110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110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*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110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*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110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*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110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110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110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*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110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110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322</v>
      </c>
      <c r="W143" s="112">
        <f ca="1">_xlfn.XLOOKUP(G143&amp;$W$2,BS_CONTROLE[CHAVE],BS_CONTROLE[Quantidade_11],"-")</f>
        <v>312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*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110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1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*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110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*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110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110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*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110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*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SOCADORA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110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M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110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110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ZEM-2</v>
      </c>
      <c r="J152" s="110" t="str">
        <f>IF(SP_SUL!I154="","*",SP_SUL!I154)</f>
        <v>ZEV-2</v>
      </c>
      <c r="K152" s="110" t="str">
        <f>IF(SP_SUL!M154="","*",SP_SUL!M154)</f>
        <v>ZEM-ZEV</v>
      </c>
      <c r="L152" s="110" t="str">
        <f>IF(SP_SUL!N154="","*",SP_SUL!N154)</f>
        <v>ZEM-ZEV</v>
      </c>
      <c r="M152" s="111">
        <f>IF(SP_SUL!J154="","*",SP_SUL!J154)</f>
        <v>55</v>
      </c>
      <c r="N152" s="270">
        <f>IF(SP_SUL!K154="","*",SP_SUL!K154)</f>
        <v>135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110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110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110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110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*</v>
      </c>
      <c r="C157" s="109" t="str">
        <f>IF(SP_SUL!Z159="","*",SP_SUL!Z159)</f>
        <v>*</v>
      </c>
      <c r="D157" s="110" t="str">
        <f>IF(SP_SUL!S159="","*",SP_SUL!S159)</f>
        <v>-</v>
      </c>
      <c r="E157" s="110" t="str">
        <f>IF(SP_SUL!T159="","*",SP_SUL!T159)</f>
        <v>-</v>
      </c>
      <c r="F157" s="110" t="str">
        <f>IF(SP_SUL!B159="","*",SP_SUL!B159)</f>
        <v>*</v>
      </c>
      <c r="G157" s="110" t="str">
        <f>IF(SP_SUL!D159="","*",SP_SUL!D159)</f>
        <v>*</v>
      </c>
      <c r="H157" s="110" t="str">
        <f>IF(SP_SUL!F159="","*",SP_SUL!F159)</f>
        <v>*</v>
      </c>
      <c r="I157" s="110" t="str">
        <f>IF(SP_SUL!H159="","*",SP_SUL!H159)</f>
        <v>*</v>
      </c>
      <c r="J157" s="110" t="str">
        <f>IF(SP_SUL!I159="","*",SP_SUL!I159)</f>
        <v>*</v>
      </c>
      <c r="K157" s="110" t="str">
        <f>IF(SP_SUL!M159="","*",SP_SUL!M159)</f>
        <v>-</v>
      </c>
      <c r="L157" s="110" t="str">
        <f>IF(SP_SUL!N159="","*",SP_SUL!N159)</f>
        <v>-</v>
      </c>
      <c r="M157" s="111" t="str">
        <f>IF(SP_SUL!J159="","*",SP_SUL!J159)</f>
        <v>*</v>
      </c>
      <c r="N157" s="270" t="str">
        <f>IF(SP_SUL!K159="","*",SP_SUL!K159)</f>
        <v>*</v>
      </c>
      <c r="O157" s="270" t="str">
        <f>IF(SP_SUL!L159="","*",SP_SUL!L159)</f>
        <v>-</v>
      </c>
      <c r="P157" s="111"/>
      <c r="Q157" s="128" t="str">
        <f>IF(SP_SUL!O159="","*",SP_SUL!O159)</f>
        <v>*</v>
      </c>
      <c r="R157" s="128" t="str">
        <f>IF(SP_SUL!P159="","*",SP_SUL!P159)</f>
        <v>*</v>
      </c>
      <c r="S157" s="110" t="str">
        <f>IF(SP_SUL!Q159="","*",CONCATENATE(SP_SUL!Q159," ",SP_SUL!R159))</f>
        <v>*</v>
      </c>
      <c r="T157" s="110" t="str">
        <f>IF(SP_SUL!V159="","*",SP_SUL!V159)</f>
        <v>*</v>
      </c>
      <c r="U157" s="110" t="str">
        <f>IF(SP_SUL!W159="","*",SP_SUL!W159)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*</v>
      </c>
      <c r="C158" s="109" t="str">
        <f>IF(SP_SUL!Z160="","*",SP_SUL!Z160)</f>
        <v>*</v>
      </c>
      <c r="D158" s="110" t="str">
        <f>IF(SP_SUL!S160="","*",SP_SUL!S160)</f>
        <v>-</v>
      </c>
      <c r="E158" s="110" t="str">
        <f>IF(SP_SUL!T160="","*",SP_SUL!T160)</f>
        <v>-</v>
      </c>
      <c r="F158" s="110">
        <f>IF(SP_SUL!B160="","*",SP_SUL!B160)</f>
        <v>45999</v>
      </c>
      <c r="G158" s="110" t="str">
        <f>IF(SP_SUL!D160="","*",SP_SUL!D160)</f>
        <v>*</v>
      </c>
      <c r="H158" s="110" t="str">
        <f>IF(SP_SUL!F160="","*",SP_SUL!F160)</f>
        <v>*</v>
      </c>
      <c r="I158" s="110" t="str">
        <f>IF(SP_SUL!H160="","*",SP_SUL!H160)</f>
        <v>*</v>
      </c>
      <c r="J158" s="110" t="str">
        <f>IF(SP_SUL!I160="","*",SP_SUL!I160)</f>
        <v>*</v>
      </c>
      <c r="K158" s="110" t="str">
        <f>IF(SP_SUL!M160="","*",SP_SUL!M160)</f>
        <v>-</v>
      </c>
      <c r="L158" s="110" t="str">
        <f>IF(SP_SUL!N160="","*",SP_SUL!N160)</f>
        <v>-</v>
      </c>
      <c r="M158" s="111" t="str">
        <f>IF(SP_SUL!J160="","*",SP_SUL!J160)</f>
        <v>*</v>
      </c>
      <c r="N158" s="270" t="str">
        <f>IF(SP_SUL!K160="","*",SP_SUL!K160)</f>
        <v>*</v>
      </c>
      <c r="O158" s="270" t="str">
        <f>IF(SP_SUL!L160="","*",SP_SUL!L160)</f>
        <v>-</v>
      </c>
      <c r="P158" s="111"/>
      <c r="Q158" s="128" t="str">
        <f>IF(SP_SUL!O160="","*",SP_SUL!O160)</f>
        <v>*</v>
      </c>
      <c r="R158" s="128" t="str">
        <f>IF(SP_SUL!P160="","*",SP_SUL!P160)</f>
        <v>*</v>
      </c>
      <c r="S158" s="110" t="str">
        <f>IF(SP_SUL!Q160="","*",CONCATENATE(SP_SUL!Q160," ",SP_SUL!R160))</f>
        <v>*</v>
      </c>
      <c r="T158" s="110" t="str">
        <f>IF(SP_SUL!V160="","*",SP_SUL!V160)</f>
        <v>*</v>
      </c>
      <c r="U158" s="110" t="str">
        <f>IF(SP_SUL!W160="","*",SP_SUL!W160)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*</v>
      </c>
      <c r="C159" s="109" t="str">
        <f>IF(SP_SUL!Z161="","*",SP_SUL!Z161)</f>
        <v>*</v>
      </c>
      <c r="D159" s="110" t="str">
        <f>IF(SP_SUL!S161="","*",SP_SUL!S161)</f>
        <v>-</v>
      </c>
      <c r="E159" s="110" t="str">
        <f>IF(SP_SUL!T161="","*",SP_SUL!T161)</f>
        <v>-</v>
      </c>
      <c r="F159" s="110" t="str">
        <f>IF(SP_SUL!B161="","*",SP_SUL!B161)</f>
        <v>*</v>
      </c>
      <c r="G159" s="110" t="str">
        <f>IF(SP_SUL!D161="","*",SP_SUL!D161)</f>
        <v>*</v>
      </c>
      <c r="H159" s="110" t="str">
        <f>IF(SP_SUL!F161="","*",SP_SUL!F161)</f>
        <v>*</v>
      </c>
      <c r="I159" s="110" t="str">
        <f>IF(SP_SUL!H161="","*",SP_SUL!H161)</f>
        <v>*</v>
      </c>
      <c r="J159" s="110" t="str">
        <f>IF(SP_SUL!I161="","*",SP_SUL!I161)</f>
        <v>*</v>
      </c>
      <c r="K159" s="110" t="str">
        <f>IF(SP_SUL!M161="","*",SP_SUL!M161)</f>
        <v>-</v>
      </c>
      <c r="L159" s="110" t="str">
        <f>IF(SP_SUL!N161="","*",SP_SUL!N161)</f>
        <v>-</v>
      </c>
      <c r="M159" s="111" t="str">
        <f>IF(SP_SUL!J161="","*",SP_SUL!J161)</f>
        <v>*</v>
      </c>
      <c r="N159" s="270" t="str">
        <f>IF(SP_SUL!K161="","*",SP_SUL!K161)</f>
        <v>*</v>
      </c>
      <c r="O159" s="270" t="str">
        <f>IF(SP_SUL!L161="","*",SP_SUL!L161)</f>
        <v>-</v>
      </c>
      <c r="P159" s="111"/>
      <c r="Q159" s="128" t="str">
        <f>IF(SP_SUL!O161="","*",SP_SUL!O161)</f>
        <v>*</v>
      </c>
      <c r="R159" s="128" t="str">
        <f>IF(SP_SUL!P161="","*",SP_SUL!P161)</f>
        <v>*</v>
      </c>
      <c r="S159" s="110" t="str">
        <f>IF(SP_SUL!Q161="","*",CONCATENATE(SP_SUL!Q161," ",SP_SUL!R161))</f>
        <v>*</v>
      </c>
      <c r="T159" s="110" t="str">
        <f>IF(SP_SUL!V161="","*",SP_SUL!V161)</f>
        <v>*</v>
      </c>
      <c r="U159" s="110" t="str">
        <f>IF(SP_SUL!W161="","*",SP_SUL!W161)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*</v>
      </c>
      <c r="C160" s="109" t="str">
        <f>IF(SP_SUL!Z162="","*",SP_SUL!Z162)</f>
        <v>*</v>
      </c>
      <c r="D160" s="110" t="str">
        <f>IF(SP_SUL!S162="","*",SP_SUL!S162)</f>
        <v>-</v>
      </c>
      <c r="E160" s="110" t="str">
        <f>IF(SP_SUL!T162="","*",SP_SUL!T162)</f>
        <v>-</v>
      </c>
      <c r="F160" s="110" t="str">
        <f>IF(SP_SUL!B162="","*",SP_SUL!B162)</f>
        <v>*</v>
      </c>
      <c r="G160" s="110" t="str">
        <f>IF(SP_SUL!D162="","*",SP_SUL!D162)</f>
        <v>*</v>
      </c>
      <c r="H160" s="110" t="str">
        <f>IF(SP_SUL!F162="","*",SP_SUL!F162)</f>
        <v>*</v>
      </c>
      <c r="I160" s="110" t="str">
        <f>IF(SP_SUL!H162="","*",SP_SUL!H162)</f>
        <v>*</v>
      </c>
      <c r="J160" s="110" t="str">
        <f>IF(SP_SUL!I162="","*",SP_SUL!I162)</f>
        <v>*</v>
      </c>
      <c r="K160" s="110" t="str">
        <f>IF(SP_SUL!M162="","*",SP_SUL!M162)</f>
        <v>-</v>
      </c>
      <c r="L160" s="110" t="str">
        <f>IF(SP_SUL!N162="","*",SP_SUL!N162)</f>
        <v>-</v>
      </c>
      <c r="M160" s="111" t="str">
        <f>IF(SP_SUL!J162="","*",SP_SUL!J162)</f>
        <v>*</v>
      </c>
      <c r="N160" s="270" t="str">
        <f>IF(SP_SUL!K162="","*",SP_SUL!K162)</f>
        <v>*</v>
      </c>
      <c r="O160" s="270" t="str">
        <f>IF(SP_SUL!L162="","*",SP_SUL!L162)</f>
        <v>-</v>
      </c>
      <c r="P160" s="111"/>
      <c r="Q160" s="128" t="str">
        <f>IF(SP_SUL!O162="","*",SP_SUL!O162)</f>
        <v>*</v>
      </c>
      <c r="R160" s="128" t="str">
        <f>IF(SP_SUL!P162="","*",SP_SUL!P162)</f>
        <v>*</v>
      </c>
      <c r="S160" s="110" t="str">
        <f>IF(SP_SUL!Q162="","*",CONCATENATE(SP_SUL!Q162," ",SP_SUL!R162))</f>
        <v>*</v>
      </c>
      <c r="T160" s="110" t="str">
        <f>IF(SP_SUL!V162="","*",SP_SUL!V162)</f>
        <v>*</v>
      </c>
      <c r="U160" s="110" t="str">
        <f>IF(SP_SUL!W162="","*",SP_SUL!W162)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*</v>
      </c>
      <c r="C161" s="109" t="str">
        <f>IF(SP_SUL!Z163="","*",SP_SUL!Z163)</f>
        <v>*</v>
      </c>
      <c r="D161" s="110" t="str">
        <f>IF(SP_SUL!S163="","*",SP_SUL!S163)</f>
        <v>-</v>
      </c>
      <c r="E161" s="110" t="str">
        <f>IF(SP_SUL!T163="","*",SP_SUL!T163)</f>
        <v>-</v>
      </c>
      <c r="F161" s="110" t="str">
        <f>IF(SP_SUL!B163="","*",SP_SUL!B163)</f>
        <v>*</v>
      </c>
      <c r="G161" s="110" t="str">
        <f>IF(SP_SUL!D163="","*",SP_SUL!D163)</f>
        <v>*</v>
      </c>
      <c r="H161" s="110" t="str">
        <f>IF(SP_SUL!F163="","*",SP_SUL!F163)</f>
        <v>*</v>
      </c>
      <c r="I161" s="110" t="str">
        <f>IF(SP_SUL!H163="","*",SP_SUL!H163)</f>
        <v>*</v>
      </c>
      <c r="J161" s="110" t="str">
        <f>IF(SP_SUL!I163="","*",SP_SUL!I163)</f>
        <v>*</v>
      </c>
      <c r="K161" s="110" t="str">
        <f>IF(SP_SUL!M163="","*",SP_SUL!M163)</f>
        <v>-</v>
      </c>
      <c r="L161" s="110" t="str">
        <f>IF(SP_SUL!N163="","*",SP_SUL!N163)</f>
        <v>-</v>
      </c>
      <c r="M161" s="111" t="str">
        <f>IF(SP_SUL!J163="","*",SP_SUL!J163)</f>
        <v>*</v>
      </c>
      <c r="N161" s="270" t="str">
        <f>IF(SP_SUL!K163="","*",SP_SUL!K163)</f>
        <v>*</v>
      </c>
      <c r="O161" s="270" t="str">
        <f>IF(SP_SUL!L163="","*",SP_SUL!L163)</f>
        <v>-</v>
      </c>
      <c r="P161" s="111"/>
      <c r="Q161" s="128" t="str">
        <f>IF(SP_SUL!O163="","*",SP_SUL!O163)</f>
        <v>*</v>
      </c>
      <c r="R161" s="128" t="str">
        <f>IF(SP_SUL!P163="","*",SP_SUL!P163)</f>
        <v>*</v>
      </c>
      <c r="S161" s="110" t="str">
        <f>IF(SP_SUL!Q163="","*",CONCATENATE(SP_SUL!Q163," ",SP_SUL!R163))</f>
        <v>*</v>
      </c>
      <c r="T161" s="110" t="str">
        <f>IF(SP_SUL!V163="","*",SP_SUL!V163)</f>
        <v>*</v>
      </c>
      <c r="U161" s="110" t="str">
        <f>IF(SP_SUL!W163="","*",SP_SUL!W163)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*</v>
      </c>
      <c r="C162" s="109" t="str">
        <f>IF(SP_SUL!Z164="","*",SP_SUL!Z164)</f>
        <v>*</v>
      </c>
      <c r="D162" s="110" t="str">
        <f>IF(SP_SUL!S164="","*",SP_SUL!S164)</f>
        <v>-</v>
      </c>
      <c r="E162" s="110" t="str">
        <f>IF(SP_SUL!T164="","*",SP_SUL!T164)</f>
        <v>-</v>
      </c>
      <c r="F162" s="110" t="str">
        <f>IF(SP_SUL!B164="","*",SP_SUL!B164)</f>
        <v>*</v>
      </c>
      <c r="G162" s="110" t="str">
        <f>IF(SP_SUL!D164="","*",SP_SUL!D164)</f>
        <v>*</v>
      </c>
      <c r="H162" s="110" t="str">
        <f>IF(SP_SUL!F164="","*",SP_SUL!F164)</f>
        <v>*</v>
      </c>
      <c r="I162" s="110" t="str">
        <f>IF(SP_SUL!H164="","*",SP_SUL!H164)</f>
        <v>*</v>
      </c>
      <c r="J162" s="110" t="str">
        <f>IF(SP_SUL!I164="","*",SP_SUL!I164)</f>
        <v>*</v>
      </c>
      <c r="K162" s="110" t="str">
        <f>IF(SP_SUL!M164="","*",SP_SUL!M164)</f>
        <v>-</v>
      </c>
      <c r="L162" s="110" t="str">
        <f>IF(SP_SUL!N164="","*",SP_SUL!N164)</f>
        <v>-</v>
      </c>
      <c r="M162" s="111" t="str">
        <f>IF(SP_SUL!J164="","*",SP_SUL!J164)</f>
        <v>*</v>
      </c>
      <c r="N162" s="270" t="str">
        <f>IF(SP_SUL!K164="","*",SP_SUL!K164)</f>
        <v>*</v>
      </c>
      <c r="O162" s="270" t="str">
        <f>IF(SP_SUL!L164="","*",SP_SUL!L164)</f>
        <v>-</v>
      </c>
      <c r="P162" s="111"/>
      <c r="Q162" s="128" t="str">
        <f>IF(SP_SUL!O164="","*",SP_SUL!O164)</f>
        <v>*</v>
      </c>
      <c r="R162" s="128" t="str">
        <f>IF(SP_SUL!P164="","*",SP_SUL!P164)</f>
        <v>*</v>
      </c>
      <c r="S162" s="110" t="str">
        <f>IF(SP_SUL!Q164="","*",CONCATENATE(SP_SUL!Q164," ",SP_SUL!R164))</f>
        <v>*</v>
      </c>
      <c r="T162" s="110" t="str">
        <f>IF(SP_SUL!V164="","*",SP_SUL!V164)</f>
        <v>*</v>
      </c>
      <c r="U162" s="110" t="str">
        <f>IF(SP_SUL!W164="","*",SP_SUL!W164)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*</v>
      </c>
      <c r="C163" s="109" t="str">
        <f>IF(SP_SUL!Z165="","*",SP_SUL!Z165)</f>
        <v>*</v>
      </c>
      <c r="D163" s="110" t="str">
        <f>IF(SP_SUL!S165="","*",SP_SUL!S165)</f>
        <v>-</v>
      </c>
      <c r="E163" s="110" t="str">
        <f>IF(SP_SUL!T165="","*",SP_SUL!T165)</f>
        <v>-</v>
      </c>
      <c r="F163" s="110" t="str">
        <f>IF(SP_SUL!B165="","*",SP_SUL!B165)</f>
        <v>*</v>
      </c>
      <c r="G163" s="110" t="str">
        <f>IF(SP_SUL!D165="","*",SP_SUL!D165)</f>
        <v>*</v>
      </c>
      <c r="H163" s="110" t="str">
        <f>IF(SP_SUL!F165="","*",SP_SUL!F165)</f>
        <v>*</v>
      </c>
      <c r="I163" s="110" t="str">
        <f>IF(SP_SUL!H165="","*",SP_SUL!H165)</f>
        <v>*</v>
      </c>
      <c r="J163" s="110" t="str">
        <f>IF(SP_SUL!I165="","*",SP_SUL!I165)</f>
        <v>*</v>
      </c>
      <c r="K163" s="110" t="str">
        <f>IF(SP_SUL!M165="","*",SP_SUL!M165)</f>
        <v>-</v>
      </c>
      <c r="L163" s="110" t="str">
        <f>IF(SP_SUL!N165="","*",SP_SUL!N165)</f>
        <v>-</v>
      </c>
      <c r="M163" s="111" t="str">
        <f>IF(SP_SUL!J165="","*",SP_SUL!J165)</f>
        <v>*</v>
      </c>
      <c r="N163" s="270" t="str">
        <f>IF(SP_SUL!K165="","*",SP_SUL!K165)</f>
        <v>*</v>
      </c>
      <c r="O163" s="270" t="str">
        <f>IF(SP_SUL!L165="","*",SP_SUL!L165)</f>
        <v>-</v>
      </c>
      <c r="P163" s="111"/>
      <c r="Q163" s="128" t="str">
        <f>IF(SP_SUL!O165="","*",SP_SUL!O165)</f>
        <v>*</v>
      </c>
      <c r="R163" s="128" t="str">
        <f>IF(SP_SUL!P165="","*",SP_SUL!P165)</f>
        <v>*</v>
      </c>
      <c r="S163" s="110" t="str">
        <f>IF(SP_SUL!Q165="","*",CONCATENATE(SP_SUL!Q165," ",SP_SUL!R165))</f>
        <v>*</v>
      </c>
      <c r="T163" s="110" t="str">
        <f>IF(SP_SUL!V165="","*",SP_SUL!V165)</f>
        <v>*</v>
      </c>
      <c r="U163" s="110" t="str">
        <f>IF(SP_SUL!W165="","*",SP_SUL!W165)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110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*</v>
      </c>
      <c r="C165" s="109" t="str">
        <f>IF(SP_SUL!Z167="","*",SP_SUL!Z167)</f>
        <v>*</v>
      </c>
      <c r="D165" s="110" t="str">
        <f>IF(SP_SUL!S167="","*",SP_SUL!S167)</f>
        <v>-</v>
      </c>
      <c r="E165" s="110" t="str">
        <f>IF(SP_SUL!T167="","*",SP_SUL!T167)</f>
        <v>-</v>
      </c>
      <c r="F165" s="110" t="str">
        <f>IF(SP_SUL!B167="","*",SP_SUL!B167)</f>
        <v>*</v>
      </c>
      <c r="G165" s="110" t="str">
        <f>IF(SP_SUL!D167="","*",SP_SUL!D167)</f>
        <v>*</v>
      </c>
      <c r="H165" s="110" t="str">
        <f>IF(SP_SUL!F167="","*",SP_SUL!F167)</f>
        <v>*</v>
      </c>
      <c r="I165" s="110" t="str">
        <f>IF(SP_SUL!H167="","*",SP_SUL!H167)</f>
        <v>*</v>
      </c>
      <c r="J165" s="110" t="str">
        <f>IF(SP_SUL!I167="","*",SP_SUL!I167)</f>
        <v>*</v>
      </c>
      <c r="K165" s="110" t="str">
        <f>IF(SP_SUL!M167="","*",SP_SUL!M167)</f>
        <v>-</v>
      </c>
      <c r="L165" s="110" t="str">
        <f>IF(SP_SUL!N167="","*",SP_SUL!N167)</f>
        <v>-</v>
      </c>
      <c r="M165" s="111" t="str">
        <f>IF(SP_SUL!J167="","*",SP_SUL!J167)</f>
        <v>*</v>
      </c>
      <c r="N165" s="270" t="str">
        <f>IF(SP_SUL!K167="","*",SP_SUL!K167)</f>
        <v>*</v>
      </c>
      <c r="O165" s="270" t="str">
        <f>IF(SP_SUL!L167="","*",SP_SUL!L167)</f>
        <v>-</v>
      </c>
      <c r="P165" s="111"/>
      <c r="Q165" s="128" t="str">
        <f>IF(SP_SUL!O167="","*",SP_SUL!O167)</f>
        <v>*</v>
      </c>
      <c r="R165" s="128" t="str">
        <f>IF(SP_SUL!P167="","*",SP_SUL!P167)</f>
        <v>*</v>
      </c>
      <c r="S165" s="110" t="str">
        <f>IF(SP_SUL!Q167="","*",CONCATENATE(SP_SUL!Q167," ",SP_SUL!R167))</f>
        <v>*</v>
      </c>
      <c r="T165" s="110" t="str">
        <f>IF(SP_SUL!V167="","*",SP_SUL!V167)</f>
        <v>*</v>
      </c>
      <c r="U165" s="110" t="str">
        <f>IF(SP_SUL!W167="","*",SP_SUL!W167)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*</v>
      </c>
      <c r="C166" s="109" t="str">
        <f>IF(SP_SUL!Z168="","*",SP_SUL!Z168)</f>
        <v>*</v>
      </c>
      <c r="D166" s="110" t="str">
        <f>IF(SP_SUL!S168="","*",SP_SUL!S168)</f>
        <v>-</v>
      </c>
      <c r="E166" s="110" t="str">
        <f>IF(SP_SUL!T168="","*",SP_SUL!T168)</f>
        <v>-</v>
      </c>
      <c r="F166" s="110" t="str">
        <f>IF(SP_SUL!B168="","*",SP_SUL!B168)</f>
        <v>*</v>
      </c>
      <c r="G166" s="110" t="str">
        <f>IF(SP_SUL!D168="","*",SP_SUL!D168)</f>
        <v>*</v>
      </c>
      <c r="H166" s="110" t="str">
        <f>IF(SP_SUL!F168="","*",SP_SUL!F168)</f>
        <v>*</v>
      </c>
      <c r="I166" s="110" t="str">
        <f>IF(SP_SUL!H168="","*",SP_SUL!H168)</f>
        <v>*</v>
      </c>
      <c r="J166" s="110" t="str">
        <f>IF(SP_SUL!I168="","*",SP_SUL!I168)</f>
        <v>*</v>
      </c>
      <c r="K166" s="110" t="str">
        <f>IF(SP_SUL!M168="","*",SP_SUL!M168)</f>
        <v>-</v>
      </c>
      <c r="L166" s="110" t="str">
        <f>IF(SP_SUL!N168="","*",SP_SUL!N168)</f>
        <v>-</v>
      </c>
      <c r="M166" s="111" t="str">
        <f>IF(SP_SUL!J168="","*",SP_SUL!J168)</f>
        <v>*</v>
      </c>
      <c r="N166" s="270" t="str">
        <f>IF(SP_SUL!K168="","*",SP_SUL!K168)</f>
        <v>*</v>
      </c>
      <c r="O166" s="270" t="str">
        <f>IF(SP_SUL!L168="","*",SP_SUL!L168)</f>
        <v>-</v>
      </c>
      <c r="P166" s="111"/>
      <c r="Q166" s="128" t="str">
        <f>IF(SP_SUL!O168="","*",SP_SUL!O168)</f>
        <v>*</v>
      </c>
      <c r="R166" s="128" t="str">
        <f>IF(SP_SUL!P168="","*",SP_SUL!P168)</f>
        <v>*</v>
      </c>
      <c r="S166" s="110" t="str">
        <f>IF(SP_SUL!Q168="","*",CONCATENATE(SP_SUL!Q168," ",SP_SUL!R168))</f>
        <v>*</v>
      </c>
      <c r="T166" s="110" t="str">
        <f>IF(SP_SUL!V168="","*",SP_SUL!V168)</f>
        <v>*</v>
      </c>
      <c r="U166" s="110" t="str">
        <f>IF(SP_SUL!W168="","*",SP_SUL!W168)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*</v>
      </c>
      <c r="C167" s="109" t="str">
        <f>IF(SP_SUL!Z169="","*",SP_SUL!Z169)</f>
        <v>*</v>
      </c>
      <c r="D167" s="110" t="str">
        <f>IF(SP_SUL!S169="","*",SP_SUL!S169)</f>
        <v>-</v>
      </c>
      <c r="E167" s="110" t="str">
        <f>IF(SP_SUL!T169="","*",SP_SUL!T169)</f>
        <v>-</v>
      </c>
      <c r="F167" s="110" t="str">
        <f>IF(SP_SUL!B169="","*",SP_SUL!B169)</f>
        <v>*</v>
      </c>
      <c r="G167" s="110" t="str">
        <f>IF(SP_SUL!D169="","*",SP_SUL!D169)</f>
        <v>*</v>
      </c>
      <c r="H167" s="110" t="str">
        <f>IF(SP_SUL!F169="","*",SP_SUL!F169)</f>
        <v>*</v>
      </c>
      <c r="I167" s="110" t="str">
        <f>IF(SP_SUL!H169="","*",SP_SUL!H169)</f>
        <v>*</v>
      </c>
      <c r="J167" s="110" t="str">
        <f>IF(SP_SUL!I169="","*",SP_SUL!I169)</f>
        <v>*</v>
      </c>
      <c r="K167" s="110" t="str">
        <f>IF(SP_SUL!M169="","*",SP_SUL!M169)</f>
        <v>-</v>
      </c>
      <c r="L167" s="110" t="str">
        <f>IF(SP_SUL!N169="","*",SP_SUL!N169)</f>
        <v>-</v>
      </c>
      <c r="M167" s="111" t="str">
        <f>IF(SP_SUL!J169="","*",SP_SUL!J169)</f>
        <v>*</v>
      </c>
      <c r="N167" s="270" t="str">
        <f>IF(SP_SUL!K169="","*",SP_SUL!K169)</f>
        <v>*</v>
      </c>
      <c r="O167" s="270" t="str">
        <f>IF(SP_SUL!L169="","*",SP_SUL!L169)</f>
        <v>-</v>
      </c>
      <c r="P167" s="111"/>
      <c r="Q167" s="128" t="str">
        <f>IF(SP_SUL!O169="","*",SP_SUL!O169)</f>
        <v>*</v>
      </c>
      <c r="R167" s="128" t="str">
        <f>IF(SP_SUL!P169="","*",SP_SUL!P169)</f>
        <v>*</v>
      </c>
      <c r="S167" s="110" t="str">
        <f>IF(SP_SUL!Q169="","*",CONCATENATE(SP_SUL!Q169," ",SP_SUL!R169))</f>
        <v>*</v>
      </c>
      <c r="T167" s="110" t="str">
        <f>IF(SP_SUL!V169="","*",SP_SUL!V169)</f>
        <v>*</v>
      </c>
      <c r="U167" s="110" t="str">
        <f>IF(SP_SUL!W169="","*",SP_SUL!W169)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*</v>
      </c>
      <c r="C168" s="109" t="str">
        <f>IF(SP_SUL!Z170="","*",SP_SUL!Z170)</f>
        <v>*</v>
      </c>
      <c r="D168" s="110" t="str">
        <f>IF(SP_SUL!S170="","*",SP_SUL!S170)</f>
        <v>-</v>
      </c>
      <c r="E168" s="110" t="str">
        <f>IF(SP_SUL!T170="","*",SP_SUL!T170)</f>
        <v>-</v>
      </c>
      <c r="F168" s="110" t="str">
        <f>IF(SP_SUL!B170="","*",SP_SUL!B170)</f>
        <v>*</v>
      </c>
      <c r="G168" s="110" t="str">
        <f>IF(SP_SUL!D170="","*",SP_SUL!D170)</f>
        <v>*</v>
      </c>
      <c r="H168" s="110" t="str">
        <f>IF(SP_SUL!F170="","*",SP_SUL!F170)</f>
        <v>*</v>
      </c>
      <c r="I168" s="110" t="str">
        <f>IF(SP_SUL!H170="","*",SP_SUL!H170)</f>
        <v>*</v>
      </c>
      <c r="J168" s="110" t="str">
        <f>IF(SP_SUL!I170="","*",SP_SUL!I170)</f>
        <v>*</v>
      </c>
      <c r="K168" s="110" t="str">
        <f>IF(SP_SUL!M170="","*",SP_SUL!M170)</f>
        <v>-</v>
      </c>
      <c r="L168" s="110" t="str">
        <f>IF(SP_SUL!N170="","*",SP_SUL!N170)</f>
        <v>-</v>
      </c>
      <c r="M168" s="111" t="str">
        <f>IF(SP_SUL!J170="","*",SP_SUL!J170)</f>
        <v>*</v>
      </c>
      <c r="N168" s="270" t="str">
        <f>IF(SP_SUL!K170="","*",SP_SUL!K170)</f>
        <v>*</v>
      </c>
      <c r="O168" s="270" t="str">
        <f>IF(SP_SUL!L170="","*",SP_SUL!L170)</f>
        <v>-</v>
      </c>
      <c r="P168" s="111"/>
      <c r="Q168" s="128" t="str">
        <f>IF(SP_SUL!O170="","*",SP_SUL!O170)</f>
        <v>*</v>
      </c>
      <c r="R168" s="128" t="str">
        <f>IF(SP_SUL!P170="","*",SP_SUL!P170)</f>
        <v>*</v>
      </c>
      <c r="S168" s="110" t="str">
        <f>IF(SP_SUL!Q170="","*",CONCATENATE(SP_SUL!Q170," ",SP_SUL!R170))</f>
        <v>*</v>
      </c>
      <c r="T168" s="110" t="str">
        <f>IF(SP_SUL!V170="","*",SP_SUL!V170)</f>
        <v>*</v>
      </c>
      <c r="U168" s="110" t="str">
        <f>IF(SP_SUL!W170="","*",SP_SUL!W170)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*</v>
      </c>
      <c r="C169" s="109" t="str">
        <f>IF(SP_SUL!Z171="","*",SP_SUL!Z171)</f>
        <v>*</v>
      </c>
      <c r="D169" s="110" t="str">
        <f>IF(SP_SUL!S171="","*",SP_SUL!S171)</f>
        <v>-</v>
      </c>
      <c r="E169" s="110" t="str">
        <f>IF(SP_SUL!T171="","*",SP_SUL!T171)</f>
        <v>-</v>
      </c>
      <c r="F169" s="110" t="str">
        <f>IF(SP_SUL!B171="","*",SP_SUL!B171)</f>
        <v>*</v>
      </c>
      <c r="G169" s="110" t="str">
        <f>IF(SP_SUL!D171="","*",SP_SUL!D171)</f>
        <v>*</v>
      </c>
      <c r="H169" s="110" t="str">
        <f>IF(SP_SUL!F171="","*",SP_SUL!F171)</f>
        <v>*</v>
      </c>
      <c r="I169" s="110" t="str">
        <f>IF(SP_SUL!H171="","*",SP_SUL!H171)</f>
        <v>*</v>
      </c>
      <c r="J169" s="110" t="str">
        <f>IF(SP_SUL!I171="","*",SP_SUL!I171)</f>
        <v>*</v>
      </c>
      <c r="K169" s="110" t="str">
        <f>IF(SP_SUL!M171="","*",SP_SUL!M171)</f>
        <v>-</v>
      </c>
      <c r="L169" s="110" t="str">
        <f>IF(SP_SUL!N171="","*",SP_SUL!N171)</f>
        <v>-</v>
      </c>
      <c r="M169" s="111" t="str">
        <f>IF(SP_SUL!J171="","*",SP_SUL!J171)</f>
        <v>*</v>
      </c>
      <c r="N169" s="270" t="str">
        <f>IF(SP_SUL!K171="","*",SP_SUL!K171)</f>
        <v>*</v>
      </c>
      <c r="O169" s="270" t="str">
        <f>IF(SP_SUL!L171="","*",SP_SUL!L171)</f>
        <v>-</v>
      </c>
      <c r="P169" s="111"/>
      <c r="Q169" s="128" t="str">
        <f>IF(SP_SUL!O171="","*",SP_SUL!O171)</f>
        <v>*</v>
      </c>
      <c r="R169" s="128" t="str">
        <f>IF(SP_SUL!P171="","*",SP_SUL!P171)</f>
        <v>*</v>
      </c>
      <c r="S169" s="110" t="str">
        <f>IF(SP_SUL!Q171="","*",CONCATENATE(SP_SUL!Q171," ",SP_SUL!R171))</f>
        <v>*</v>
      </c>
      <c r="T169" s="110" t="str">
        <f>IF(SP_SUL!V171="","*",SP_SUL!V171)</f>
        <v>*</v>
      </c>
      <c r="U169" s="110" t="str">
        <f>IF(SP_SUL!W171="","*",SP_SUL!W171)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*</v>
      </c>
      <c r="C170" s="109" t="str">
        <f>IF(SP_SUL!Z172="","*",SP_SUL!Z172)</f>
        <v>*</v>
      </c>
      <c r="D170" s="110" t="str">
        <f>IF(SP_SUL!S172="","*",SP_SUL!S172)</f>
        <v>-</v>
      </c>
      <c r="E170" s="110" t="str">
        <f>IF(SP_SUL!T172="","*",SP_SUL!T172)</f>
        <v>-</v>
      </c>
      <c r="F170" s="110" t="str">
        <f>IF(SP_SUL!B172="","*",SP_SUL!B172)</f>
        <v>*</v>
      </c>
      <c r="G170" s="110" t="str">
        <f>IF(SP_SUL!D172="","*",SP_SUL!D172)</f>
        <v>*</v>
      </c>
      <c r="H170" s="110" t="str">
        <f>IF(SP_SUL!F172="","*",SP_SUL!F172)</f>
        <v>*</v>
      </c>
      <c r="I170" s="110" t="str">
        <f>IF(SP_SUL!H172="","*",SP_SUL!H172)</f>
        <v>*</v>
      </c>
      <c r="J170" s="110" t="str">
        <f>IF(SP_SUL!I172="","*",SP_SUL!I172)</f>
        <v>*</v>
      </c>
      <c r="K170" s="110" t="str">
        <f>IF(SP_SUL!M172="","*",SP_SUL!M172)</f>
        <v>-</v>
      </c>
      <c r="L170" s="110" t="str">
        <f>IF(SP_SUL!N172="","*",SP_SUL!N172)</f>
        <v>-</v>
      </c>
      <c r="M170" s="111" t="str">
        <f>IF(SP_SUL!J172="","*",SP_SUL!J172)</f>
        <v>*</v>
      </c>
      <c r="N170" s="270" t="str">
        <f>IF(SP_SUL!K172="","*",SP_SUL!K172)</f>
        <v>*</v>
      </c>
      <c r="O170" s="270" t="str">
        <f>IF(SP_SUL!L172="","*",SP_SUL!L172)</f>
        <v>-</v>
      </c>
      <c r="P170" s="111"/>
      <c r="Q170" s="128" t="str">
        <f>IF(SP_SUL!O172="","*",SP_SUL!O172)</f>
        <v>*</v>
      </c>
      <c r="R170" s="128" t="str">
        <f>IF(SP_SUL!P172="","*",SP_SUL!P172)</f>
        <v>*</v>
      </c>
      <c r="S170" s="110" t="str">
        <f>IF(SP_SUL!Q172="","*",CONCATENATE(SP_SUL!Q172," ",SP_SUL!R172))</f>
        <v>*</v>
      </c>
      <c r="T170" s="110" t="str">
        <f>IF(SP_SUL!V172="","*",SP_SUL!V172)</f>
        <v>*</v>
      </c>
      <c r="U170" s="110" t="str">
        <f>IF(SP_SUL!W172="","*",SP_SUL!W172)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*</v>
      </c>
      <c r="C171" s="109" t="str">
        <f>IF(SP_SUL!Z173="","*",SP_SUL!Z173)</f>
        <v>*</v>
      </c>
      <c r="D171" s="110" t="str">
        <f>IF(SP_SUL!S173="","*",SP_SUL!S173)</f>
        <v>-</v>
      </c>
      <c r="E171" s="110" t="str">
        <f>IF(SP_SUL!T173="","*",SP_SUL!T173)</f>
        <v>-</v>
      </c>
      <c r="F171" s="110" t="str">
        <f>IF(SP_SUL!B173="","*",SP_SUL!B173)</f>
        <v>*</v>
      </c>
      <c r="G171" s="110" t="str">
        <f>IF(SP_SUL!D173="","*",SP_SUL!D173)</f>
        <v>*</v>
      </c>
      <c r="H171" s="110" t="str">
        <f>IF(SP_SUL!F173="","*",SP_SUL!F173)</f>
        <v>*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-</v>
      </c>
      <c r="L171" s="110" t="str">
        <f>IF(SP_SUL!N173="","*",SP_SUL!N173)</f>
        <v>-</v>
      </c>
      <c r="M171" s="111" t="str">
        <f>IF(SP_SUL!J173="","*",SP_SUL!J173)</f>
        <v>*</v>
      </c>
      <c r="N171" s="270" t="str">
        <f>IF(SP_SUL!K173="","*",SP_SUL!K173)</f>
        <v>*</v>
      </c>
      <c r="O171" s="270" t="str">
        <f>IF(SP_SUL!L173="","*",SP_SUL!L173)</f>
        <v>-</v>
      </c>
      <c r="P171" s="111"/>
      <c r="Q171" s="128" t="str">
        <f>IF(SP_SUL!O173="","*",SP_SUL!O173)</f>
        <v>*</v>
      </c>
      <c r="R171" s="128" t="str">
        <f>IF(SP_SUL!P173="","*",SP_SUL!P173)</f>
        <v>*</v>
      </c>
      <c r="S171" s="110" t="str">
        <f>IF(SP_SUL!Q173="","*",CONCATENATE(SP_SUL!Q173," ",SP_SUL!R173))</f>
        <v>*</v>
      </c>
      <c r="T171" s="110" t="str">
        <f>IF(SP_SUL!V173="","*",SP_SUL!V173)</f>
        <v>*</v>
      </c>
      <c r="U171" s="110" t="str">
        <f>IF(SP_SUL!W173="","*",SP_SUL!W173)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*</v>
      </c>
      <c r="C172" s="109" t="str">
        <f>IF(SP_SUL!Z174="","*",SP_SUL!Z174)</f>
        <v>*</v>
      </c>
      <c r="D172" s="110" t="str">
        <f>IF(SP_SUL!S174="","*",SP_SUL!S174)</f>
        <v>-</v>
      </c>
      <c r="E172" s="110" t="str">
        <f>IF(SP_SUL!T174="","*",SP_SUL!T174)</f>
        <v>-</v>
      </c>
      <c r="F172" s="110" t="str">
        <f>IF(SP_SUL!B174="","*",SP_SUL!B174)</f>
        <v>*</v>
      </c>
      <c r="G172" s="110" t="str">
        <f>IF(SP_SUL!D174="","*",SP_SUL!D174)</f>
        <v>*</v>
      </c>
      <c r="H172" s="110" t="str">
        <f>IF(SP_SUL!F174="","*",SP_SUL!F174)</f>
        <v>*</v>
      </c>
      <c r="I172" s="110" t="str">
        <f>IF(SP_SUL!H174="","*",SP_SUL!H174)</f>
        <v>*</v>
      </c>
      <c r="J172" s="110" t="str">
        <f>IF(SP_SUL!I174="","*",SP_SUL!I174)</f>
        <v>*</v>
      </c>
      <c r="K172" s="110" t="str">
        <f>IF(SP_SUL!M174="","*",SP_SUL!M174)</f>
        <v>-</v>
      </c>
      <c r="L172" s="110" t="str">
        <f>IF(SP_SUL!N174="","*",SP_SUL!N174)</f>
        <v>-</v>
      </c>
      <c r="M172" s="111" t="str">
        <f>IF(SP_SUL!J174="","*",SP_SUL!J174)</f>
        <v>*</v>
      </c>
      <c r="N172" s="270" t="str">
        <f>IF(SP_SUL!K174="","*",SP_SUL!K174)</f>
        <v>*</v>
      </c>
      <c r="O172" s="270" t="str">
        <f>IF(SP_SUL!L174="","*",SP_SUL!L174)</f>
        <v>-</v>
      </c>
      <c r="P172" s="111"/>
      <c r="Q172" s="128" t="str">
        <f>IF(SP_SUL!O174="","*",SP_SUL!O174)</f>
        <v>*</v>
      </c>
      <c r="R172" s="128" t="str">
        <f>IF(SP_SUL!P174="","*",SP_SUL!P174)</f>
        <v>*</v>
      </c>
      <c r="S172" s="110" t="str">
        <f>IF(SP_SUL!Q174="","*",CONCATENATE(SP_SUL!Q174," ",SP_SUL!R174))</f>
        <v>*</v>
      </c>
      <c r="T172" s="110" t="str">
        <f>IF(SP_SUL!V174="","*",SP_SUL!V174)</f>
        <v>*</v>
      </c>
      <c r="U172" s="110" t="str">
        <f>IF(SP_SUL!W174="","*",SP_SUL!W174)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*</v>
      </c>
      <c r="C173" s="109" t="str">
        <f>IF(SP_SUL!Z175="","*",SP_SUL!Z175)</f>
        <v>*</v>
      </c>
      <c r="D173" s="110" t="str">
        <f>IF(SP_SUL!S175="","*",SP_SUL!S175)</f>
        <v>-</v>
      </c>
      <c r="E173" s="110" t="str">
        <f>IF(SP_SUL!T175="","*",SP_SUL!T175)</f>
        <v>-</v>
      </c>
      <c r="F173" s="110" t="str">
        <f>IF(SP_SUL!B175="","*",SP_SUL!B175)</f>
        <v>*</v>
      </c>
      <c r="G173" s="110" t="str">
        <f>IF(SP_SUL!D175="","*",SP_SUL!D175)</f>
        <v>*</v>
      </c>
      <c r="H173" s="110" t="str">
        <f>IF(SP_SUL!F175="","*",SP_SUL!F175)</f>
        <v>*</v>
      </c>
      <c r="I173" s="110" t="str">
        <f>IF(SP_SUL!H175="","*",SP_SUL!H175)</f>
        <v>*</v>
      </c>
      <c r="J173" s="110" t="str">
        <f>IF(SP_SUL!I175="","*",SP_SUL!I175)</f>
        <v>*</v>
      </c>
      <c r="K173" s="110" t="str">
        <f>IF(SP_SUL!M175="","*",SP_SUL!M175)</f>
        <v>-</v>
      </c>
      <c r="L173" s="110" t="str">
        <f>IF(SP_SUL!N175="","*",SP_SUL!N175)</f>
        <v>-</v>
      </c>
      <c r="M173" s="111" t="str">
        <f>IF(SP_SUL!J175="","*",SP_SUL!J175)</f>
        <v>*</v>
      </c>
      <c r="N173" s="270" t="str">
        <f>IF(SP_SUL!K175="","*",SP_SUL!K175)</f>
        <v>*</v>
      </c>
      <c r="O173" s="270" t="str">
        <f>IF(SP_SUL!L175="","*",SP_SUL!L175)</f>
        <v>-</v>
      </c>
      <c r="P173" s="111"/>
      <c r="Q173" s="128" t="str">
        <f>IF(SP_SUL!O175="","*",SP_SUL!O175)</f>
        <v>*</v>
      </c>
      <c r="R173" s="128" t="str">
        <f>IF(SP_SUL!P175="","*",SP_SUL!P175)</f>
        <v>*</v>
      </c>
      <c r="S173" s="110" t="str">
        <f>IF(SP_SUL!Q175="","*",CONCATENATE(SP_SUL!Q175," ",SP_SUL!R175))</f>
        <v>*</v>
      </c>
      <c r="T173" s="110" t="str">
        <f>IF(SP_SUL!V175="","*",SP_SUL!V175)</f>
        <v>*</v>
      </c>
      <c r="U173" s="110" t="str">
        <f>IF(SP_SUL!W175="","*",SP_SUL!W175)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110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110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*</v>
      </c>
      <c r="C176" s="109" t="str">
        <f>IF(SP_SUL!Z178="","*",SP_SUL!Z178)</f>
        <v>*</v>
      </c>
      <c r="D176" s="110" t="str">
        <f>IF(SP_SUL!S178="","*",SP_SUL!S178)</f>
        <v>-</v>
      </c>
      <c r="E176" s="110" t="str">
        <f>IF(SP_SUL!T178="","*",SP_SUL!T178)</f>
        <v>-</v>
      </c>
      <c r="F176" s="110" t="str">
        <f>IF(SP_SUL!B178="","*",SP_SUL!B178)</f>
        <v>*</v>
      </c>
      <c r="G176" s="110" t="str">
        <f>IF(SP_SUL!D178="","*",SP_SUL!D178)</f>
        <v>*</v>
      </c>
      <c r="H176" s="110" t="str">
        <f>IF(SP_SUL!F178="","*",SP_SUL!F178)</f>
        <v>*</v>
      </c>
      <c r="I176" s="110" t="str">
        <f>IF(SP_SUL!H178="","*",SP_SUL!H178)</f>
        <v>*</v>
      </c>
      <c r="J176" s="110" t="str">
        <f>IF(SP_SUL!I178="","*",SP_SUL!I178)</f>
        <v>*</v>
      </c>
      <c r="K176" s="110" t="str">
        <f>IF(SP_SUL!M178="","*",SP_SUL!M178)</f>
        <v>-</v>
      </c>
      <c r="L176" s="110" t="str">
        <f>IF(SP_SUL!N178="","*",SP_SUL!N178)</f>
        <v>-</v>
      </c>
      <c r="M176" s="111" t="str">
        <f>IF(SP_SUL!J178="","*",SP_SUL!J178)</f>
        <v>*</v>
      </c>
      <c r="N176" s="270" t="str">
        <f>IF(SP_SUL!K178="","*",SP_SUL!K178)</f>
        <v>*</v>
      </c>
      <c r="O176" s="270" t="str">
        <f>IF(SP_SUL!L178="","*",SP_SUL!L178)</f>
        <v>-</v>
      </c>
      <c r="P176" s="111"/>
      <c r="Q176" s="128" t="str">
        <f>IF(SP_SUL!O178="","*",SP_SUL!O178)</f>
        <v>*</v>
      </c>
      <c r="R176" s="128" t="str">
        <f>IF(SP_SUL!P178="","*",SP_SUL!P178)</f>
        <v>*</v>
      </c>
      <c r="S176" s="110" t="str">
        <f>IF(SP_SUL!Q178="","*",CONCATENATE(SP_SUL!Q178," ",SP_SUL!R178))</f>
        <v>*</v>
      </c>
      <c r="T176" s="110" t="str">
        <f>IF(SP_SUL!V178="","*",SP_SUL!V178)</f>
        <v>*</v>
      </c>
      <c r="U176" s="110" t="str">
        <f>IF(SP_SUL!W178="","*",SP_SUL!W178)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*</v>
      </c>
      <c r="C177" s="109" t="str">
        <f>IF(SP_SUL!Z179="","*",SP_SUL!Z179)</f>
        <v>*</v>
      </c>
      <c r="D177" s="110" t="str">
        <f>IF(SP_SUL!S179="","*",SP_SUL!S179)</f>
        <v>-</v>
      </c>
      <c r="E177" s="110" t="str">
        <f>IF(SP_SUL!T179="","*",SP_SUL!T179)</f>
        <v>-</v>
      </c>
      <c r="F177" s="110" t="str">
        <f>IF(SP_SUL!B179="","*",SP_SUL!B179)</f>
        <v>*</v>
      </c>
      <c r="G177" s="110" t="str">
        <f>IF(SP_SUL!D179="","*",SP_SUL!D179)</f>
        <v>*</v>
      </c>
      <c r="H177" s="110" t="str">
        <f>IF(SP_SUL!F179="","*",SP_SUL!F179)</f>
        <v>*</v>
      </c>
      <c r="I177" s="110" t="str">
        <f>IF(SP_SUL!H179="","*",SP_SUL!H179)</f>
        <v>*</v>
      </c>
      <c r="J177" s="110" t="str">
        <f>IF(SP_SUL!I179="","*",SP_SUL!I179)</f>
        <v>*</v>
      </c>
      <c r="K177" s="110" t="str">
        <f>IF(SP_SUL!M179="","*",SP_SUL!M179)</f>
        <v>-</v>
      </c>
      <c r="L177" s="110" t="str">
        <f>IF(SP_SUL!N179="","*",SP_SUL!N179)</f>
        <v>-</v>
      </c>
      <c r="M177" s="111" t="str">
        <f>IF(SP_SUL!J179="","*",SP_SUL!J179)</f>
        <v>*</v>
      </c>
      <c r="N177" s="270" t="str">
        <f>IF(SP_SUL!K179="","*",SP_SUL!K179)</f>
        <v>*</v>
      </c>
      <c r="O177" s="270" t="str">
        <f>IF(SP_SUL!L179="","*",SP_SUL!L179)</f>
        <v>-</v>
      </c>
      <c r="P177" s="111"/>
      <c r="Q177" s="128" t="str">
        <f>IF(SP_SUL!O179="","*",SP_SUL!O179)</f>
        <v>*</v>
      </c>
      <c r="R177" s="128" t="str">
        <f>IF(SP_SUL!P179="","*",SP_SUL!P179)</f>
        <v>*</v>
      </c>
      <c r="S177" s="110" t="str">
        <f>IF(SP_SUL!Q179="","*",CONCATENATE(SP_SUL!Q179," ",SP_SUL!R179))</f>
        <v>*</v>
      </c>
      <c r="T177" s="110" t="str">
        <f>IF(SP_SUL!V179="","*",SP_SUL!V179)</f>
        <v>*</v>
      </c>
      <c r="U177" s="110" t="str">
        <f>IF(SP_SUL!W179="","*",SP_SUL!W179)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*</v>
      </c>
      <c r="C178" s="109" t="str">
        <f>IF(SP_SUL!Z180="","*",SP_SUL!Z180)</f>
        <v>*</v>
      </c>
      <c r="D178" s="110" t="str">
        <f>IF(SP_SUL!S180="","*",SP_SUL!S180)</f>
        <v>-</v>
      </c>
      <c r="E178" s="110" t="str">
        <f>IF(SP_SUL!T180="","*",SP_SUL!T180)</f>
        <v>-</v>
      </c>
      <c r="F178" s="110" t="str">
        <f>IF(SP_SUL!B180="","*",SP_SUL!B180)</f>
        <v>*</v>
      </c>
      <c r="G178" s="110" t="str">
        <f>IF(SP_SUL!D180="","*",SP_SUL!D180)</f>
        <v>*</v>
      </c>
      <c r="H178" s="110" t="str">
        <f>IF(SP_SUL!F180="","*",SP_SUL!F180)</f>
        <v>*</v>
      </c>
      <c r="I178" s="110" t="str">
        <f>IF(SP_SUL!H180="","*",SP_SUL!H180)</f>
        <v>*</v>
      </c>
      <c r="J178" s="110" t="str">
        <f>IF(SP_SUL!I180="","*",SP_SUL!I180)</f>
        <v>*</v>
      </c>
      <c r="K178" s="110" t="str">
        <f>IF(SP_SUL!M180="","*",SP_SUL!M180)</f>
        <v>-</v>
      </c>
      <c r="L178" s="110" t="str">
        <f>IF(SP_SUL!N180="","*",SP_SUL!N180)</f>
        <v>-</v>
      </c>
      <c r="M178" s="111" t="str">
        <f>IF(SP_SUL!J180="","*",SP_SUL!J180)</f>
        <v>*</v>
      </c>
      <c r="N178" s="270" t="str">
        <f>IF(SP_SUL!K180="","*",SP_SUL!K180)</f>
        <v>*</v>
      </c>
      <c r="O178" s="270" t="str">
        <f>IF(SP_SUL!L180="","*",SP_SUL!L180)</f>
        <v>-</v>
      </c>
      <c r="P178" s="111"/>
      <c r="Q178" s="128" t="str">
        <f>IF(SP_SUL!O180="","*",SP_SUL!O180)</f>
        <v>*</v>
      </c>
      <c r="R178" s="128" t="str">
        <f>IF(SP_SUL!P180="","*",SP_SUL!P180)</f>
        <v>*</v>
      </c>
      <c r="S178" s="110" t="str">
        <f>IF(SP_SUL!Q180="","*",CONCATENATE(SP_SUL!Q180," ",SP_SUL!R180))</f>
        <v>*</v>
      </c>
      <c r="T178" s="110" t="str">
        <f>IF(SP_SUL!V180="","*",SP_SUL!V180)</f>
        <v>*</v>
      </c>
      <c r="U178" s="110" t="str">
        <f>IF(SP_SUL!W180="","*",SP_SUL!W180)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*</v>
      </c>
      <c r="C179" s="109" t="str">
        <f>IF(SP_SUL!Z181="","*",SP_SUL!Z181)</f>
        <v>*</v>
      </c>
      <c r="D179" s="110" t="str">
        <f>IF(SP_SUL!S181="","*",SP_SUL!S181)</f>
        <v>-</v>
      </c>
      <c r="E179" s="110" t="str">
        <f>IF(SP_SUL!T181="","*",SP_SUL!T181)</f>
        <v>-</v>
      </c>
      <c r="F179" s="110" t="str">
        <f>IF(SP_SUL!B181="","*",SP_SUL!B181)</f>
        <v>*</v>
      </c>
      <c r="G179" s="110" t="str">
        <f>IF(SP_SUL!D181="","*",SP_SUL!D181)</f>
        <v>*</v>
      </c>
      <c r="H179" s="110" t="str">
        <f>IF(SP_SUL!F181="","*",SP_SUL!F181)</f>
        <v>*</v>
      </c>
      <c r="I179" s="110" t="str">
        <f>IF(SP_SUL!H181="","*",SP_SUL!H181)</f>
        <v>*</v>
      </c>
      <c r="J179" s="110" t="str">
        <f>IF(SP_SUL!I181="","*",SP_SUL!I181)</f>
        <v>*</v>
      </c>
      <c r="K179" s="110" t="str">
        <f>IF(SP_SUL!M181="","*",SP_SUL!M181)</f>
        <v>-</v>
      </c>
      <c r="L179" s="110" t="str">
        <f>IF(SP_SUL!N181="","*",SP_SUL!N181)</f>
        <v>-</v>
      </c>
      <c r="M179" s="111" t="str">
        <f>IF(SP_SUL!J181="","*",SP_SUL!J181)</f>
        <v>*</v>
      </c>
      <c r="N179" s="270" t="str">
        <f>IF(SP_SUL!K181="","*",SP_SUL!K181)</f>
        <v>*</v>
      </c>
      <c r="O179" s="270" t="str">
        <f>IF(SP_SUL!L181="","*",SP_SUL!L181)</f>
        <v>-</v>
      </c>
      <c r="P179" s="111"/>
      <c r="Q179" s="128" t="str">
        <f>IF(SP_SUL!O181="","*",SP_SUL!O181)</f>
        <v>*</v>
      </c>
      <c r="R179" s="128" t="str">
        <f>IF(SP_SUL!P181="","*",SP_SUL!P181)</f>
        <v>*</v>
      </c>
      <c r="S179" s="110" t="str">
        <f>IF(SP_SUL!Q181="","*",CONCATENATE(SP_SUL!Q181," ",SP_SUL!R181))</f>
        <v>*</v>
      </c>
      <c r="T179" s="110" t="str">
        <f>IF(SP_SUL!V181="","*",SP_SUL!V181)</f>
        <v>*</v>
      </c>
      <c r="U179" s="110" t="str">
        <f>IF(SP_SUL!W181="","*",SP_SUL!W181)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*</v>
      </c>
      <c r="C180" s="109" t="str">
        <f>IF(SP_SUL!Z182="","*",SP_SUL!Z182)</f>
        <v>*</v>
      </c>
      <c r="D180" s="110" t="str">
        <f>IF(SP_SUL!S182="","*",SP_SUL!S182)</f>
        <v>-</v>
      </c>
      <c r="E180" s="110" t="str">
        <f>IF(SP_SUL!T182="","*",SP_SUL!T182)</f>
        <v>-</v>
      </c>
      <c r="F180" s="110" t="str">
        <f>IF(SP_SUL!B182="","*",SP_SUL!B182)</f>
        <v>*</v>
      </c>
      <c r="G180" s="110" t="str">
        <f>IF(SP_SUL!D182="","*",SP_SUL!D182)</f>
        <v>*</v>
      </c>
      <c r="H180" s="110" t="str">
        <f>IF(SP_SUL!F182="","*",SP_SUL!F182)</f>
        <v>*</v>
      </c>
      <c r="I180" s="110" t="str">
        <f>IF(SP_SUL!H182="","*",SP_SUL!H182)</f>
        <v>*</v>
      </c>
      <c r="J180" s="110" t="str">
        <f>IF(SP_SUL!I182="","*",SP_SUL!I182)</f>
        <v>*</v>
      </c>
      <c r="K180" s="110" t="str">
        <f>IF(SP_SUL!M182="","*",SP_SUL!M182)</f>
        <v>-</v>
      </c>
      <c r="L180" s="110" t="str">
        <f>IF(SP_SUL!N182="","*",SP_SUL!N182)</f>
        <v>-</v>
      </c>
      <c r="M180" s="111" t="str">
        <f>IF(SP_SUL!J182="","*",SP_SUL!J182)</f>
        <v>*</v>
      </c>
      <c r="N180" s="270" t="str">
        <f>IF(SP_SUL!K182="","*",SP_SUL!K182)</f>
        <v>*</v>
      </c>
      <c r="O180" s="270" t="str">
        <f>IF(SP_SUL!L182="","*",SP_SUL!L182)</f>
        <v>-</v>
      </c>
      <c r="P180" s="111"/>
      <c r="Q180" s="128" t="str">
        <f>IF(SP_SUL!O182="","*",SP_SUL!O182)</f>
        <v>*</v>
      </c>
      <c r="R180" s="128" t="str">
        <f>IF(SP_SUL!P182="","*",SP_SUL!P182)</f>
        <v>*</v>
      </c>
      <c r="S180" s="110" t="str">
        <f>IF(SP_SUL!Q182="","*",CONCATENATE(SP_SUL!Q182," ",SP_SUL!R182))</f>
        <v>*</v>
      </c>
      <c r="T180" s="110" t="str">
        <f>IF(SP_SUL!V182="","*",SP_SUL!V182)</f>
        <v>*</v>
      </c>
      <c r="U180" s="110" t="str">
        <f>IF(SP_SUL!W182="","*",SP_SUL!W182)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*</v>
      </c>
      <c r="C181" s="109" t="str">
        <f>IF(SP_SUL!Z183="","*",SP_SUL!Z183)</f>
        <v>*</v>
      </c>
      <c r="D181" s="110" t="str">
        <f>IF(SP_SUL!S183="","*",SP_SUL!S183)</f>
        <v>-</v>
      </c>
      <c r="E181" s="110" t="str">
        <f>IF(SP_SUL!T183="","*",SP_SUL!T183)</f>
        <v>-</v>
      </c>
      <c r="F181" s="110" t="str">
        <f>IF(SP_SUL!B183="","*",SP_SUL!B183)</f>
        <v>*</v>
      </c>
      <c r="G181" s="110" t="str">
        <f>IF(SP_SUL!D183="","*",SP_SUL!D183)</f>
        <v>*</v>
      </c>
      <c r="H181" s="110" t="str">
        <f>IF(SP_SUL!F183="","*",SP_SUL!F183)</f>
        <v>*</v>
      </c>
      <c r="I181" s="110" t="str">
        <f>IF(SP_SUL!H183="","*",SP_SUL!H183)</f>
        <v>*</v>
      </c>
      <c r="J181" s="110" t="str">
        <f>IF(SP_SUL!I183="","*",SP_SUL!I183)</f>
        <v>*</v>
      </c>
      <c r="K181" s="110" t="str">
        <f>IF(SP_SUL!M183="","*",SP_SUL!M183)</f>
        <v>-</v>
      </c>
      <c r="L181" s="110" t="str">
        <f>IF(SP_SUL!N183="","*",SP_SUL!N183)</f>
        <v>-</v>
      </c>
      <c r="M181" s="111" t="str">
        <f>IF(SP_SUL!J183="","*",SP_SUL!J183)</f>
        <v>*</v>
      </c>
      <c r="N181" s="270" t="str">
        <f>IF(SP_SUL!K183="","*",SP_SUL!K183)</f>
        <v>*</v>
      </c>
      <c r="O181" s="270" t="str">
        <f>IF(SP_SUL!L183="","*",SP_SUL!L183)</f>
        <v>-</v>
      </c>
      <c r="P181" s="111"/>
      <c r="Q181" s="128" t="str">
        <f>IF(SP_SUL!O183="","*",SP_SUL!O183)</f>
        <v>*</v>
      </c>
      <c r="R181" s="128" t="str">
        <f>IF(SP_SUL!P183="","*",SP_SUL!P183)</f>
        <v>*</v>
      </c>
      <c r="S181" s="110" t="str">
        <f>IF(SP_SUL!Q183="","*",CONCATENATE(SP_SUL!Q183," ",SP_SUL!R183))</f>
        <v>*</v>
      </c>
      <c r="T181" s="110" t="str">
        <f>IF(SP_SUL!V183="","*",SP_SUL!V183)</f>
        <v>*</v>
      </c>
      <c r="U181" s="110" t="str">
        <f>IF(SP_SUL!W183="","*",SP_SUL!W183)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*</v>
      </c>
      <c r="C182" s="109" t="str">
        <f>IF(SP_SUL!Z184="","*",SP_SUL!Z184)</f>
        <v>*</v>
      </c>
      <c r="D182" s="110" t="str">
        <f>IF(SP_SUL!S184="","*",SP_SUL!S184)</f>
        <v>-</v>
      </c>
      <c r="E182" s="110" t="str">
        <f>IF(SP_SUL!T184="","*",SP_SUL!T184)</f>
        <v>-</v>
      </c>
      <c r="F182" s="110" t="str">
        <f>IF(SP_SUL!B184="","*",SP_SUL!B184)</f>
        <v>*</v>
      </c>
      <c r="G182" s="110" t="str">
        <f>IF(SP_SUL!D184="","*",SP_SUL!D184)</f>
        <v>*</v>
      </c>
      <c r="H182" s="110" t="str">
        <f>IF(SP_SUL!F184="","*",SP_SUL!F184)</f>
        <v>*</v>
      </c>
      <c r="I182" s="110" t="str">
        <f>IF(SP_SUL!H184="","*",SP_SUL!H184)</f>
        <v>*</v>
      </c>
      <c r="J182" s="110" t="str">
        <f>IF(SP_SUL!I184="","*",SP_SUL!I184)</f>
        <v>*</v>
      </c>
      <c r="K182" s="110" t="str">
        <f>IF(SP_SUL!M184="","*",SP_SUL!M184)</f>
        <v>-</v>
      </c>
      <c r="L182" s="110" t="str">
        <f>IF(SP_SUL!N184="","*",SP_SUL!N184)</f>
        <v>-</v>
      </c>
      <c r="M182" s="111" t="str">
        <f>IF(SP_SUL!J184="","*",SP_SUL!J184)</f>
        <v>*</v>
      </c>
      <c r="N182" s="270" t="str">
        <f>IF(SP_SUL!K184="","*",SP_SUL!K184)</f>
        <v>*</v>
      </c>
      <c r="O182" s="270" t="str">
        <f>IF(SP_SUL!L184="","*",SP_SUL!L184)</f>
        <v>-</v>
      </c>
      <c r="P182" s="111"/>
      <c r="Q182" s="128" t="str">
        <f>IF(SP_SUL!O184="","*",SP_SUL!O184)</f>
        <v>*</v>
      </c>
      <c r="R182" s="128" t="str">
        <f>IF(SP_SUL!P184="","*",SP_SUL!P184)</f>
        <v>*</v>
      </c>
      <c r="S182" s="110" t="str">
        <f>IF(SP_SUL!Q184="","*",CONCATENATE(SP_SUL!Q184," ",SP_SUL!R184))</f>
        <v>*</v>
      </c>
      <c r="T182" s="110" t="str">
        <f>IF(SP_SUL!V184="","*",SP_SUL!V184)</f>
        <v>*</v>
      </c>
      <c r="U182" s="110" t="str">
        <f>IF(SP_SUL!W184="","*",SP_SUL!W184)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110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110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110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110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110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110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110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110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110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110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110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110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110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110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110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110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110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110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110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110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110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110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110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110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110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110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110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110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110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110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110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110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110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110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110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110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110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110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110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110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110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110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110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110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110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110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110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110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110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110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110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110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110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110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110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110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110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110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110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110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110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110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110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110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110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110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110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110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110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110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110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110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110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110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110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110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110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110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110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110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110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110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110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110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110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110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110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110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110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110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110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110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110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110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110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110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110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110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110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110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110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110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110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110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110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110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110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110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110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110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110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110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110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110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110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110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110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110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110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110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110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110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110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110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110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110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110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110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110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110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110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110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110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110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110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110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110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110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110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110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110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110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110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110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110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110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110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110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110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110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110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110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110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110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110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110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110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110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110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110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110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110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110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110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110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110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110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110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110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110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110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110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110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110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110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110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110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110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110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110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110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110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110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110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110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110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110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110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110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110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110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110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110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110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110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110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110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110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110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110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110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110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110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110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110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110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110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110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110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110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110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110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110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110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110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110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110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110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110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110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110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110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110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110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110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110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110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110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110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110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110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110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110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110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110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110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110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110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110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110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110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110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110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110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110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110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110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110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110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110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110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110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110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110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110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110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110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110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110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110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110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110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110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110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110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110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110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110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110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110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110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110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110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110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110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110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110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110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110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110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110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110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110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110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110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110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110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110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110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110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110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110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110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110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110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110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110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110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110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110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110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110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110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110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110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110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110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110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110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110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110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110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110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110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110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110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110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110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110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110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110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110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110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110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110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110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110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110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110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110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110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110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110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110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110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110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110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110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110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110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110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110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110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110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110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110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110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110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110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110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110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110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110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110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110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110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110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110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110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110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110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110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110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110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110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110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110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110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110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110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110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110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110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110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110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110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110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110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110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110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110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110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110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110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110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110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110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110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110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110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110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110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110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110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110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110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110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110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110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110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110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110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110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110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110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110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110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110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110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110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110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110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110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110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110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110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110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110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110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110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110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110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110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110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110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110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110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110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110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110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110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110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110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110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149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110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149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149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110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149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149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110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149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149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110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149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149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110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149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149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110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149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149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110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149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149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110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149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149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110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149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149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110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149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149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110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149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149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110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149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149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110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149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149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110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149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149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110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149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149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110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149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149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110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149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149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110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149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149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110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149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149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110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149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149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110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149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149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110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149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149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110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149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149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110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149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149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110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149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149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110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149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149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110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149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149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110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149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149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110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149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149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110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149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149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110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149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149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110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149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149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110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149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149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110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149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149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110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149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149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110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149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149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110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149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149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110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149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149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110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149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149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110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149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149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110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149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149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110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149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149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110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149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149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110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149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149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110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149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149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110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149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149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110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149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149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110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149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149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110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149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149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110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149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149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110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149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149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110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149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149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110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149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149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110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149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149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110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149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149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110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149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149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110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149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149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110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149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149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110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149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149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110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149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149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110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149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149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110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149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149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110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149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149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110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149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149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110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149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149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110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149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149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110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149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149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110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149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149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110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149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149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110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149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149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110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149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149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110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149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149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110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149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149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110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149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149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110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149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149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110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149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149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110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149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149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110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149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149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110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149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149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110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149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149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110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149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149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110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149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149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110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149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149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110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149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149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110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149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149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110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149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149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110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149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149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110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149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149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110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149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149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110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149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149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110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149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149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110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149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149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110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149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149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110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149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149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110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149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149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110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149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149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110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149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149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110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149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149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110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149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149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110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149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149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110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149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149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110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149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149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110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149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149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110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149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149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110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149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149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110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149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149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110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149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149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110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149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149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110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149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149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110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149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149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110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149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149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110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149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149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110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149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149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110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149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149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110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149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149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110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149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149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110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149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149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110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149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149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110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149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149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110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149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149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110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149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149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110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149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149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110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149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149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110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149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149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110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149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149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110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149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149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110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149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149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110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149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149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110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149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149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110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149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149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110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149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149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110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149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149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110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149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149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110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149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149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110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149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149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110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149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149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110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149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149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110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149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149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110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149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149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110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149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149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110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149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149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110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149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149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110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149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149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110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149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149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110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149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149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110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149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149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110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149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149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110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149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149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110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149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149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110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149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149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110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149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149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110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149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149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110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149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149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110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149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149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110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149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149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110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149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149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110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149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149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110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149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149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110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149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149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110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149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149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110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149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149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110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149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149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110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149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149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110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149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149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110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149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149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110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149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149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110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149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149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110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149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149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110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149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149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110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149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149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110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149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149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110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149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149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110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149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149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110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149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149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110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149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149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110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149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149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110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149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149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110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149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149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110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149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149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110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149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149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110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149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149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110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149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149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110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149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149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110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149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149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110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149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149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110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149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149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110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149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149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110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149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149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110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149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149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110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149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149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110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149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149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110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149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149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110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149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149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110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149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149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110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149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149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110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149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149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110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149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149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110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149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149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110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149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149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110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149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149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110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149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149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110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149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149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110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149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149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110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149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149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110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149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149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110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149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149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110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149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149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110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149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149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110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149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149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110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149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149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110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149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149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110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149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149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110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149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149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110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149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149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110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149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149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110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149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149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110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149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149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110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149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149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110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149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149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110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149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149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110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149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149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110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149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149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110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149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149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110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149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149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110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149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149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110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149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149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110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149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149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110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149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149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110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149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149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110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149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149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110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149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149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110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149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149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110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149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149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110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149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149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110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149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149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110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149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149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110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149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149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110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149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149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110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149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149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110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149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149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110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149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149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110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149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149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110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149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149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110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149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149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110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149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149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110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149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149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110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149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149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110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149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149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110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149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149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110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149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149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110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149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149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110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149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149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110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149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149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110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149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149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110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149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149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110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149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149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110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149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149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110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149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149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110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149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149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110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149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149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110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149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149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110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149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149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110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149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149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110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149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149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110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149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149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110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149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149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110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149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149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110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149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149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110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149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149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110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149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149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110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149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149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110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149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149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110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149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149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110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149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149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110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149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149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110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149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149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110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149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149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110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149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149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110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149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149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110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149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149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110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149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149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110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149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149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110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149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149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110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149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149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110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149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149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110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149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149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110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149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149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110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149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149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110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149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149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110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149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149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110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149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149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110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149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149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110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149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149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110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149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149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110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149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149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110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149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149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110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149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149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110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149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149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110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149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149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110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149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149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110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149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149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110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149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149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110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149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149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110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149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149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110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149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149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110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149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149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110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149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149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110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149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149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110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149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149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110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149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149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110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149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149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110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149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149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110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149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149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110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149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149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110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149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149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110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149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149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110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149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149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110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149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149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110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149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149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110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149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149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110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149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149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110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149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149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110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149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149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110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149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149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110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149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149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110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149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149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110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149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149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110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149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149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110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149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149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110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149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149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110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149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149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110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149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149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110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149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149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110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149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149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110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149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149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110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149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149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110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149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149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110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149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149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110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149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149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110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149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149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110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149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149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110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149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149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110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149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149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110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149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149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110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149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149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110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149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149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110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149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149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110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149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149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110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149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149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110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149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149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110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149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149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110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149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149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110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149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149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110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149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149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110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149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149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110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149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149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110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149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149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110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149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149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110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149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149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110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149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149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110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149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149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110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149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149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110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149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149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110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149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149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110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149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149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110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149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149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110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149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149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110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149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149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110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149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149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110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149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149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110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149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149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110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149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149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110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149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149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110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149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149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110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149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149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110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149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149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110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149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149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110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149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149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110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149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149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110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149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149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110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149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149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110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149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149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110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149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149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110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149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149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110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149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149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110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149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149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110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149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149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110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149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149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110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149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149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110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149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149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110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149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149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110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149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149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110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149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149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110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149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149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110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149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149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110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149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149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110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149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149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110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149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149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110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149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149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110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149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149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110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149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149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110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149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149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110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149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149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110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149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149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110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149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149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110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149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149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110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149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149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110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149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149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110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149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149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110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149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149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110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149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149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110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149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149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110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149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149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110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149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149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110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149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149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110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149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149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110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149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149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110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149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149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110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149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149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110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149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149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110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149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149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110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149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149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110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149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149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110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149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149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110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149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149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110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149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149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110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149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149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110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149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149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110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149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149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110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149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149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110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149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149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110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149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149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110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149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149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110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149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149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110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149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149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110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149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149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110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149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149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110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149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149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110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149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149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110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149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149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110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149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149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110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149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149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110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149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149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110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149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149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110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149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149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110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149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149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110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149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149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110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149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149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110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149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149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110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149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149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110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149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149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110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149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149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110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149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149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110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149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149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110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149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149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110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149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149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110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149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149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110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149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149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110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149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149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110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149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149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110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149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149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110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149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149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110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149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149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110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149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149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110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149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149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110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149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149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110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149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149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110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149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149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110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149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149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110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149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149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110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149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149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110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149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149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110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149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149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110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149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149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110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149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149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110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149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149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110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149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149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110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149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149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110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149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149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110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149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149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110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149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149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110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149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149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110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149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149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110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149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149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110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149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149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110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149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149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110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149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149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110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149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149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110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149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149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110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149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149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110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149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149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110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149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149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110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149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149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110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149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149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110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149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149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110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149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149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110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149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149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110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149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149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110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149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149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110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149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149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110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149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149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110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149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149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110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149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149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110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149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149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110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149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149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110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149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149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110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149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149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110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149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149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110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149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149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110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149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149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110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149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149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110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149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149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110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149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149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110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149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149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110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149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149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110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149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149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110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149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149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110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149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149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110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149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149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110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149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149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110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149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149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110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149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149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110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149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149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110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149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149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110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149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149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110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149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149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110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149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149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110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149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149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110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149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149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110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149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149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110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149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149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110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149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149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110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149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149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110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149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149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110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149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149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110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149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149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110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149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149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110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149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149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110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149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149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110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149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149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110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149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149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110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149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149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110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149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149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110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149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149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110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149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149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110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149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149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110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149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149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110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149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149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110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149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149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110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149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149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110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149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149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110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149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149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110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149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149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110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149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149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110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149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149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110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149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149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110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149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149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110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149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149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110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149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149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110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149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149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110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149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149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110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149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149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110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149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149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110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149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149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110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149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149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110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149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149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110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149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149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110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149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149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110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149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149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110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149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149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110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149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149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110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149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149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110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149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149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110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149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149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110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149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149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110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149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149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110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149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149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110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149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149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110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149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149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110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149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149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110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149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149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110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149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149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110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149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149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110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149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149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110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149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149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110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149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149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110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149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149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110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149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149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110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149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149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110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149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149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110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149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149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110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149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149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110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149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149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110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149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149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110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149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149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110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149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149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110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149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149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110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149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149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110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149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149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110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149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149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110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149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149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110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149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149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110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149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149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110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149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149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110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149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149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110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149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149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110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149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149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110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149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149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110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149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149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110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149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149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110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149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149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110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149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149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110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149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149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110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149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149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110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149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149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110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149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149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110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149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149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110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149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149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110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149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149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110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149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149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110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149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149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110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149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149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110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149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149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110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149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149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110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149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149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110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149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149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110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149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149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110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149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149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110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149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149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110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149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149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110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149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149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110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149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149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110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149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149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110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149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149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110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149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149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110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149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149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110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149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149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110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149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149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110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149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149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110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149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149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110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149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149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110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149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149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110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149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149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110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149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149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110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149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149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110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149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149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110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149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149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110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149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149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110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149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149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110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149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149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110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149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149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110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149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149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110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149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149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110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149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149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110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149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149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110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149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149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110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149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149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110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149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149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110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149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149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110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149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149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110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149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149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110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149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149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110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149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149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110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149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149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110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149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149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110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149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149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110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149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149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110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149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149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110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149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149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110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149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149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110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149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149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110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149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149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110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149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149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110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149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149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110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149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149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110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149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149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110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149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149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110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149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149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110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149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149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110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149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149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110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149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149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110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149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149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110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149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149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110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149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149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110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149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149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110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149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149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110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149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149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110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149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149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110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149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149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110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149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149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110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149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149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110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149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149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110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149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149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110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149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149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110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149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149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110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149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149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110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149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149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110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149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149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110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149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149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110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149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149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110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149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149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110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149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149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110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149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149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110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149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149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110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149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149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110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149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149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110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149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149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110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149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149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110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149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149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110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149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149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110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149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149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110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149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149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110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149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149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110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149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149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110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149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149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110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149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149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110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149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149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110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149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149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110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149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149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110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149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149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110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149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149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110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149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149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110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149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149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110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149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149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110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149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149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110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149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149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110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149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149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110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149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149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110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149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149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110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149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149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110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149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149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110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149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149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110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149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149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110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149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149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110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149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149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110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149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149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110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149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149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110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149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149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110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149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149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110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149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149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110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149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149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110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149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149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110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149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149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110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149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149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110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149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149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110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149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149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110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149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149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110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149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149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110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149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149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110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149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149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110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149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149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110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149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149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110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149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149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110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149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149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110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149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149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110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149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149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110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149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149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110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149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149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110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149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149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110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149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149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110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149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149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110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149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149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110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149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149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110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149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149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110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149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149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110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149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149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110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149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149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110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149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149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110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149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149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110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149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149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110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149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149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110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149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149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110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149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149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110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149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149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110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149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149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110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149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149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110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149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149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110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149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149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110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149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149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110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149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149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110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149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149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110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149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149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110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149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149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110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149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149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110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149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149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110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149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149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110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149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149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110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149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149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110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149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149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110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149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149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110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149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149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110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149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149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110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149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149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110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149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149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110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1238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1239</v>
      </c>
      <c r="C2" s="96" t="s">
        <v>854</v>
      </c>
      <c r="D2" s="96" t="s">
        <v>856</v>
      </c>
      <c r="E2" s="96" t="s">
        <v>1240</v>
      </c>
      <c r="F2" s="96" t="s">
        <v>1241</v>
      </c>
      <c r="G2" s="96" t="s">
        <v>1242</v>
      </c>
      <c r="H2" s="96" t="s">
        <v>1243</v>
      </c>
      <c r="I2" s="96" t="s">
        <v>1244</v>
      </c>
      <c r="J2" s="96" t="s">
        <v>1245</v>
      </c>
      <c r="K2" s="131" t="s">
        <v>1246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 t="str">
        <f>IF(SP_SUL!B123="","*",SP_SUL!B123)</f>
        <v>*</v>
      </c>
      <c r="D121" s="121" t="str">
        <f>IF(SP_SUL!D123="","*",SP_SUL!D123)</f>
        <v>*</v>
      </c>
      <c r="E121" s="121" t="str">
        <f>IF(SP_SUL!H123="","*",SP_SUL!H123)</f>
        <v>*</v>
      </c>
      <c r="F121" s="137" t="str">
        <f>IF(SP_SUL!M123="","*",SP_SUL!M123)</f>
        <v>-</v>
      </c>
      <c r="G121" s="121" t="str">
        <f>IF(SP_SUL!I123="","*",SP_SUL!I123)</f>
        <v>*</v>
      </c>
      <c r="H121" s="121" t="str">
        <f>IF(SP_SUL!AB123="","*",SP_SUL!AB123)</f>
        <v>*</v>
      </c>
      <c r="I121" s="121" t="str">
        <f>IF(SP_SUL!AC123="","*",SP_SUL!AC123)</f>
        <v>*</v>
      </c>
      <c r="J121" s="122" t="str">
        <f>IF(SP_SUL!AA123="","*",SP_SUL!AA123)</f>
        <v>*</v>
      </c>
      <c r="K121" s="134" t="str">
        <f>IF(SP_SUL!AD123="","*",SP_SUL!AD123)</f>
        <v>*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-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*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*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*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*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*</v>
      </c>
      <c r="C134" s="121" t="str">
        <f>IF(SP_SUL!B136="","*",SP_SUL!B136)</f>
        <v>*</v>
      </c>
      <c r="D134" s="121" t="str">
        <f>IF(SP_SUL!D136="","*",SP_SUL!D136)</f>
        <v>*</v>
      </c>
      <c r="E134" s="121" t="str">
        <f>IF(SP_SUL!H136="","*",SP_SUL!H136)</f>
        <v>*</v>
      </c>
      <c r="F134" s="137" t="str">
        <f>IF(SP_SUL!M136="","*",SP_SUL!M136)</f>
        <v>-</v>
      </c>
      <c r="G134" s="121" t="str">
        <f>IF(SP_SUL!I136="","*",SP_SUL!I136)</f>
        <v>*</v>
      </c>
      <c r="H134" s="121" t="str">
        <f>IF(SP_SUL!AB136="","*",SP_SUL!AB136)</f>
        <v>*</v>
      </c>
      <c r="I134" s="121" t="str">
        <f>IF(SP_SUL!AC136="","*",SP_SUL!AC136)</f>
        <v>*</v>
      </c>
      <c r="J134" s="122" t="str">
        <f>IF(SP_SUL!AA136="","*",SP_SUL!AA136)</f>
        <v>*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*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*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*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*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*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*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*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*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ZEM-2</v>
      </c>
      <c r="F150" s="137" t="str">
        <f>IF(SP_SUL!M154="","*",SP_SUL!M154)</f>
        <v>ZEM-ZEV</v>
      </c>
      <c r="G150" s="121" t="str">
        <f>IF(SP_SUL!I154="","*",SP_SUL!I154)</f>
        <v>ZEV-2</v>
      </c>
      <c r="H150" s="121" t="str">
        <f>IF(SP_SUL!AB154="","*",SP_SUL!AB154)</f>
        <v>*</v>
      </c>
      <c r="I150" s="121" t="str">
        <f>IF(SP_SUL!AC154="","*",SP_SUL!AC154)</f>
        <v>*</v>
      </c>
      <c r="J150" s="122" t="str">
        <f>IF(SP_SUL!AA154="","*",SP_SUL!AA154)</f>
        <v>*</v>
      </c>
      <c r="K150" s="134" t="str">
        <f>IF(SP_SUL!AD154="","*",SP_SUL!AD154)</f>
        <v>*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 t="str">
        <f>IF(SP_SUL!B159="","*",SP_SUL!B159)</f>
        <v>*</v>
      </c>
      <c r="D154" s="121" t="str">
        <f>IF(SP_SUL!D159="","*",SP_SUL!D159)</f>
        <v>*</v>
      </c>
      <c r="E154" s="121" t="str">
        <f>IF(SP_SUL!H159="","*",SP_SUL!H159)</f>
        <v>*</v>
      </c>
      <c r="F154" s="137" t="str">
        <f>IF(SP_SUL!M159="","*",SP_SUL!M159)</f>
        <v>-</v>
      </c>
      <c r="G154" s="121" t="str">
        <f>IF(SP_SUL!I159="","*",SP_SUL!I159)</f>
        <v>*</v>
      </c>
      <c r="H154" s="121" t="str">
        <f>IF(SP_SUL!AB159="","*",SP_SUL!AB159)</f>
        <v>*</v>
      </c>
      <c r="I154" s="121" t="str">
        <f>IF(SP_SUL!AC159="","*",SP_SUL!AC159)</f>
        <v>*</v>
      </c>
      <c r="J154" s="122" t="str">
        <f>IF(SP_SUL!AA159="","*",SP_SUL!AA159)</f>
        <v>*</v>
      </c>
      <c r="K154" s="134" t="str">
        <f>IF(SP_SUL!AD159="","*",SP_SUL!AD159)</f>
        <v>*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*</v>
      </c>
      <c r="E155" s="121" t="str">
        <f>IF(SP_SUL!H160="","*",SP_SUL!H160)</f>
        <v>*</v>
      </c>
      <c r="F155" s="137" t="str">
        <f>IF(SP_SUL!M160="","*",SP_SUL!M160)</f>
        <v>-</v>
      </c>
      <c r="G155" s="121" t="str">
        <f>IF(SP_SUL!I160="","*",SP_SUL!I160)</f>
        <v>*</v>
      </c>
      <c r="H155" s="121" t="str">
        <f>IF(SP_SUL!AB160="","*",SP_SUL!AB160)</f>
        <v>*</v>
      </c>
      <c r="I155" s="121" t="str">
        <f>IF(SP_SUL!AC160="","*",SP_SUL!AC160)</f>
        <v>*</v>
      </c>
      <c r="J155" s="122" t="str">
        <f>IF(SP_SUL!AA160="","*",SP_SUL!AA160)</f>
        <v>*</v>
      </c>
      <c r="K155" s="134" t="str">
        <f>IF(SP_SUL!AD160="","*",SP_SUL!AD160)</f>
        <v>*</v>
      </c>
    </row>
    <row r="156" spans="2:11" s="123" customFormat="1" hidden="1">
      <c r="B156" s="120" t="str">
        <f>IF(SP_SUL!Y161="","*",SP_SUL!Y161)</f>
        <v>*</v>
      </c>
      <c r="C156" s="121" t="str">
        <f>IF(SP_SUL!B161="","*",SP_SUL!B161)</f>
        <v>*</v>
      </c>
      <c r="D156" s="121" t="str">
        <f>IF(SP_SUL!D161="","*",SP_SUL!D161)</f>
        <v>*</v>
      </c>
      <c r="E156" s="121" t="str">
        <f>IF(SP_SUL!H161="","*",SP_SUL!H161)</f>
        <v>*</v>
      </c>
      <c r="F156" s="137" t="str">
        <f>IF(SP_SUL!M161="","*",SP_SUL!M161)</f>
        <v>-</v>
      </c>
      <c r="G156" s="121" t="str">
        <f>IF(SP_SUL!I161="","*",SP_SUL!I161)</f>
        <v>*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 t="str">
        <f>IF(SP_SUL!B162="","*",SP_SUL!B162)</f>
        <v>*</v>
      </c>
      <c r="D157" s="121" t="str">
        <f>IF(SP_SUL!D162="","*",SP_SUL!D162)</f>
        <v>*</v>
      </c>
      <c r="E157" s="121" t="str">
        <f>IF(SP_SUL!H162="","*",SP_SUL!H162)</f>
        <v>*</v>
      </c>
      <c r="F157" s="137" t="str">
        <f>IF(SP_SUL!M162="","*",SP_SUL!M162)</f>
        <v>-</v>
      </c>
      <c r="G157" s="121" t="str">
        <f>IF(SP_SUL!I162="","*",SP_SUL!I162)</f>
        <v>*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 t="str">
        <f>IF(SP_SUL!B164="","*",SP_SUL!B164)</f>
        <v>*</v>
      </c>
      <c r="D158" s="121" t="str">
        <f>IF(SP_SUL!D164="","*",SP_SUL!D164)</f>
        <v>*</v>
      </c>
      <c r="E158" s="121" t="str">
        <f>IF(SP_SUL!H164="","*",SP_SUL!H164)</f>
        <v>*</v>
      </c>
      <c r="F158" s="137" t="str">
        <f>IF(SP_SUL!M164="","*",SP_SUL!M164)</f>
        <v>-</v>
      </c>
      <c r="G158" s="121" t="str">
        <f>IF(SP_SUL!I164="","*",SP_SUL!I164)</f>
        <v>*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 t="str">
        <f>IF(SP_SUL!B165="","*",SP_SUL!B165)</f>
        <v>*</v>
      </c>
      <c r="D159" s="121" t="str">
        <f>IF(SP_SUL!D165="","*",SP_SUL!D165)</f>
        <v>*</v>
      </c>
      <c r="E159" s="121" t="str">
        <f>IF(SP_SUL!H165="","*",SP_SUL!H165)</f>
        <v>*</v>
      </c>
      <c r="F159" s="137" t="str">
        <f>IF(SP_SUL!M165="","*",SP_SUL!M165)</f>
        <v>-</v>
      </c>
      <c r="G159" s="121" t="str">
        <f>IF(SP_SUL!I165="","*",SP_SUL!I165)</f>
        <v>*</v>
      </c>
      <c r="H159" s="121" t="str">
        <f>IF(SP_SUL!AB165="","*",SP_SUL!AB165)</f>
        <v>*</v>
      </c>
      <c r="I159" s="121" t="str">
        <f>IF(SP_SUL!AC165="","*",SP_SUL!AC165)</f>
        <v>*</v>
      </c>
      <c r="J159" s="122" t="str">
        <f>IF(SP_SUL!AA165="","*",SP_SUL!AA165)</f>
        <v>*</v>
      </c>
      <c r="K159" s="134" t="str">
        <f>IF(SP_SUL!AD165="","*",SP_SUL!AD165)</f>
        <v>*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 t="str">
        <f>IF(SP_SUL!B167="","*",SP_SUL!B167)</f>
        <v>*</v>
      </c>
      <c r="D161" s="121" t="str">
        <f>IF(SP_SUL!D167="","*",SP_SUL!D167)</f>
        <v>*</v>
      </c>
      <c r="E161" s="121" t="str">
        <f>IF(SP_SUL!H167="","*",SP_SUL!H167)</f>
        <v>*</v>
      </c>
      <c r="F161" s="137" t="str">
        <f>IF(SP_SUL!M167="","*",SP_SUL!M167)</f>
        <v>-</v>
      </c>
      <c r="G161" s="121" t="str">
        <f>IF(SP_SUL!I167="","*",SP_SUL!I167)</f>
        <v>*</v>
      </c>
      <c r="H161" s="121" t="str">
        <f>IF(SP_SUL!AB167="","*",SP_SUL!AB167)</f>
        <v>*</v>
      </c>
      <c r="I161" s="121" t="str">
        <f>IF(SP_SUL!AC167="","*",SP_SUL!AC167)</f>
        <v>*</v>
      </c>
      <c r="J161" s="122" t="str">
        <f>IF(SP_SUL!AA167="","*",SP_SUL!AA167)</f>
        <v>*</v>
      </c>
      <c r="K161" s="134" t="str">
        <f>IF(SP_SUL!AD167="","*",SP_SUL!AD167)</f>
        <v>*</v>
      </c>
    </row>
    <row r="162" spans="2:11" s="123" customFormat="1" hidden="1">
      <c r="B162" s="120" t="str">
        <f>IF(SP_SUL!Y168="","*",SP_SUL!Y168)</f>
        <v>*</v>
      </c>
      <c r="C162" s="121" t="str">
        <f>IF(SP_SUL!B168="","*",SP_SUL!B168)</f>
        <v>*</v>
      </c>
      <c r="D162" s="121" t="str">
        <f>IF(SP_SUL!D168="","*",SP_SUL!D168)</f>
        <v>*</v>
      </c>
      <c r="E162" s="121" t="str">
        <f>IF(SP_SUL!H168="","*",SP_SUL!H168)</f>
        <v>*</v>
      </c>
      <c r="F162" s="137" t="str">
        <f>IF(SP_SUL!M168="","*",SP_SUL!M168)</f>
        <v>-</v>
      </c>
      <c r="G162" s="121" t="str">
        <f>IF(SP_SUL!I168="","*",SP_SUL!I168)</f>
        <v>*</v>
      </c>
      <c r="H162" s="121" t="str">
        <f>IF(SP_SUL!AB168="","*",SP_SUL!AB168)</f>
        <v>*</v>
      </c>
      <c r="I162" s="121" t="str">
        <f>IF(SP_SUL!AC168="","*",SP_SUL!AC168)</f>
        <v>*</v>
      </c>
      <c r="J162" s="122" t="str">
        <f>IF(SP_SUL!AA168="","*",SP_SUL!AA168)</f>
        <v>*</v>
      </c>
      <c r="K162" s="134" t="str">
        <f>IF(SP_SUL!AD168="","*",SP_SUL!AD168)</f>
        <v>*</v>
      </c>
    </row>
    <row r="163" spans="2:11" s="123" customFormat="1" hidden="1">
      <c r="B163" s="120" t="str">
        <f>IF(SP_SUL!Y169="","*",SP_SUL!Y169)</f>
        <v>*</v>
      </c>
      <c r="C163" s="121" t="str">
        <f>IF(SP_SUL!B169="","*",SP_SUL!B169)</f>
        <v>*</v>
      </c>
      <c r="D163" s="121" t="str">
        <f>IF(SP_SUL!D169="","*",SP_SUL!D169)</f>
        <v>*</v>
      </c>
      <c r="E163" s="121" t="str">
        <f>IF(SP_SUL!H169="","*",SP_SUL!H169)</f>
        <v>*</v>
      </c>
      <c r="F163" s="137" t="str">
        <f>IF(SP_SUL!M169="","*",SP_SUL!M169)</f>
        <v>-</v>
      </c>
      <c r="G163" s="121" t="str">
        <f>IF(SP_SUL!I169="","*",SP_SUL!I169)</f>
        <v>*</v>
      </c>
      <c r="H163" s="121" t="str">
        <f>IF(SP_SUL!AB169="","*",SP_SUL!AB169)</f>
        <v>*</v>
      </c>
      <c r="I163" s="121" t="str">
        <f>IF(SP_SUL!AC169="","*",SP_SUL!AC169)</f>
        <v>*</v>
      </c>
      <c r="J163" s="122" t="str">
        <f>IF(SP_SUL!AA169="","*",SP_SUL!AA169)</f>
        <v>*</v>
      </c>
      <c r="K163" s="134" t="str">
        <f>IF(SP_SUL!AD169="","*",SP_SUL!AD169)</f>
        <v>*</v>
      </c>
    </row>
    <row r="164" spans="2:11" s="123" customFormat="1" hidden="1">
      <c r="B164" s="120" t="str">
        <f>IF(SP_SUL!Y171="","*",SP_SUL!Y171)</f>
        <v>*</v>
      </c>
      <c r="C164" s="121" t="str">
        <f>IF(SP_SUL!B171="","*",SP_SUL!B171)</f>
        <v>*</v>
      </c>
      <c r="D164" s="121" t="str">
        <f>IF(SP_SUL!D171="","*",SP_SUL!D171)</f>
        <v>*</v>
      </c>
      <c r="E164" s="121" t="str">
        <f>IF(SP_SUL!H171="","*",SP_SUL!H171)</f>
        <v>*</v>
      </c>
      <c r="F164" s="137" t="str">
        <f>IF(SP_SUL!M171="","*",SP_SUL!M171)</f>
        <v>-</v>
      </c>
      <c r="G164" s="121" t="str">
        <f>IF(SP_SUL!I171="","*",SP_SUL!I171)</f>
        <v>*</v>
      </c>
      <c r="H164" s="121" t="str">
        <f>IF(SP_SUL!AB171="","*",SP_SUL!AB171)</f>
        <v>*</v>
      </c>
      <c r="I164" s="121" t="str">
        <f>IF(SP_SUL!AC171="","*",SP_SUL!AC171)</f>
        <v>*</v>
      </c>
      <c r="J164" s="122" t="str">
        <f>IF(SP_SUL!AA171="","*",SP_SUL!AA171)</f>
        <v>*</v>
      </c>
      <c r="K164" s="134" t="str">
        <f>IF(SP_SUL!AD171="","*",SP_SUL!AD171)</f>
        <v>*</v>
      </c>
    </row>
    <row r="165" spans="2:11" s="123" customFormat="1" hidden="1">
      <c r="B165" s="120" t="str">
        <f>IF(SP_SUL!Y172="","*",SP_SUL!Y172)</f>
        <v>*</v>
      </c>
      <c r="C165" s="121" t="str">
        <f>IF(SP_SUL!B172="","*",SP_SUL!B172)</f>
        <v>*</v>
      </c>
      <c r="D165" s="121" t="str">
        <f>IF(SP_SUL!D172="","*",SP_SUL!D172)</f>
        <v>*</v>
      </c>
      <c r="E165" s="121" t="str">
        <f>IF(SP_SUL!H172="","*",SP_SUL!H172)</f>
        <v>*</v>
      </c>
      <c r="F165" s="137" t="str">
        <f>IF(SP_SUL!M172="","*",SP_SUL!M172)</f>
        <v>-</v>
      </c>
      <c r="G165" s="121" t="str">
        <f>IF(SP_SUL!I172="","*",SP_SUL!I172)</f>
        <v>*</v>
      </c>
      <c r="H165" s="121" t="str">
        <f>IF(SP_SUL!AB172="","*",SP_SUL!AB172)</f>
        <v>*</v>
      </c>
      <c r="I165" s="121" t="str">
        <f>IF(SP_SUL!AC172="","*",SP_SUL!AC172)</f>
        <v>*</v>
      </c>
      <c r="J165" s="122" t="str">
        <f>IF(SP_SUL!AA172="","*",SP_SUL!AA172)</f>
        <v>*</v>
      </c>
      <c r="K165" s="134" t="str">
        <f>IF(SP_SUL!AD172="","*",SP_SUL!AD172)</f>
        <v>*</v>
      </c>
    </row>
    <row r="166" spans="2:11" s="123" customFormat="1" hidden="1">
      <c r="B166" s="120" t="str">
        <f>IF(SP_SUL!Y174="","*",SP_SUL!Y174)</f>
        <v>*</v>
      </c>
      <c r="C166" s="121" t="str">
        <f>IF(SP_SUL!B174="","*",SP_SUL!B174)</f>
        <v>*</v>
      </c>
      <c r="D166" s="121" t="str">
        <f>IF(SP_SUL!D174="","*",SP_SUL!D174)</f>
        <v>*</v>
      </c>
      <c r="E166" s="121" t="str">
        <f>IF(SP_SUL!H174="","*",SP_SUL!H174)</f>
        <v>*</v>
      </c>
      <c r="F166" s="137" t="str">
        <f>IF(SP_SUL!M174="","*",SP_SUL!M174)</f>
        <v>-</v>
      </c>
      <c r="G166" s="121" t="str">
        <f>IF(SP_SUL!I174="","*",SP_SUL!I174)</f>
        <v>*</v>
      </c>
      <c r="H166" s="121" t="str">
        <f>IF(SP_SUL!AB174="","*",SP_SUL!AB174)</f>
        <v>*</v>
      </c>
      <c r="I166" s="121" t="str">
        <f>IF(SP_SUL!AC174="","*",SP_SUL!AC174)</f>
        <v>*</v>
      </c>
      <c r="J166" s="122" t="str">
        <f>IF(SP_SUL!AA174="","*",SP_SUL!AA174)</f>
        <v>*</v>
      </c>
      <c r="K166" s="134" t="str">
        <f>IF(SP_SUL!AD174="","*",SP_SUL!AD174)</f>
        <v>*</v>
      </c>
    </row>
    <row r="167" spans="2:11" s="123" customFormat="1" hidden="1">
      <c r="B167" s="120" t="str">
        <f>IF(SP_SUL!Y175="","*",SP_SUL!Y175)</f>
        <v>*</v>
      </c>
      <c r="C167" s="121" t="str">
        <f>IF(SP_SUL!B175="","*",SP_SUL!B175)</f>
        <v>*</v>
      </c>
      <c r="D167" s="121" t="str">
        <f>IF(SP_SUL!D175="","*",SP_SUL!D175)</f>
        <v>*</v>
      </c>
      <c r="E167" s="121" t="str">
        <f>IF(SP_SUL!H175="","*",SP_SUL!H175)</f>
        <v>*</v>
      </c>
      <c r="F167" s="137" t="str">
        <f>IF(SP_SUL!M175="","*",SP_SUL!M175)</f>
        <v>-</v>
      </c>
      <c r="G167" s="121" t="str">
        <f>IF(SP_SUL!I175="","*",SP_SUL!I175)</f>
        <v>*</v>
      </c>
      <c r="H167" s="121" t="str">
        <f>IF(SP_SUL!AB175="","*",SP_SUL!AB175)</f>
        <v>*</v>
      </c>
      <c r="I167" s="121" t="str">
        <f>IF(SP_SUL!AC175="","*",SP_SUL!AC175)</f>
        <v>*</v>
      </c>
      <c r="J167" s="122" t="str">
        <f>IF(SP_SUL!AA175="","*",SP_SUL!AA175)</f>
        <v>*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 t="str">
        <f>IF(SP_SUL!B178="","*",SP_SUL!B178)</f>
        <v>*</v>
      </c>
      <c r="D169" s="121" t="str">
        <f>IF(SP_SUL!D178="","*",SP_SUL!D178)</f>
        <v>*</v>
      </c>
      <c r="E169" s="121" t="str">
        <f>IF(SP_SUL!H178="","*",SP_SUL!H178)</f>
        <v>*</v>
      </c>
      <c r="F169" s="137" t="str">
        <f>IF(SP_SUL!M178="","*",SP_SUL!M178)</f>
        <v>-</v>
      </c>
      <c r="G169" s="121" t="str">
        <f>IF(SP_SUL!I178="","*",SP_SUL!I178)</f>
        <v>*</v>
      </c>
      <c r="H169" s="121" t="str">
        <f>IF(SP_SUL!AB178="","*",SP_SUL!AB178)</f>
        <v>*</v>
      </c>
      <c r="I169" s="121" t="str">
        <f>IF(SP_SUL!AC178="","*",SP_SUL!AC178)</f>
        <v>*</v>
      </c>
      <c r="J169" s="122" t="str">
        <f>IF(SP_SUL!AA178="","*",SP_SUL!AA178)</f>
        <v>*</v>
      </c>
      <c r="K169" s="134" t="str">
        <f>IF(SP_SUL!AD178="","*",SP_SUL!AD178)</f>
        <v>*</v>
      </c>
    </row>
    <row r="170" spans="2:11" s="123" customFormat="1" hidden="1">
      <c r="B170" s="120" t="str">
        <f>IF(SP_SUL!Y179="","*",SP_SUL!Y179)</f>
        <v>*</v>
      </c>
      <c r="C170" s="121" t="str">
        <f>IF(SP_SUL!B179="","*",SP_SUL!B179)</f>
        <v>*</v>
      </c>
      <c r="D170" s="121" t="str">
        <f>IF(SP_SUL!D179="","*",SP_SUL!D179)</f>
        <v>*</v>
      </c>
      <c r="E170" s="121" t="str">
        <f>IF(SP_SUL!H179="","*",SP_SUL!H179)</f>
        <v>*</v>
      </c>
      <c r="F170" s="137" t="str">
        <f>IF(SP_SUL!M179="","*",SP_SUL!M179)</f>
        <v>-</v>
      </c>
      <c r="G170" s="121" t="str">
        <f>IF(SP_SUL!I179="","*",SP_SUL!I179)</f>
        <v>*</v>
      </c>
      <c r="H170" s="121" t="str">
        <f>IF(SP_SUL!AB179="","*",SP_SUL!AB179)</f>
        <v>*</v>
      </c>
      <c r="I170" s="121" t="str">
        <f>IF(SP_SUL!AC179="","*",SP_SUL!AC179)</f>
        <v>*</v>
      </c>
      <c r="J170" s="122" t="str">
        <f>IF(SP_SUL!AA179="","*",SP_SUL!AA179)</f>
        <v>*</v>
      </c>
      <c r="K170" s="134" t="str">
        <f>IF(SP_SUL!AD179="","*",SP_SUL!AD179)</f>
        <v>*</v>
      </c>
    </row>
    <row r="171" spans="2:11" s="123" customFormat="1" hidden="1">
      <c r="B171" s="120" t="str">
        <f>IF(SP_SUL!Y180="","*",SP_SUL!Y180)</f>
        <v>*</v>
      </c>
      <c r="C171" s="121" t="str">
        <f>IF(SP_SUL!B180="","*",SP_SUL!B180)</f>
        <v>*</v>
      </c>
      <c r="D171" s="121" t="str">
        <f>IF(SP_SUL!D180="","*",SP_SUL!D180)</f>
        <v>*</v>
      </c>
      <c r="E171" s="121" t="str">
        <f>IF(SP_SUL!H180="","*",SP_SUL!H180)</f>
        <v>*</v>
      </c>
      <c r="F171" s="137" t="str">
        <f>IF(SP_SUL!M180="","*",SP_SUL!M180)</f>
        <v>-</v>
      </c>
      <c r="G171" s="121" t="str">
        <f>IF(SP_SUL!I180="","*",SP_SUL!I180)</f>
        <v>*</v>
      </c>
      <c r="H171" s="121" t="str">
        <f>IF(SP_SUL!AB180="","*",SP_SUL!AB180)</f>
        <v>*</v>
      </c>
      <c r="I171" s="121" t="str">
        <f>IF(SP_SUL!AC180="","*",SP_SUL!AC180)</f>
        <v>*</v>
      </c>
      <c r="J171" s="122" t="str">
        <f>IF(SP_SUL!AA180="","*",SP_SUL!AA180)</f>
        <v>*</v>
      </c>
      <c r="K171" s="134" t="str">
        <f>IF(SP_SUL!AD180="","*",SP_SUL!AD180)</f>
        <v>*</v>
      </c>
    </row>
    <row r="172" spans="2:11" s="123" customFormat="1" hidden="1">
      <c r="B172" s="120" t="str">
        <f>IF(SP_SUL!Y181="","*",SP_SUL!Y181)</f>
        <v>*</v>
      </c>
      <c r="C172" s="121" t="str">
        <f>IF(SP_SUL!B181="","*",SP_SUL!B181)</f>
        <v>*</v>
      </c>
      <c r="D172" s="121" t="str">
        <f>IF(SP_SUL!D181="","*",SP_SUL!D181)</f>
        <v>*</v>
      </c>
      <c r="E172" s="121" t="str">
        <f>IF(SP_SUL!H181="","*",SP_SUL!H181)</f>
        <v>*</v>
      </c>
      <c r="F172" s="137" t="str">
        <f>IF(SP_SUL!M181="","*",SP_SUL!M181)</f>
        <v>-</v>
      </c>
      <c r="G172" s="121" t="str">
        <f>IF(SP_SUL!I181="","*",SP_SUL!I181)</f>
        <v>*</v>
      </c>
      <c r="H172" s="121" t="str">
        <f>IF(SP_SUL!AB181="","*",SP_SUL!AB181)</f>
        <v>*</v>
      </c>
      <c r="I172" s="121" t="str">
        <f>IF(SP_SUL!AC181="","*",SP_SUL!AC181)</f>
        <v>*</v>
      </c>
      <c r="J172" s="122" t="str">
        <f>IF(SP_SUL!AA181="","*",SP_SUL!AA181)</f>
        <v>*</v>
      </c>
      <c r="K172" s="134" t="str">
        <f>IF(SP_SUL!AD181="","*",SP_SUL!AD181)</f>
        <v>*</v>
      </c>
    </row>
    <row r="173" spans="2:11" s="123" customFormat="1" hidden="1">
      <c r="B173" s="120" t="str">
        <f>IF(SP_SUL!Y183="","*",SP_SUL!Y183)</f>
        <v>*</v>
      </c>
      <c r="C173" s="121" t="str">
        <f>IF(SP_SUL!B183="","*",SP_SUL!B183)</f>
        <v>*</v>
      </c>
      <c r="D173" s="121" t="str">
        <f>IF(SP_SUL!D183="","*",SP_SUL!D183)</f>
        <v>*</v>
      </c>
      <c r="E173" s="121" t="str">
        <f>IF(SP_SUL!H183="","*",SP_SUL!H183)</f>
        <v>*</v>
      </c>
      <c r="F173" s="137" t="str">
        <f>IF(SP_SUL!M183="","*",SP_SUL!M183)</f>
        <v>-</v>
      </c>
      <c r="G173" s="121" t="str">
        <f>IF(SP_SUL!I183="","*",SP_SUL!I183)</f>
        <v>*</v>
      </c>
      <c r="H173" s="121" t="str">
        <f>IF(SP_SUL!AB183="","*",SP_SUL!AB183)</f>
        <v>*</v>
      </c>
      <c r="I173" s="121" t="str">
        <f>IF(SP_SUL!AC183="","*",SP_SUL!AC183)</f>
        <v>*</v>
      </c>
      <c r="J173" s="122" t="str">
        <f>IF(SP_SUL!AA183="","*",SP_SUL!AA183)</f>
        <v>*</v>
      </c>
      <c r="K173" s="134" t="str">
        <f>IF(SP_SUL!AD183="","*",SP_SUL!AD183)</f>
        <v>*</v>
      </c>
    </row>
    <row r="174" spans="2:11" s="123" customFormat="1" hidden="1">
      <c r="B174" s="120" t="str">
        <f>IF(SP_SUL!Y184="","*",SP_SUL!Y184)</f>
        <v>*</v>
      </c>
      <c r="C174" s="121" t="str">
        <f>IF(SP_SUL!B184="","*",SP_SUL!B184)</f>
        <v>*</v>
      </c>
      <c r="D174" s="121" t="str">
        <f>IF(SP_SUL!D184="","*",SP_SUL!D184)</f>
        <v>*</v>
      </c>
      <c r="E174" s="121" t="str">
        <f>IF(SP_SUL!H184="","*",SP_SUL!H184)</f>
        <v>*</v>
      </c>
      <c r="F174" s="137" t="str">
        <f>IF(SP_SUL!M184="","*",SP_SUL!M184)</f>
        <v>-</v>
      </c>
      <c r="G174" s="121" t="str">
        <f>IF(SP_SUL!I184="","*",SP_SUL!I184)</f>
        <v>*</v>
      </c>
      <c r="H174" s="121" t="str">
        <f>IF(SP_SUL!AB184="","*",SP_SUL!AB184)</f>
        <v>*</v>
      </c>
      <c r="I174" s="121" t="str">
        <f>IF(SP_SUL!AC184="","*",SP_SUL!AC184)</f>
        <v>*</v>
      </c>
      <c r="J174" s="122" t="str">
        <f>IF(SP_SUL!AA184="","*",SP_SUL!AA184)</f>
        <v>*</v>
      </c>
      <c r="K174" s="134" t="str">
        <f>IF(SP_SUL!AD184="","*",SP_SUL!AD184)</f>
        <v>*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2025-12-05T16:57:55Z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