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462" documentId="120_S{118792C3-22EF-5104-A093-F22BFE3913F3}" xr6:coauthVersionLast="47" xr6:coauthVersionMax="47" xr10:uidLastSave="{3CCB9E51-9B51-49E4-AC5D-0F908C7BE6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/>
  <c r="M249" i="1" a="1"/>
  <c r="M249" i="1"/>
  <c r="N248" i="1" a="1"/>
  <c r="N248" i="1"/>
  <c r="M248" i="1" a="1"/>
  <c r="M248" i="1"/>
  <c r="N247" i="1" a="1"/>
  <c r="N247" i="1"/>
  <c r="M247" i="1" a="1"/>
  <c r="M247" i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N241" i="1" a="1"/>
  <c r="N241" i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L201" i="1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L17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R223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AL153" i="1"/>
  <c r="AP153" i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AL220" i="1"/>
  <c r="AP220" i="1"/>
  <c r="BR220" i="1"/>
  <c r="BS220" i="1"/>
  <c r="A221" i="1"/>
  <c r="C221" i="1"/>
  <c r="G221" i="1"/>
  <c r="K216" i="1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L223" i="1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K222" i="11"/>
  <c r="R227" i="1"/>
  <c r="BB227" i="1"/>
  <c r="AK227" i="1"/>
  <c r="AL227" i="1"/>
  <c r="AP227" i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R231" i="1"/>
  <c r="BB231" i="1"/>
  <c r="AK231" i="1"/>
  <c r="AL231" i="1"/>
  <c r="AP231" i="1"/>
  <c r="BR231" i="1"/>
  <c r="BS231" i="1"/>
  <c r="A232" i="1"/>
  <c r="C232" i="1"/>
  <c r="G232" i="1"/>
  <c r="K227" i="11"/>
  <c r="L227" i="11"/>
  <c r="R232" i="1"/>
  <c r="R229" i="11" s="1"/>
  <c r="BB232" i="1"/>
  <c r="AK232" i="1"/>
  <c r="AL232" i="1"/>
  <c r="AP232" i="1"/>
  <c r="BR232" i="1"/>
  <c r="BS232" i="1"/>
  <c r="A233" i="1"/>
  <c r="C233" i="1"/>
  <c r="G233" i="1"/>
  <c r="K228" i="11"/>
  <c r="L228" i="1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BB234" i="1"/>
  <c r="AK234" i="1"/>
  <c r="K232" i="10" s="1"/>
  <c r="AL234" i="1"/>
  <c r="AP234" i="1"/>
  <c r="BR234" i="1"/>
  <c r="BS234" i="1"/>
  <c r="A235" i="1"/>
  <c r="C235" i="1"/>
  <c r="G235" i="1"/>
  <c r="K230" i="11"/>
  <c r="L230" i="11"/>
  <c r="R235" i="1"/>
  <c r="R232" i="11" s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L231" i="11"/>
  <c r="R236" i="1"/>
  <c r="BB236" i="1"/>
  <c r="AK236" i="1"/>
  <c r="AL236" i="1"/>
  <c r="AP236" i="1"/>
  <c r="M234" i="10" s="1"/>
  <c r="BR236" i="1"/>
  <c r="BS236" i="1"/>
  <c r="A237" i="1"/>
  <c r="C237" i="1"/>
  <c r="G237" i="1"/>
  <c r="K232" i="11"/>
  <c r="L232" i="1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K233" i="11"/>
  <c r="R238" i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K239" i="11"/>
  <c r="L239" i="11"/>
  <c r="R244" i="1"/>
  <c r="R241" i="11" s="1"/>
  <c r="BB244" i="1"/>
  <c r="AK244" i="1"/>
  <c r="K242" i="10" s="1"/>
  <c r="AL244" i="1"/>
  <c r="AP244" i="1"/>
  <c r="M242" i="10" s="1"/>
  <c r="BR244" i="1"/>
  <c r="BS244" i="1"/>
  <c r="A245" i="1"/>
  <c r="C245" i="1"/>
  <c r="G245" i="1"/>
  <c r="K240" i="1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AL246" i="1"/>
  <c r="AP246" i="1"/>
  <c r="BR246" i="1"/>
  <c r="BS246" i="1"/>
  <c r="A247" i="1"/>
  <c r="C247" i="1"/>
  <c r="G247" i="1"/>
  <c r="K242" i="11"/>
  <c r="L242" i="11"/>
  <c r="R247" i="1"/>
  <c r="R244" i="11" s="1"/>
  <c r="BB247" i="1"/>
  <c r="AK247" i="1"/>
  <c r="K245" i="10" s="1"/>
  <c r="AL247" i="1"/>
  <c r="AP247" i="1"/>
  <c r="M245" i="10" s="1"/>
  <c r="BR247" i="1"/>
  <c r="BS247" i="1"/>
  <c r="A248" i="1"/>
  <c r="C248" i="1"/>
  <c r="G248" i="1"/>
  <c r="K243" i="11"/>
  <c r="R248" i="1"/>
  <c r="R245" i="11" s="1"/>
  <c r="BB248" i="1"/>
  <c r="AK248" i="1"/>
  <c r="AL248" i="1"/>
  <c r="AP248" i="1"/>
  <c r="BR248" i="1"/>
  <c r="BS248" i="1"/>
  <c r="A249" i="1"/>
  <c r="C249" i="1"/>
  <c r="G249" i="1"/>
  <c r="K244" i="11"/>
  <c r="R249" i="1"/>
  <c r="R246" i="11" s="1"/>
  <c r="BB249" i="1"/>
  <c r="AK249" i="1"/>
  <c r="AL249" i="1"/>
  <c r="AP249" i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AL250" i="1"/>
  <c r="AP250" i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03" i="11" l="1"/>
  <c r="R204" i="11"/>
  <c r="R196" i="11"/>
  <c r="L727" i="11"/>
  <c r="R3" i="11"/>
  <c r="M418" i="10"/>
  <c r="M248" i="10"/>
  <c r="K229" i="10"/>
  <c r="K246" i="10"/>
  <c r="M244" i="10"/>
  <c r="M243" i="10"/>
  <c r="M229" i="10"/>
  <c r="K248" i="10"/>
  <c r="K247" i="10"/>
  <c r="M246" i="10"/>
  <c r="M247" i="10"/>
  <c r="R211" i="11"/>
  <c r="K244" i="10"/>
  <c r="M241" i="10"/>
  <c r="M364" i="10"/>
  <c r="M258" i="10"/>
  <c r="K240" i="10"/>
  <c r="M467" i="10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K315" i="10"/>
  <c r="M544" i="10"/>
  <c r="M231" i="10"/>
  <c r="M230" i="10"/>
  <c r="K231" i="10"/>
  <c r="K230" i="10"/>
  <c r="M538" i="10"/>
  <c r="R194" i="11"/>
  <c r="R193" i="11"/>
  <c r="M409" i="10"/>
  <c r="M410" i="10"/>
  <c r="M228" i="10"/>
  <c r="K228" i="10"/>
  <c r="M239" i="10"/>
  <c r="K236" i="11"/>
  <c r="K239" i="10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K226" i="10"/>
  <c r="K225" i="10"/>
  <c r="M218" i="10"/>
  <c r="K328" i="10"/>
  <c r="L235" i="11"/>
  <c r="L234" i="11"/>
  <c r="M226" i="10"/>
  <c r="M225" i="10"/>
  <c r="K208" i="10"/>
  <c r="M424" i="10"/>
  <c r="L199" i="11"/>
  <c r="K199" i="11"/>
  <c r="K218" i="10"/>
  <c r="M208" i="10"/>
  <c r="K227" i="10"/>
  <c r="R195" i="11"/>
  <c r="R161" i="11"/>
  <c r="K164" i="10"/>
  <c r="M227" i="10"/>
  <c r="K224" i="11"/>
  <c r="R180" i="11"/>
  <c r="M164" i="10"/>
  <c r="L197" i="11"/>
  <c r="M238" i="10"/>
  <c r="K235" i="11"/>
  <c r="K234" i="11"/>
  <c r="R218" i="11"/>
  <c r="R208" i="11"/>
  <c r="R188" i="11"/>
  <c r="K179" i="11"/>
  <c r="R732" i="11"/>
  <c r="R224" i="11"/>
  <c r="K198" i="11"/>
  <c r="K168" i="11"/>
  <c r="I201" i="11"/>
  <c r="F204" i="10"/>
  <c r="E197" i="12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K204" i="10" l="1"/>
  <c r="N25" i="10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<sst xmlns="http://schemas.openxmlformats.org/spreadsheetml/2006/main" count="9720" uniqueCount="1629">
  <si>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</si>
  <si>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</si>
  <si>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</si>
  <si>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</si>
  <si>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</si>
  <si>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</si>
  <si>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</si>
  <si>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</si>
  <si>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</si>
  <si>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</si>
  <si>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</si>
  <si>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</si>
  <si>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</si>
  <si>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</si>
  <si>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</si>
  <si>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</si>
  <si>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</si>
  <si>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</si>
  <si>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</si>
  <si>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</si>
  <si>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</si>
  <si>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</si>
  <si>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</si>
  <si>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</si>
  <si>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</si>
  <si>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</si>
  <si>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</si>
  <si>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</si>
  <si>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</si>
  <si>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</si>
  <si>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</si>
  <si>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</si>
  <si>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</si>
  <si>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</si>
  <si>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</si>
  <si>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</si>
  <si>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</si>
  <si>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</si>
  <si>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</si>
  <si>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</si>
  <si>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</si>
  <si>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</si>
  <si>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</si>
  <si>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</si>
  <si>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</si>
  <si>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</si>
  <si>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</si>
  <si>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</si>
  <si>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</si>
  <si>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</si>
  <si>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</si>
  <si>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</si>
  <si>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</si>
  <si>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</si>
  <si>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</si>
  <si>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</si>
  <si>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</si>
  <si>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</si>
  <si>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</si>
  <si>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</si>
  <si>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</si>
  <si>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</si>
  <si>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</si>
  <si>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</si>
  <si>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</si>
  <si>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</si>
  <si>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</si>
  <si>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</si>
  <si>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</si>
  <si>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</si>
  <si>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</si>
  <si>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</si>
  <si>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</si>
  <si>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</si>
  <si>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</si>
  <si>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</si>
  <si>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</si>
  <si>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</si>
  <si>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</si>
  <si>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</si>
  <si>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</si>
  <si>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</si>
  <si>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</si>
  <si>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</si>
  <si>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</si>
  <si>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</si>
  <si>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</si>
  <si>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</si>
  <si>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</si>
  <si>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</si>
  <si>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</si>
  <si>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</si>
  <si>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</si>
  <si>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</si>
  <si>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</si>
  <si>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</si>
  <si>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</si>
  <si>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</si>
  <si>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</si>
  <si>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</si>
  <si>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</si>
  <si>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</si>
  <si>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</si>
  <si>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</si>
  <si>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</si>
  <si>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</si>
  <si>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</si>
  <si>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</si>
  <si>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</si>
  <si>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</si>
  <si>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</si>
  <si>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</si>
  <si>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</si>
  <si>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</si>
  <si>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</si>
  <si>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</si>
  <si>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</si>
  <si>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</si>
  <si>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</si>
  <si>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</si>
  <si>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</si>
  <si>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</si>
  <si>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</si>
  <si>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</si>
  <si>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</si>
  <si>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</si>
  <si>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</si>
  <si>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</si>
  <si>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</si>
  <si>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</si>
  <si>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</si>
  <si>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</si>
  <si>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</si>
  <si>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</si>
  <si>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</si>
  <si>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</si>
  <si>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</si>
  <si>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</si>
  <si>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</si>
  <si>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</si>
  <si>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</si>
  <si>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</si>
  <si>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</si>
  <si>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</si>
  <si>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</si>
  <si>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</si>
  <si>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</si>
  <si>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</si>
  <si>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</si>
  <si>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</si>
  <si>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</si>
  <si>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</si>
  <si>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</si>
  <si>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</si>
  <si>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</si>
  <si>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</si>
  <si>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</si>
  <si>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</si>
  <si>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</si>
  <si>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</si>
  <si>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</si>
  <si>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</si>
  <si>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</si>
  <si>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</si>
  <si>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</si>
  <si>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</si>
  <si>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</si>
  <si>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</si>
  <si>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</si>
  <si>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</si>
  <si>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</si>
  <si>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</si>
  <si>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</si>
  <si>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</si>
  <si>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</si>
  <si>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</si>
  <si>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</si>
  <si>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</si>
  <si>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</si>
  <si>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</si>
  <si>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</si>
  <si>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</si>
  <si>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</si>
  <si>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</si>
  <si>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</si>
  <si>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</si>
  <si>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</si>
  <si>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</si>
  <si>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</si>
  <si>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</si>
  <si>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</si>
  <si>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</si>
  <si>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</si>
  <si>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</si>
  <si>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</si>
  <si>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</si>
  <si>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</si>
  <si>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</si>
  <si>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</si>
  <si>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</si>
  <si>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</si>
  <si>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</si>
  <si>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</si>
  <si>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</si>
  <si>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</si>
  <si>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</si>
  <si>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</si>
  <si>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</si>
  <si>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</si>
  <si>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</si>
  <si>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</si>
  <si>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</si>
  <si>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</si>
  <si>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</si>
  <si>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</si>
  <si>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</si>
  <si>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</si>
  <si>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</si>
  <si>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</si>
  <si>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</si>
  <si>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</si>
  <si>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</si>
  <si>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</si>
  <si>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</si>
  <si>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</si>
  <si>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</si>
  <si>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</si>
  <si>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</si>
  <si>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</si>
  <si>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</si>
  <si>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</si>
  <si>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</si>
  <si>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</si>
  <si>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</si>
  <si>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</si>
  <si>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</si>
  <si>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</si>
  <si>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</si>
  <si>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</si>
  <si>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</si>
  <si>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</si>
  <si>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</si>
  <si>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</si>
  <si>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</si>
  <si>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</si>
  <si>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</si>
  <si>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</si>
  <si>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</si>
  <si>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</si>
  <si>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</si>
  <si>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</si>
  <si>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</si>
  <si>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</si>
  <si>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</si>
  <si>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</si>
  <si>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</si>
  <si>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</si>
  <si>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</si>
  <si>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</si>
  <si>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</si>
  <si>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</si>
  <si>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</si>
  <si>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</si>
  <si>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</si>
  <si>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</si>
  <si>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</si>
  <si>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</si>
  <si>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</si>
  <si>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</si>
  <si>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</si>
  <si>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</si>
  <si>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</si>
  <si>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</si>
  <si>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</si>
  <si>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</si>
  <si>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</si>
  <si>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</si>
  <si>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</si>
  <si>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</si>
  <si>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</si>
  <si>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</si>
  <si>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</si>
  <si>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</si>
  <si>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</si>
  <si>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</si>
  <si>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</si>
  <si>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</si>
  <si>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</si>
  <si>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</si>
  <si>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</si>
  <si>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</si>
  <si>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</si>
  <si>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</si>
  <si>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</si>
  <si>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</si>
  <si>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</si>
  <si>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</si>
  <si>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</si>
  <si>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</si>
  <si>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</si>
  <si>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</si>
  <si>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</si>
  <si>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</si>
  <si>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</si>
  <si>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</si>
  <si>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</si>
  <si>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</si>
  <si>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</si>
  <si>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</si>
  <si>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</si>
  <si>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</si>
  <si>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</si>
  <si>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</si>
  <si>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</si>
  <si>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</si>
  <si>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</si>
  <si>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</si>
  <si>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</si>
  <si>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</si>
  <si>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</si>
  <si>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</si>
  <si>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</si>
  <si>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</si>
  <si>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</si>
  <si>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</si>
  <si>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</si>
  <si>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</si>
  <si>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</si>
  <si>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</si>
  <si>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</si>
  <si>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</si>
  <si>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</si>
  <si>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</si>
  <si>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</si>
  <si>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</si>
  <si>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</si>
  <si>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</si>
  <si>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</si>
  <si>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</si>
  <si>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</si>
  <si>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</si>
  <si>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</si>
  <si>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</si>
  <si>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</si>
  <si>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</si>
  <si>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</si>
  <si>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</si>
  <si>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</si>
  <si>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</si>
  <si>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</si>
  <si>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</si>
  <si>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</si>
  <si>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</si>
  <si>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</si>
  <si>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</si>
  <si>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</si>
  <si>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</si>
  <si>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</si>
  <si>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</si>
  <si>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</si>
  <si>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</si>
  <si>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</si>
  <si>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</si>
  <si>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</si>
  <si>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</si>
  <si>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</si>
  <si>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</si>
  <si>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</si>
  <si>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</si>
  <si>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</si>
  <si>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</si>
  <si>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</si>
  <si>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</si>
  <si>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</si>
  <si>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</si>
  <si>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</si>
  <si>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</si>
  <si>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</si>
  <si>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</si>
  <si>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</si>
  <si>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</si>
  <si>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</si>
  <si>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</si>
  <si>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</si>
  <si>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</si>
  <si>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</si>
  <si>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</si>
  <si>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</si>
  <si>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</si>
  <si>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</si>
  <si>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</si>
  <si>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</si>
  <si>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</si>
  <si>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</si>
  <si>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</si>
  <si>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</si>
  <si>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</si>
  <si>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</si>
  <si>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</si>
  <si>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</si>
  <si>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</si>
  <si>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</si>
  <si>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</si>
  <si>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</si>
  <si>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</si>
  <si>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</si>
  <si>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</si>
  <si>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</si>
  <si>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</si>
  <si>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</si>
  <si>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</si>
  <si>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</si>
  <si>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</si>
  <si>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</si>
  <si>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</si>
  <si>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</si>
  <si>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</si>
  <si>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</si>
  <si>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</si>
  <si>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</si>
  <si>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</si>
  <si>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</si>
  <si>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</si>
  <si>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</si>
  <si>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</si>
  <si>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</si>
  <si>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</si>
  <si>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</si>
  <si>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</si>
  <si>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</si>
  <si>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</si>
  <si>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</si>
  <si>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</si>
  <si>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</si>
  <si>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</si>
  <si>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</si>
  <si>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</si>
  <si>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</si>
  <si>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</si>
  <si>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</si>
  <si>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</si>
  <si>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</si>
  <si>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</si>
  <si>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</si>
  <si>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</si>
  <si>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</si>
  <si>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</si>
  <si>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</si>
  <si>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</si>
  <si>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</si>
  <si>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</si>
  <si>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</si>
  <si>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</si>
  <si>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</si>
  <si>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</si>
  <si>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</si>
  <si>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</si>
  <si>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</si>
  <si>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</si>
  <si>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</si>
  <si>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</si>
  <si>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</si>
  <si>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</si>
  <si>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</si>
  <si>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</si>
  <si>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</si>
  <si>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</si>
  <si>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</si>
  <si>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</si>
  <si>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</si>
  <si>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</si>
  <si>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</si>
  <si>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</si>
  <si>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</si>
  <si>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</si>
  <si>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</si>
  <si>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</si>
  <si>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</si>
  <si>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</si>
  <si>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</si>
  <si>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</si>
  <si>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</si>
  <si>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</si>
  <si>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</si>
  <si>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</si>
  <si>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</si>
  <si>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</si>
  <si>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</si>
  <si>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</si>
  <si>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</si>
  <si>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</si>
  <si>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</si>
  <si>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</si>
  <si>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</si>
  <si>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</si>
  <si>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</si>
  <si>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</si>
  <si>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</si>
  <si>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</si>
  <si>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</si>
  <si>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</si>
  <si>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</si>
  <si>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</si>
  <si>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</si>
  <si>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</si>
  <si>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</si>
  <si>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</si>
  <si>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</si>
  <si>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</si>
  <si>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</si>
  <si>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</si>
  <si>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</si>
  <si>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</si>
  <si>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</si>
  <si>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</si>
  <si>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</si>
  <si>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</si>
  <si>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</si>
  <si>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</si>
  <si>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</si>
  <si>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</si>
  <si>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</si>
  <si>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</si>
  <si>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</si>
  <si>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</si>
  <si>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</si>
  <si>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</si>
  <si>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</si>
  <si>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</si>
  <si>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</si>
  <si>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</si>
  <si>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</si>
  <si>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</si>
  <si>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</si>
  <si>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</si>
  <si>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</si>
  <si>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</si>
  <si>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</si>
  <si>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</si>
  <si>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</si>
  <si>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</si>
  <si>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</si>
  <si>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</si>
  <si>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</si>
  <si>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</si>
  <si>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</si>
  <si>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</si>
  <si>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</si>
  <si>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</si>
  <si>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</si>
  <si>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</si>
  <si>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</si>
  <si>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</si>
  <si>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</si>
  <si>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</si>
  <si>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</si>
  <si>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</si>
  <si>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</si>
  <si>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</si>
  <si>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</si>
  <si>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</si>
  <si>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</si>
  <si>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</si>
  <si>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</si>
  <si>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</si>
  <si>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</si>
  <si>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</si>
  <si>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</si>
  <si>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</si>
  <si>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</si>
  <si>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</si>
  <si>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</si>
  <si>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</si>
  <si>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</si>
  <si>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</si>
  <si>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</si>
  <si>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</si>
  <si>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</si>
  <si>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</si>
  <si>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</si>
  <si>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</si>
  <si>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</si>
  <si>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</si>
  <si>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</si>
  <si>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</si>
  <si>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</si>
  <si>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</si>
  <si>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</si>
  <si>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</si>
  <si>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</si>
  <si>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</si>
  <si>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</si>
  <si>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</si>
  <si>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</si>
  <si>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</si>
  <si>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</si>
  <si>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</si>
  <si>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</si>
  <si>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</si>
  <si>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</si>
  <si>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</si>
  <si>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</si>
  <si>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</si>
  <si>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</si>
  <si>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</si>
  <si>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</si>
  <si>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</si>
  <si>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</si>
  <si>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</si>
  <si>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</si>
  <si>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</si>
  <si>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</si>
  <si>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</si>
  <si>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</si>
  <si>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</si>
  <si>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</si>
  <si>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</si>
  <si>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</si>
  <si>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</si>
  <si>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</si>
  <si>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</si>
  <si>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</si>
  <si>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</si>
  <si>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</si>
  <si>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</si>
  <si>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</si>
  <si>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</si>
  <si>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</si>
  <si>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</si>
  <si>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</si>
  <si>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</si>
  <si>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</si>
  <si>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</si>
  <si>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</si>
  <si>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</si>
  <si>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</si>
  <si>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</si>
  <si>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</si>
  <si>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</si>
  <si>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</si>
  <si>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</si>
  <si>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</si>
  <si>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</si>
  <si>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</si>
  <si>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</si>
  <si>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</si>
  <si>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</si>
  <si>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</si>
  <si>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</si>
  <si>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</si>
  <si>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</si>
  <si>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</si>
  <si>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</si>
  <si>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</si>
  <si>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</si>
  <si>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</si>
  <si>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</si>
  <si>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</si>
  <si>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</si>
  <si>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</si>
  <si>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</si>
  <si>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</si>
  <si>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</si>
  <si>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</si>
  <si>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</si>
  <si>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</si>
  <si>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</si>
  <si>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</si>
  <si>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</si>
  <si>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</si>
  <si>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</si>
  <si>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</si>
  <si>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</si>
  <si>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</si>
  <si>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</si>
  <si>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</si>
  <si>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</si>
  <si>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</si>
  <si>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</si>
  <si>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</si>
  <si>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</si>
  <si>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</si>
  <si>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</si>
  <si>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</si>
  <si>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</si>
  <si>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</si>
  <si>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</si>
  <si>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</si>
  <si>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</si>
  <si>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</si>
  <si>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</si>
  <si>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</si>
  <si>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</si>
  <si>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</si>
  <si>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</si>
  <si>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</si>
  <si>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</si>
  <si>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</si>
  <si>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</si>
  <si>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</si>
  <si>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</si>
  <si>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</si>
  <si>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</si>
  <si>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</si>
  <si>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</si>
  <si>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</si>
  <si>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</si>
  <si>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</si>
  <si>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</si>
  <si>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</si>
  <si>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</si>
  <si>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</si>
  <si>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</si>
  <si>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</si>
  <si>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</si>
  <si>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</si>
  <si>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</si>
  <si>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</si>
  <si>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</si>
  <si>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</si>
  <si>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</si>
  <si>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</si>
  <si>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</si>
  <si>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</si>
  <si>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</si>
  <si>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</si>
  <si>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</si>
  <si>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</si>
  <si>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</si>
  <si>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</si>
  <si>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</si>
  <si>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</si>
  <si>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</si>
  <si>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</si>
  <si>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</si>
  <si>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</si>
  <si>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</si>
  <si>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</si>
  <si>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</si>
  <si>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</si>
  <si>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</si>
  <si>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</si>
  <si>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</si>
  <si>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</si>
  <si>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</si>
  <si>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</si>
  <si>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</si>
  <si>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</si>
  <si>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</si>
  <si>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</si>
  <si>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</si>
  <si>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</si>
  <si>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</si>
  <si>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</si>
  <si>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</si>
  <si>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</si>
  <si>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</si>
  <si>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</si>
  <si>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</si>
  <si>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</si>
  <si>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</si>
  <si>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</si>
  <si>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</si>
  <si>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</si>
  <si>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</si>
  <si>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</si>
  <si>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</si>
  <si>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</si>
  <si>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</si>
  <si>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</si>
  <si>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</si>
  <si>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</si>
  <si>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</si>
  <si>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</si>
  <si>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</si>
  <si>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</si>
  <si>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</si>
  <si>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</si>
  <si>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</si>
  <si>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</si>
  <si>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</si>
  <si>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</si>
  <si>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</si>
  <si>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</si>
  <si>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</si>
  <si>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</si>
  <si>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</si>
  <si>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</si>
  <si>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</si>
  <si>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</si>
  <si>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</si>
  <si>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</si>
  <si>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</si>
  <si>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</si>
  <si>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</si>
  <si>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</si>
  <si>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</si>
  <si>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</si>
  <si>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</si>
  <si>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</si>
  <si>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</si>
  <si>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</si>
  <si>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</si>
  <si>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</si>
  <si>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</si>
  <si>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</si>
  <si>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</si>
  <si>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</si>
  <si>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</si>
  <si>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</si>
  <si>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</si>
  <si>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</si>
  <si>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</si>
  <si>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</si>
  <si>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</si>
  <si>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</si>
  <si>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</si>
  <si>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</si>
  <si>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</si>
  <si>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</si>
  <si>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</si>
  <si>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</si>
  <si>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</si>
  <si>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</si>
  <si>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</si>
  <si>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</si>
  <si>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</si>
  <si>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</si>
  <si>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</si>
  <si>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</si>
  <si>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</si>
  <si>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</si>
  <si>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</si>
  <si>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</si>
  <si>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</si>
  <si>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</si>
  <si>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</si>
  <si>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</si>
  <si>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</si>
  <si>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</si>
  <si>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</si>
  <si>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</si>
  <si>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</si>
  <si>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</si>
  <si>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</si>
  <si>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</si>
  <si>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</si>
  <si>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</si>
  <si>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</si>
  <si>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</si>
  <si>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</si>
  <si>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</si>
  <si>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</si>
  <si>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</si>
  <si>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</si>
  <si>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</si>
  <si>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</si>
  <si>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</si>
  <si>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</si>
  <si>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</si>
  <si>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</si>
  <si>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</si>
  <si>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</si>
  <si>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</si>
  <si>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</si>
  <si>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</si>
  <si>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</si>
  <si>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</si>
  <si>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</si>
  <si>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</si>
  <si>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</si>
  <si>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</si>
  <si>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</si>
  <si>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</si>
  <si>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</si>
  <si>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</si>
  <si>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</si>
  <si>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</si>
  <si>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</si>
  <si>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</si>
  <si>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</si>
  <si>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</si>
  <si>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</si>
  <si>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</si>
  <si>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</si>
  <si>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</si>
  <si>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</si>
  <si>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</si>
  <si>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</si>
  <si>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</si>
  <si>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</si>
  <si>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</si>
  <si>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</si>
  <si>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</si>
  <si>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</si>
  <si>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</si>
  <si>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</si>
  <si>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</si>
  <si>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</si>
  <si>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</si>
  <si>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</si>
  <si>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</si>
  <si>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</si>
  <si>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</si>
  <si>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</si>
  <si>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</si>
  <si>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</si>
  <si>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</si>
  <si>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</si>
  <si>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</si>
  <si>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</si>
  <si>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</si>
  <si>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</si>
  <si>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</si>
  <si>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</si>
  <si>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</si>
  <si>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</si>
  <si>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</si>
  <si>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</si>
  <si>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</si>
  <si>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</si>
  <si>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</si>
  <si>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</si>
  <si>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</si>
  <si>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</si>
  <si>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</si>
  <si>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</si>
  <si>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</si>
  <si>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</si>
  <si>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</si>
  <si>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</si>
  <si>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</si>
  <si>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</si>
  <si>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</si>
  <si>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</si>
  <si>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</si>
  <si>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</si>
  <si>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</si>
  <si>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</si>
  <si>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</si>
  <si>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</si>
  <si>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</si>
  <si>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</si>
  <si>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</si>
  <si>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</si>
  <si>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</si>
  <si>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</si>
  <si>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</si>
  <si>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</si>
  <si>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</si>
  <si>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</si>
  <si>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</si>
  <si>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</si>
  <si>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</si>
  <si>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</si>
  <si>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</si>
  <si>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</si>
  <si>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</si>
  <si>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</si>
  <si>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</si>
  <si>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</si>
  <si>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</si>
  <si>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</si>
  <si>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</si>
  <si>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</si>
  <si>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</si>
  <si>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</si>
  <si>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</si>
  <si>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</si>
  <si>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</si>
  <si>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</si>
  <si>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</si>
  <si>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</si>
  <si>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</si>
  <si>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</si>
  <si>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</si>
  <si>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</si>
  <si>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</si>
  <si>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</si>
  <si>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</si>
  <si>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</si>
  <si>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</si>
  <si>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</si>
  <si>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</si>
  <si>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</si>
  <si>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</si>
  <si>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</si>
  <si>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</si>
  <si>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</si>
  <si>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</si>
  <si>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</si>
  <si>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</si>
  <si>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</si>
  <si>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</si>
  <si>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</si>
  <si>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</si>
  <si>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</si>
  <si>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</si>
  <si>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</si>
  <si>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</si>
  <si>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</si>
  <si>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</si>
  <si>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</si>
  <si>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</si>
  <si>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</si>
  <si>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</si>
  <si>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</si>
  <si>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</si>
  <si>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</si>
  <si>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</si>
  <si>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</si>
  <si>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</si>
  <si>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</si>
  <si>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</si>
  <si>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</si>
  <si>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</si>
  <si>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</si>
  <si>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</si>
  <si>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</si>
  <si>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</si>
  <si>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</si>
  <si>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</si>
  <si>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</si>
  <si>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</si>
  <si>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</si>
  <si>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</si>
  <si>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</si>
  <si>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</si>
  <si>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</si>
  <si>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</si>
  <si>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</si>
  <si>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</si>
  <si>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</si>
  <si>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</si>
  <si>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</si>
  <si>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</si>
  <si>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</si>
  <si>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</si>
  <si>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</si>
  <si>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</si>
  <si>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</si>
  <si>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</si>
  <si>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</si>
  <si>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</si>
  <si>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</si>
  <si>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</si>
  <si>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</si>
  <si>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</si>
  <si>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</si>
  <si>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</si>
  <si>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</si>
  <si>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</si>
  <si>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</si>
  <si>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</si>
  <si>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</si>
  <si>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</si>
  <si>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</si>
  <si>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</si>
  <si>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</si>
  <si>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</si>
  <si>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</si>
  <si>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</si>
  <si>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</si>
  <si>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</si>
  <si>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</si>
  <si>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</si>
  <si>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</si>
  <si>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</si>
  <si>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</si>
  <si>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</si>
  <si>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</si>
  <si>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</si>
  <si>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</si>
  <si>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</si>
  <si>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</si>
  <si>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</si>
  <si>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</si>
  <si>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</si>
  <si>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</si>
  <si>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</si>
  <si>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</si>
  <si>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</si>
  <si>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</si>
  <si>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</si>
  <si>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</si>
  <si>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</si>
  <si>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</si>
  <si>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</si>
  <si>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</si>
  <si>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</si>
  <si>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</si>
  <si>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</si>
  <si>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</si>
  <si>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</si>
  <si>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</si>
  <si>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</si>
  <si>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</si>
  <si>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</si>
  <si>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</si>
  <si>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</si>
  <si>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</si>
  <si>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</si>
  <si>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</si>
  <si>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</si>
  <si>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</si>
  <si>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</si>
  <si>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</si>
  <si>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</si>
  <si>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</si>
  <si>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</si>
  <si>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</si>
  <si>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</si>
  <si>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</si>
  <si>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</si>
  <si>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</si>
  <si>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</si>
  <si>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</si>
  <si>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</si>
  <si>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</si>
  <si>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</si>
  <si>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</si>
  <si>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</si>
  <si>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</si>
  <si>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</si>
  <si>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</si>
  <si>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</si>
  <si>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</si>
  <si>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</si>
  <si>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</si>
  <si>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</si>
  <si>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</si>
  <si>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</si>
  <si>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</si>
  <si>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</si>
  <si>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</si>
  <si>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</si>
  <si>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</si>
  <si>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</si>
  <si>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</si>
  <si>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</si>
  <si>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</si>
  <si>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</si>
  <si>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</si>
  <si>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</si>
  <si>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</si>
  <si>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</si>
  <si>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</si>
  <si>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</si>
  <si>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</si>
  <si>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</si>
  <si>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</si>
  <si>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</si>
  <si>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</si>
  <si>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</si>
  <si>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</si>
  <si>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</si>
  <si>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</si>
  <si>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</si>
  <si>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</si>
  <si>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</si>
  <si>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</si>
  <si>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</si>
  <si>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</si>
  <si>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</si>
  <si>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</si>
  <si>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</si>
  <si>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</si>
  <si>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</si>
  <si>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</si>
  <si>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</si>
  <si>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</si>
  <si>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</si>
  <si>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</si>
  <si>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</si>
  <si>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</si>
  <si>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</si>
  <si>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</si>
  <si>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</si>
  <si>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</si>
  <si>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</si>
  <si>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</si>
  <si>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</si>
  <si>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</si>
  <si>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</si>
  <si>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</si>
  <si>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</si>
  <si>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</si>
  <si>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</si>
  <si>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</si>
  <si>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</si>
  <si>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</si>
  <si>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</si>
  <si>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</si>
  <si>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</si>
  <si>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</si>
  <si>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</si>
  <si>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</si>
  <si>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</si>
  <si>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</si>
  <si>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</si>
  <si>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</si>
  <si>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</si>
  <si>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</si>
  <si>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</si>
  <si>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</si>
  <si>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</si>
  <si>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</si>
  <si>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</si>
  <si>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</si>
  <si>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</si>
  <si>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</si>
  <si>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</si>
  <si>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</si>
  <si>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</si>
  <si>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</si>
  <si>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</si>
  <si>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</si>
  <si>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</si>
  <si>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</si>
  <si>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</si>
  <si>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</si>
  <si>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</si>
  <si>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</si>
  <si>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</si>
  <si>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</si>
  <si>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</si>
  <si>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</si>
  <si>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</si>
  <si>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</si>
  <si>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</si>
  <si>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</si>
  <si>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</si>
  <si>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</si>
  <si>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</si>
  <si>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</si>
  <si>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</si>
  <si>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</si>
  <si>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</si>
  <si>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</si>
  <si>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</si>
  <si>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</si>
  <si>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</si>
  <si>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</si>
  <si>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</si>
  <si>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</si>
  <si>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</si>
  <si>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</si>
  <si>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</si>
  <si>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</si>
  <si>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</si>
  <si>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</si>
  <si>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</si>
  <si>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</si>
  <si>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</si>
  <si>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</si>
  <si>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</si>
  <si>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</si>
  <si>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</si>
  <si>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</si>
  <si>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</si>
  <si>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</si>
  <si>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</si>
  <si>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</si>
  <si>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</si>
  <si>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</si>
  <si>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</si>
  <si>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</si>
  <si>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</si>
  <si>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</si>
  <si>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</si>
  <si>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</si>
  <si>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</si>
  <si>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</si>
  <si>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</si>
  <si>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</si>
  <si>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</si>
  <si>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</si>
  <si>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</si>
  <si>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</si>
  <si>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</si>
  <si>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</si>
  <si>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</si>
  <si>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</si>
  <si>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</si>
  <si>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</si>
  <si>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</si>
  <si>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</si>
  <si>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</si>
  <si>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</si>
  <si>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</si>
  <si>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</si>
  <si>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</si>
  <si>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</si>
  <si>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</si>
  <si>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</si>
  <si>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</si>
  <si>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</si>
  <si>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</si>
  <si>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</si>
  <si>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</si>
  <si>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</si>
  <si>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</si>
  <si>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</si>
  <si>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</si>
  <si>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</si>
  <si>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</si>
  <si>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</si>
  <si>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</si>
  <si>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</si>
  <si>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</si>
  <si>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</si>
  <si>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</si>
  <si>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</si>
  <si>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</si>
  <si>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</si>
  <si>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</si>
  <si>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</si>
  <si>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</si>
  <si>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</si>
  <si>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</si>
  <si>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</si>
  <si>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</si>
  <si>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</si>
  <si>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</si>
  <si>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</si>
  <si>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</si>
  <si>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</si>
  <si>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</si>
  <si>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</si>
  <si>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</si>
  <si>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</si>
  <si>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</si>
  <si>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</si>
  <si>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</si>
  <si>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</si>
  <si>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</si>
  <si>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</si>
  <si>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</si>
  <si>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</si>
  <si>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</si>
  <si>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</si>
  <si>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</si>
  <si>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</si>
  <si>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</si>
  <si>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</si>
  <si>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</si>
  <si>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</si>
  <si>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</si>
  <si>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</si>
  <si>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</si>
  <si>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</si>
  <si>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</si>
  <si>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</si>
  <si>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</si>
  <si>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</si>
  <si>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</si>
  <si>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</si>
  <si>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</si>
  <si>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</si>
  <si>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</si>
  <si>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</si>
  <si>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</si>
  <si>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</si>
  <si>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</si>
  <si>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</si>
  <si>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</si>
  <si>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</si>
  <si>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</si>
  <si>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</si>
  <si>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</si>
  <si>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</si>
  <si>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</si>
  <si>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</si>
  <si>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</si>
  <si>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</si>
  <si>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</si>
  <si>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</si>
  <si>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</si>
  <si>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</si>
  <si>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</si>
  <si>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</si>
  <si>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</si>
  <si>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</si>
  <si>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</si>
  <si>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</si>
  <si>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</si>
  <si>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</si>
  <si>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</si>
  <si>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</si>
  <si>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</si>
  <si>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</si>
  <si>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</si>
  <si>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</si>
  <si>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</si>
  <si>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</si>
  <si>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</si>
  <si>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</si>
  <si>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</si>
  <si>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</si>
  <si>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</si>
  <si>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</si>
  <si>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</si>
  <si>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</si>
  <si>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</si>
  <si>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</si>
  <si>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</si>
  <si>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</si>
  <si>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</si>
  <si>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</si>
  <si>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</si>
  <si>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</si>
  <si>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</si>
  <si>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</si>
  <si>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</si>
  <si>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</si>
  <si>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</si>
  <si>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</si>
  <si>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</si>
  <si>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</si>
  <si>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</si>
  <si>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</si>
  <si>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</si>
  <si>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</si>
  <si>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</si>
  <si>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</si>
  <si>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</si>
  <si>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</si>
  <si>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</si>
  <si>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</si>
  <si>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</si>
  <si>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</si>
  <si>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</si>
  <si>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</si>
  <si>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</si>
  <si>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</si>
  <si>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</si>
  <si>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</si>
  <si>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</si>
  <si>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</si>
  <si>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</si>
  <si>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</si>
  <si>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</si>
  <si>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</si>
  <si>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</si>
  <si>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</si>
  <si>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</si>
  <si>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</si>
  <si>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</si>
  <si>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</si>
  <si>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</si>
  <si>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</si>
  <si>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</si>
  <si>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</si>
  <si>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</si>
  <si>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</si>
  <si>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</si>
  <si>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</si>
  <si>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</si>
  <si>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</si>
  <si>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</si>
  <si>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</si>
  <si>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</si>
  <si>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</si>
  <si>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</si>
  <si>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</si>
  <si>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</si>
  <si>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</si>
  <si>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</si>
  <si>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</si>
  <si>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</si>
  <si>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</si>
  <si>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</si>
  <si>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</si>
  <si>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</si>
  <si>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</si>
  <si>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</si>
  <si>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</si>
  <si>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</si>
  <si>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</si>
  <si>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</si>
  <si>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</si>
  <si>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</si>
  <si>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</si>
  <si>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</si>
  <si>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</si>
  <si>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</si>
  <si>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</si>
  <si>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</si>
  <si>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</si>
  <si>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</si>
  <si>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</si>
  <si>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</si>
  <si>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</si>
  <si>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</si>
  <si>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</si>
  <si>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</si>
  <si>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</si>
  <si>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</si>
  <si>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</si>
  <si>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</si>
  <si>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</si>
  <si>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</si>
  <si>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</si>
  <si>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</si>
  <si>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</si>
  <si>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</si>
  <si>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</si>
  <si>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</si>
  <si>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</si>
  <si>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</si>
  <si>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</si>
  <si>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</si>
  <si>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</si>
  <si>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</si>
  <si>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</si>
  <si>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</si>
  <si>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</si>
  <si>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</si>
  <si>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</si>
  <si>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</si>
  <si>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</si>
  <si>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</si>
  <si>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</si>
  <si>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</si>
  <si>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</si>
  <si>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</si>
  <si>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</si>
  <si>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</si>
  <si>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</si>
  <si>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</si>
  <si>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</si>
  <si>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</si>
  <si>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</si>
  <si>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</si>
  <si>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</si>
  <si>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</si>
  <si>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</si>
  <si>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</si>
  <si>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</si>
  <si>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</si>
  <si>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</si>
  <si>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</si>
  <si>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</si>
  <si>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</si>
  <si>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</si>
  <si>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</si>
  <si>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</si>
  <si>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</si>
  <si>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</si>
  <si>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</si>
  <si>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</si>
  <si>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</si>
  <si>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</si>
  <si>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</si>
  <si>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</si>
  <si>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</si>
  <si>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</si>
  <si>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</si>
  <si>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</si>
  <si>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</si>
  <si>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</si>
  <si>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</si>
  <si>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</si>
  <si>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</si>
  <si>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</si>
  <si>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</si>
  <si>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</si>
  <si>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</si>
  <si>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</si>
  <si>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</si>
  <si>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</si>
  <si>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</si>
  <si>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</si>
  <si>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</si>
  <si>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</si>
  <si>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</si>
  <si>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</si>
  <si>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</si>
  <si>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</si>
  <si>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</si>
  <si>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</si>
  <si>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</si>
  <si>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</si>
  <si>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</si>
  <si>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</si>
  <si>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</si>
  <si>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</si>
  <si>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</si>
  <si>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</si>
  <si>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</si>
  <si>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326332 / ZGI326</t>
  </si>
  <si>
    <t>Serviços de socaria para retirada de restrição, considerando no km 332+000 em 326332 / km 325+000 e km 323+000 em ZGI326</t>
  </si>
  <si>
    <t>Alívio de tensão</t>
  </si>
  <si>
    <t>ZMO-2</t>
  </si>
  <si>
    <t>ZMO2</t>
  </si>
  <si>
    <t>Renato</t>
  </si>
  <si>
    <t>Substituição de trilho</t>
  </si>
  <si>
    <t>199ZRU</t>
  </si>
  <si>
    <t>Caludio</t>
  </si>
  <si>
    <t>Substituição de jacaré</t>
  </si>
  <si>
    <t xml:space="preserve">Descarga de dormentes   </t>
  </si>
  <si>
    <t>101ZZF / ZCZK96</t>
  </si>
  <si>
    <t>Posicionamento de tampões no km 102+425 em 101ZZF (30 min) +  km 91+031 em ZCZK96 (30 min)</t>
  </si>
  <si>
    <t>ZMAN</t>
  </si>
  <si>
    <t>Antonio</t>
  </si>
  <si>
    <t>Henrique / Wesley</t>
  </si>
  <si>
    <t>Puxamento da VIA (Local do acidente) / Considerando abertura do intervalo na livrada do V40</t>
  </si>
  <si>
    <t>Antonioni / Ary</t>
  </si>
  <si>
    <t>João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</si>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</sst>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0" dataDxfId="239" headerRowBorderDxfId="237" tableBorderDxfId="238" totalsRowBorderDxfId="236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7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W1" activePane="topRight" state="frozen"/>
      <selection pane="topRight" activeCell="Y227" sqref="Y22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9" t="s">
        <v>977</v>
      </c>
      <c r="C1" s="230"/>
      <c r="D1" s="230"/>
      <c r="E1" s="3"/>
      <c r="F1" s="229" t="s">
        <v>978</v>
      </c>
      <c r="G1" s="230"/>
      <c r="H1" s="231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2"/>
      <c r="AH1" s="5"/>
      <c r="AI1" s="239" t="s">
        <v>979</v>
      </c>
      <c r="AJ1" s="240"/>
      <c r="AK1" s="240"/>
      <c r="AL1" s="240"/>
      <c r="AM1" s="241"/>
      <c r="AN1" s="242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3"/>
      <c r="BG1" s="5"/>
      <c r="BH1" s="244" t="s">
        <v>980</v>
      </c>
      <c r="BI1" s="245"/>
      <c r="BJ1" s="245"/>
      <c r="BK1" s="246"/>
      <c r="BL1" s="5"/>
      <c r="BM1" s="236" t="s">
        <v>981</v>
      </c>
      <c r="BN1" s="237"/>
      <c r="BO1" s="237"/>
      <c r="BP1" s="237"/>
      <c r="BQ1" s="237"/>
      <c r="BR1" s="237"/>
      <c r="BS1" s="238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9" t="s">
        <v>982</v>
      </c>
      <c r="AJ2" s="240"/>
      <c r="AK2" s="240"/>
      <c r="AL2" s="240"/>
      <c r="AM2" s="241"/>
      <c r="AN2" s="242"/>
      <c r="AO2" s="240"/>
      <c r="AP2" s="240"/>
      <c r="AQ2" s="243"/>
      <c r="AR2" s="6"/>
      <c r="AS2" s="239" t="s">
        <v>985</v>
      </c>
      <c r="AT2" s="240"/>
      <c r="AU2" s="240"/>
      <c r="AV2" s="240"/>
      <c r="AW2" s="240"/>
      <c r="AX2" s="240"/>
      <c r="AY2" s="243"/>
      <c r="AZ2" s="6"/>
      <c r="BA2" s="233" t="s">
        <v>986</v>
      </c>
      <c r="BB2" s="235"/>
      <c r="BC2" s="239" t="s">
        <v>983</v>
      </c>
      <c r="BD2" s="240"/>
      <c r="BE2" s="240"/>
      <c r="BF2" s="243"/>
      <c r="BG2" s="5"/>
      <c r="BH2" s="247"/>
      <c r="BI2" s="248"/>
      <c r="BJ2" s="248"/>
      <c r="BK2" s="249"/>
      <c r="BL2" s="5"/>
      <c r="BM2" s="250"/>
      <c r="BN2" s="251"/>
      <c r="BO2" s="251"/>
      <c r="BP2" s="251"/>
      <c r="BQ2" s="251"/>
      <c r="BR2" s="251"/>
      <c r="BS2" s="252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3" t="s">
        <v>987</v>
      </c>
      <c r="AJ3" s="235"/>
      <c r="AK3" s="233" t="s">
        <v>988</v>
      </c>
      <c r="AL3" s="234"/>
      <c r="AM3" s="257"/>
      <c r="AN3" s="258"/>
      <c r="AO3" s="234"/>
      <c r="AP3" s="234"/>
      <c r="AQ3" s="235"/>
      <c r="AR3" s="67"/>
      <c r="AS3" s="255" t="s">
        <v>994</v>
      </c>
      <c r="AT3" s="256"/>
      <c r="AU3" s="255" t="s">
        <v>995</v>
      </c>
      <c r="AV3" s="256"/>
      <c r="AW3" s="255" t="s">
        <v>996</v>
      </c>
      <c r="AX3" s="256"/>
      <c r="AY3" s="67" t="s">
        <v>997</v>
      </c>
      <c r="AZ3" s="67"/>
      <c r="BA3" s="253"/>
      <c r="BB3" s="254"/>
      <c r="BC3" s="233" t="s">
        <v>990</v>
      </c>
      <c r="BD3" s="234"/>
      <c r="BE3" s="234"/>
      <c r="BF3" s="235"/>
      <c r="BG3" s="66"/>
      <c r="BH3" s="247"/>
      <c r="BI3" s="248"/>
      <c r="BJ3" s="248"/>
      <c r="BK3" s="249"/>
      <c r="BL3" s="66"/>
      <c r="BM3" s="236" t="s">
        <v>998</v>
      </c>
      <c r="BN3" s="237"/>
      <c r="BO3" s="237"/>
      <c r="BP3" s="238"/>
      <c r="BQ3" s="236" t="s">
        <v>800</v>
      </c>
      <c r="BR3" s="237"/>
      <c r="BS3" s="238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7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7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6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6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6">
        <v>147</v>
      </c>
      <c r="F208" s="142" t="s">
        <v>833</v>
      </c>
      <c r="G208" s="182" t="str">
        <f>IF(D206="","*",VLOOKUP(F206,BS_ATIVIDADE[],3,FALSE))</f>
        <v>OUTROS</v>
      </c>
      <c r="H208" s="192" t="s">
        <v>165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6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 t="s">
        <v>505</v>
      </c>
      <c r="BN214" s="145" t="s">
        <v>505</v>
      </c>
      <c r="BO214" s="146" t="s">
        <v>505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6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6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 t="s">
        <v>505</v>
      </c>
      <c r="BN218" s="145" t="s">
        <v>505</v>
      </c>
      <c r="BO218" s="146" t="s">
        <v>505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6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1342</v>
      </c>
      <c r="I227" s="225" t="s">
        <v>1342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1588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1562</v>
      </c>
      <c r="W227" s="119" t="s">
        <v>1589</v>
      </c>
      <c r="X227" s="118" t="s">
        <v>481</v>
      </c>
      <c r="Y227" s="145" t="s">
        <v>484</v>
      </c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1103</v>
      </c>
      <c r="I228" s="120" t="s">
        <v>1103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1590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1104</v>
      </c>
      <c r="W228" s="119" t="s">
        <v>1591</v>
      </c>
      <c r="X228" s="118" t="s">
        <v>481</v>
      </c>
      <c r="Y228" s="145" t="s">
        <v>484</v>
      </c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f>BS_CONTROLE[[#This Row],[KM - Inicio]]</f>
        <v>332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1489</v>
      </c>
      <c r="W229" s="119" t="s">
        <v>1592</v>
      </c>
      <c r="X229" s="118" t="s">
        <v>481</v>
      </c>
      <c r="Y229" s="145" t="s">
        <v>484</v>
      </c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293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1458</v>
      </c>
      <c r="W230" s="119" t="s">
        <v>1136</v>
      </c>
      <c r="X230" s="118" t="s">
        <v>481</v>
      </c>
      <c r="Y230" s="145" t="s">
        <v>484</v>
      </c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28" t="s">
        <v>1593</v>
      </c>
      <c r="N231" s="228" t="s">
        <v>1594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1595</v>
      </c>
      <c r="W231" s="119" t="s">
        <v>1596</v>
      </c>
      <c r="X231" s="118" t="s">
        <v>481</v>
      </c>
      <c r="Y231" s="145" t="s">
        <v>484</v>
      </c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228" t="s">
        <v>283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1141</v>
      </c>
      <c r="W232" s="119" t="s">
        <v>1136</v>
      </c>
      <c r="X232" s="118" t="s">
        <v>481</v>
      </c>
      <c r="Y232" s="145" t="s">
        <v>484</v>
      </c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1597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1095</v>
      </c>
      <c r="W233" s="119" t="s">
        <v>1136</v>
      </c>
      <c r="X233" s="118" t="s">
        <v>481</v>
      </c>
      <c r="Y233" s="145" t="s">
        <v>484</v>
      </c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1075</v>
      </c>
      <c r="W234" s="119" t="s">
        <v>1596</v>
      </c>
      <c r="X234" s="118" t="s">
        <v>481</v>
      </c>
      <c r="Y234" s="145" t="s">
        <v>484</v>
      </c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129.27000000000001</v>
      </c>
      <c r="L235" s="119" t="s">
        <v>479</v>
      </c>
      <c r="M235" s="228" t="s">
        <v>1210</v>
      </c>
      <c r="N235" s="143" t="s">
        <v>1211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1598</v>
      </c>
      <c r="W235" s="119" t="s">
        <v>1599</v>
      </c>
      <c r="X235" s="118" t="s">
        <v>481</v>
      </c>
      <c r="Y235" s="145" t="s">
        <v>484</v>
      </c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 hidden="1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1600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1473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1469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1099</v>
      </c>
      <c r="W239" s="119" t="s">
        <v>1519</v>
      </c>
      <c r="X239" s="118" t="s">
        <v>481</v>
      </c>
      <c r="Y239" s="145" t="s">
        <v>484</v>
      </c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Nelson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1601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1099</v>
      </c>
      <c r="W240" s="119" t="s">
        <v>1602</v>
      </c>
      <c r="X240" s="118" t="s">
        <v>481</v>
      </c>
      <c r="Y240" s="145" t="s">
        <v>484</v>
      </c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/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400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1603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1604</v>
      </c>
      <c r="W241" s="119" t="s">
        <v>1136</v>
      </c>
      <c r="X241" s="118" t="s">
        <v>481</v>
      </c>
      <c r="Y241" s="145" t="s">
        <v>484</v>
      </c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887</v>
      </c>
      <c r="E242" s="47">
        <v>240</v>
      </c>
      <c r="F242" s="142" t="s">
        <v>794</v>
      </c>
      <c r="G242" s="10" t="str">
        <f>IF(D242="","*",VLOOKUP(F242,BS_ATIVIDADE[],3,FALSE))</f>
        <v>OUTROS</v>
      </c>
      <c r="H242" s="192" t="s">
        <v>479</v>
      </c>
      <c r="I242" s="120" t="s">
        <v>479</v>
      </c>
      <c r="J242" s="119">
        <v>73</v>
      </c>
      <c r="K242" s="119">
        <v>15.1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1605</v>
      </c>
      <c r="W242" s="119" t="s">
        <v>1606</v>
      </c>
      <c r="X242" s="118" t="s">
        <v>481</v>
      </c>
      <c r="Y242" s="145" t="s">
        <v>484</v>
      </c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Henrique / Wesley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813</v>
      </c>
      <c r="E243" s="47">
        <v>241</v>
      </c>
      <c r="F243" s="142" t="s">
        <v>756</v>
      </c>
      <c r="G243" s="10" t="str">
        <f>IF(D243="","*",VLOOKUP(F243,BS_ATIVIDADE[],3,FALSE))</f>
        <v>MECANIZAÇÃO - SOCADORA</v>
      </c>
      <c r="H243" s="192" t="s">
        <v>1422</v>
      </c>
      <c r="I243" s="192" t="s">
        <v>1422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1607</v>
      </c>
      <c r="W243" s="119" t="s">
        <v>1320</v>
      </c>
      <c r="X243" s="118" t="s">
        <v>481</v>
      </c>
      <c r="Y243" s="145" t="s">
        <v>484</v>
      </c>
      <c r="Z243" s="118"/>
      <c r="AA243" s="119">
        <v>1</v>
      </c>
      <c r="AB243" s="117" t="s">
        <v>471</v>
      </c>
      <c r="AC243" s="117" t="s">
        <v>465</v>
      </c>
      <c r="AD243" s="121">
        <v>0.29166666666666669</v>
      </c>
      <c r="AE243" s="119">
        <v>6240</v>
      </c>
      <c r="AF243" s="119">
        <v>6200</v>
      </c>
      <c r="AG243" s="119" t="s">
        <v>479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Antonioni / Ary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973</v>
      </c>
      <c r="E244" s="47">
        <v>237</v>
      </c>
      <c r="F244" s="142" t="s">
        <v>807</v>
      </c>
      <c r="G244" s="10" t="str">
        <f>IF(D244="","*",VLOOKUP(F244,BS_ATIVIDADE[],3,FALSE))</f>
        <v>AMV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1608</v>
      </c>
      <c r="W244" s="119" t="s">
        <v>1599</v>
      </c>
      <c r="X244" s="118" t="s">
        <v>481</v>
      </c>
      <c r="Y244" s="145" t="s">
        <v>484</v>
      </c>
      <c r="Z244" s="118"/>
      <c r="AA244" s="119" t="s">
        <v>479</v>
      </c>
      <c r="AB244" s="117" t="s">
        <v>479</v>
      </c>
      <c r="AC244" s="117" t="s">
        <v>479</v>
      </c>
      <c r="AD244" s="121" t="s">
        <v>479</v>
      </c>
      <c r="AE244" s="119" t="s">
        <v>479</v>
      </c>
      <c r="AF244" s="119" t="s">
        <v>479</v>
      </c>
      <c r="AG244" s="119" t="s">
        <v>479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João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164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1465</v>
      </c>
      <c r="W245" s="119" t="s">
        <v>1136</v>
      </c>
      <c r="X245" s="118" t="s">
        <v>481</v>
      </c>
      <c r="Y245" s="145" t="s">
        <v>484</v>
      </c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0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296" operator="equal">
      <formula>"NÃO"</formula>
    </cfRule>
    <cfRule type="cellIs" dxfId="220" priority="297" operator="equal">
      <formula>"SIM"</formula>
    </cfRule>
  </conditionalFormatting>
  <conditionalFormatting sqref="AZ6:AZ734">
    <cfRule type="expression" dxfId="219" priority="42752">
      <formula>#REF!=1</formula>
    </cfRule>
  </conditionalFormatting>
  <conditionalFormatting sqref="BF60 U6:U59 V60 AY6:AY738 U61:U736 BE6:BE738">
    <cfRule type="cellIs" dxfId="218" priority="42736" operator="equal">
      <formula>"ERRO"</formula>
    </cfRule>
  </conditionalFormatting>
  <conditionalFormatting sqref="BQ6:BQ155 BQ157:BQ738">
    <cfRule type="cellIs" dxfId="217" priority="42731" operator="equal">
      <formula>"Produção e Intervalo"</formula>
    </cfRule>
    <cfRule type="cellIs" dxfId="216" priority="42732" operator="equal">
      <formula>"Aderente"</formula>
    </cfRule>
    <cfRule type="cellIs" dxfId="215" priority="42733" operator="equal">
      <formula>"Intervalo"</formula>
    </cfRule>
    <cfRule type="cellIs" dxfId="214" priority="42734" operator="equal">
      <formula>"Produção"</formula>
    </cfRule>
    <cfRule type="cellIs" dxfId="213" priority="42735" operator="equal">
      <formula>"ERRO"</formula>
    </cfRule>
  </conditionalFormatting>
  <conditionalFormatting sqref="BR6:BS738">
    <cfRule type="cellIs" dxfId="212" priority="42713" operator="equal">
      <formula>"*"</formula>
    </cfRule>
    <cfRule type="cellIs" dxfId="211" priority="42714" operator="greaterThanOrEqual">
      <formula>1</formula>
    </cfRule>
    <cfRule type="cellIs" dxfId="210" priority="42715" operator="lessThan">
      <formula>1</formula>
    </cfRule>
  </conditionalFormatting>
  <conditionalFormatting sqref="BH737 BH6:BH27 BH28:BI31 BH32:BH734">
    <cfRule type="iconSet" priority="44536">
      <iconSet showValue="0">
        <cfvo type="percent" val="0"/>
        <cfvo type="num" val="1"/>
        <cfvo type="num" val="1" gte="0"/>
      </iconSet>
    </cfRule>
    <cfRule type="iconSet" priority="445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3">
      <formula>#REF!=1</formula>
    </cfRule>
  </conditionalFormatting>
  <conditionalFormatting sqref="BP10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4" operator="equal">
      <formula>"OPORTUNIDADE"</formula>
    </cfRule>
  </conditionalFormatting>
  <conditionalFormatting sqref="Z187">
    <cfRule type="cellIs" dxfId="207" priority="132" operator="equal">
      <formula>"NÃO"</formula>
    </cfRule>
    <cfRule type="cellIs" dxfId="206" priority="133" operator="equal">
      <formula>"SIM"</formula>
    </cfRule>
  </conditionalFormatting>
  <conditionalFormatting sqref="Z189">
    <cfRule type="cellIs" dxfId="205" priority="131" operator="equal">
      <formula>"OPORTUNIDADE"</formula>
    </cfRule>
  </conditionalFormatting>
  <conditionalFormatting sqref="Z189">
    <cfRule type="cellIs" dxfId="204" priority="129" operator="equal">
      <formula>"NÃO"</formula>
    </cfRule>
    <cfRule type="cellIs" dxfId="203" priority="130" operator="equal">
      <formula>"SIM"</formula>
    </cfRule>
  </conditionalFormatting>
  <conditionalFormatting sqref="BP1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4" operator="equal">
      <formula>"OPORTUNIDADE"</formula>
    </cfRule>
  </conditionalFormatting>
  <conditionalFormatting sqref="Y187">
    <cfRule type="cellIs" dxfId="201" priority="122" operator="equal">
      <formula>"NÃO"</formula>
    </cfRule>
    <cfRule type="cellIs" dxfId="200" priority="123" operator="equal">
      <formula>"SIM"</formula>
    </cfRule>
  </conditionalFormatting>
  <conditionalFormatting sqref="Y189">
    <cfRule type="cellIs" dxfId="199" priority="121" operator="equal">
      <formula>"OPORTUNIDADE"</formula>
    </cfRule>
  </conditionalFormatting>
  <conditionalFormatting sqref="Y189">
    <cfRule type="cellIs" dxfId="198" priority="119" operator="equal">
      <formula>"NÃO"</formula>
    </cfRule>
    <cfRule type="cellIs" dxfId="197" priority="120" operator="equal">
      <formula>"SIM"</formula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0" operator="equal">
      <formula>"OPORTUNIDADE"</formula>
    </cfRule>
  </conditionalFormatting>
  <conditionalFormatting sqref="Z206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Y206:Y210">
    <cfRule type="cellIs" dxfId="193" priority="67" operator="equal">
      <formula>"OPORTUNIDADE"</formula>
    </cfRule>
  </conditionalFormatting>
  <conditionalFormatting sqref="Y206:Y210">
    <cfRule type="cellIs" dxfId="192" priority="65" operator="equal">
      <formula>"NÃO"</formula>
    </cfRule>
    <cfRule type="cellIs" dxfId="191" priority="66" operator="equal">
      <formula>"SIM"</formula>
    </cfRule>
  </conditionalFormatting>
  <conditionalFormatting sqref="Y204">
    <cfRule type="cellIs" dxfId="190" priority="64" operator="equal">
      <formula>"OPORTUNIDADE"</formula>
    </cfRule>
  </conditionalFormatting>
  <conditionalFormatting sqref="Y204">
    <cfRule type="cellIs" dxfId="189" priority="62" operator="equal">
      <formula>"NÃO"</formula>
    </cfRule>
    <cfRule type="cellIs" dxfId="188" priority="63" operator="equal">
      <formula>"SIM"</formula>
    </cfRule>
  </conditionalFormatting>
  <conditionalFormatting sqref="Y203">
    <cfRule type="cellIs" dxfId="187" priority="61" operator="equal">
      <formula>"OPORTUNIDADE"</formula>
    </cfRule>
  </conditionalFormatting>
  <conditionalFormatting sqref="Y203">
    <cfRule type="cellIs" dxfId="186" priority="59" operator="equal">
      <formula>"NÃO"</formula>
    </cfRule>
    <cfRule type="cellIs" dxfId="185" priority="60" operator="equal">
      <formula>"SIM"</formula>
    </cfRule>
  </conditionalFormatting>
  <conditionalFormatting sqref="Y202">
    <cfRule type="cellIs" dxfId="184" priority="58" operator="equal">
      <formula>"OPORTUNIDADE"</formula>
    </cfRule>
  </conditionalFormatting>
  <conditionalFormatting sqref="Y202">
    <cfRule type="cellIs" dxfId="183" priority="56" operator="equal">
      <formula>"NÃO"</formula>
    </cfRule>
    <cfRule type="cellIs" dxfId="182" priority="57" operator="equal">
      <formula>"SIM"</formula>
    </cfRule>
  </conditionalFormatting>
  <conditionalFormatting sqref="Y201">
    <cfRule type="cellIs" dxfId="181" priority="55" operator="equal">
      <formula>"OPORTUNIDADE"</formula>
    </cfRule>
  </conditionalFormatting>
  <conditionalFormatting sqref="Y201">
    <cfRule type="cellIs" dxfId="180" priority="53" operator="equal">
      <formula>"NÃO"</formula>
    </cfRule>
    <cfRule type="cellIs" dxfId="179" priority="54" operator="equal">
      <formula>"SIM"</formula>
    </cfRule>
  </conditionalFormatting>
  <conditionalFormatting sqref="Y200">
    <cfRule type="cellIs" dxfId="178" priority="52" operator="equal">
      <formula>"OPORTUNIDADE"</formula>
    </cfRule>
  </conditionalFormatting>
  <conditionalFormatting sqref="Y200">
    <cfRule type="cellIs" dxfId="177" priority="50" operator="equal">
      <formula>"NÃO"</formula>
    </cfRule>
    <cfRule type="cellIs" dxfId="176" priority="51" operator="equal">
      <formula>"SIM"</formula>
    </cfRule>
  </conditionalFormatting>
  <conditionalFormatting sqref="Y199">
    <cfRule type="cellIs" dxfId="175" priority="49" operator="equal">
      <formula>"OPORTUNIDADE"</formula>
    </cfRule>
  </conditionalFormatting>
  <conditionalFormatting sqref="Y199">
    <cfRule type="cellIs" dxfId="174" priority="47" operator="equal">
      <formula>"NÃO"</formula>
    </cfRule>
    <cfRule type="cellIs" dxfId="173" priority="48" operator="equal">
      <formula>"SIM"</formula>
    </cfRule>
  </conditionalFormatting>
  <conditionalFormatting sqref="BQ156">
    <cfRule type="cellIs" dxfId="172" priority="42" operator="equal">
      <formula>"Produção e Intervalo"</formula>
    </cfRule>
    <cfRule type="cellIs" dxfId="171" priority="43" operator="equal">
      <formula>"Aderente"</formula>
    </cfRule>
    <cfRule type="cellIs" dxfId="170" priority="44" operator="equal">
      <formula>"Intervalo"</formula>
    </cfRule>
    <cfRule type="cellIs" dxfId="169" priority="45" operator="equal">
      <formula>"Produção"</formula>
    </cfRule>
    <cfRule type="cellIs" dxfId="168" priority="46" operator="equal">
      <formula>"ERRO"</formula>
    </cfRule>
  </conditionalFormatting>
  <conditionalFormatting sqref="BJ165: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5" operator="equal">
      <formula>"OPORTUNIDADE"</formula>
    </cfRule>
  </conditionalFormatting>
  <conditionalFormatting sqref="Y217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25">
    <cfRule type="cellIs" dxfId="164" priority="29" operator="equal">
      <formula>"OPORTUNIDADE"</formula>
    </cfRule>
  </conditionalFormatting>
  <conditionalFormatting sqref="Y225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BP2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0" operator="equal">
      <formula>"OPORTUNIDADE"</formula>
    </cfRule>
  </conditionalFormatting>
  <conditionalFormatting sqref="Y237:Z237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" operator="equal">
      <formula>"OPORTUNIDADE"</formula>
    </cfRule>
  </conditionalFormatting>
  <conditionalFormatting sqref="Z23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9" t="s">
        <v>1609</v>
      </c>
      <c r="D5" s="260"/>
      <c r="E5" s="260"/>
      <c r="F5" s="260"/>
      <c r="G5" s="260"/>
      <c r="H5" s="260"/>
      <c r="I5" s="260"/>
      <c r="J5" s="261"/>
      <c r="K5" s="262" t="s">
        <v>1610</v>
      </c>
      <c r="L5" s="263"/>
      <c r="M5" s="263"/>
      <c r="N5" s="263"/>
      <c r="O5" s="264" t="s">
        <v>1611</v>
      </c>
      <c r="P5" s="265"/>
    </row>
    <row r="6" spans="1:16" s="82" customFormat="1" ht="15" customHeight="1">
      <c r="A6" s="74" t="s">
        <v>1612</v>
      </c>
      <c r="B6" s="83" t="s">
        <v>1613</v>
      </c>
      <c r="C6" s="84" t="s">
        <v>1019</v>
      </c>
      <c r="D6" s="85" t="s">
        <v>1020</v>
      </c>
      <c r="E6" s="84" t="s">
        <v>1614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1615</v>
      </c>
      <c r="M6" s="88" t="s">
        <v>669</v>
      </c>
      <c r="N6" s="89" t="s">
        <v>1014</v>
      </c>
      <c r="O6" s="90" t="s">
        <v>1057</v>
      </c>
      <c r="P6" s="151" t="s">
        <v>1616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ZSK2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ZSK2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4.1666666666666664E-2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 xml:space="preserve">TP pronto 07:23, em intervalo 11:30 ate 13hrs/ prod. 1 solda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ZJA2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ZJA2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0.39583333333333331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ZVU237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ZVU237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RENATO (TP-694)</v>
      </c>
      <c r="F231" s="92" t="str">
        <f>IF(SP_NORTE!H231="","*",SP_NORTE!H231)</f>
        <v>-</v>
      </c>
      <c r="G231" s="92" t="str">
        <f>IF(SP_NORTE!M231="","*",SP_NORTE!M231)</f>
        <v>ZMO-2</v>
      </c>
      <c r="H231" s="131">
        <f>IF(SP_NORTE!K231="","*",SP_NORTE!K231)</f>
        <v>224</v>
      </c>
      <c r="I231" s="128">
        <f>IF(SP_NORTE!O231="","*",SP_NORTE!O231)</f>
        <v>0.39583333333333331</v>
      </c>
      <c r="J231" s="128">
        <f>IF(SP_NORTE!P231="","*",SP_NORTE!P231)</f>
        <v>0.125</v>
      </c>
      <c r="K231" s="92" t="str">
        <f>IF(SP_NORTE!AK231="","*",SP_NORTE!AK231)</f>
        <v>-</v>
      </c>
      <c r="L231" s="92" t="str">
        <f>IF(SP_NORTE!AM231="","*",SP_NORTE!AM231)</f>
        <v>ZMO-2</v>
      </c>
      <c r="M231" s="92">
        <f>IF(SP_NORTE!AP231="","*",SP_NORTE!AP231)</f>
        <v>224</v>
      </c>
      <c r="N231" s="92" t="str">
        <f>IF(SP_NORTE!AM231="","*",SP_NORTE!AM231)</f>
        <v>ZMO-2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JULIO (TP-697)</v>
      </c>
      <c r="F232" s="92" t="str">
        <f>IF(SP_NORTE!H232="","*",SP_NORTE!H232)</f>
        <v>ZGB217</v>
      </c>
      <c r="G232" s="92" t="str">
        <f>IF(SP_NORTE!M232="","*",SP_NORTE!M232)</f>
        <v>ZGB-ZMO</v>
      </c>
      <c r="H232" s="131">
        <f>IF(SP_NORTE!K232="","*",SP_NORTE!K232)</f>
        <v>213.21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ZGB217</v>
      </c>
      <c r="L232" s="92" t="str">
        <f>IF(SP_NORTE!AM232="","*",SP_NORTE!AM232)</f>
        <v>ZGB-ZMO</v>
      </c>
      <c r="M232" s="92">
        <f>IF(SP_NORTE!AP232="","*",SP_NORTE!AP232)</f>
        <v>213.21</v>
      </c>
      <c r="N232" s="92" t="str">
        <f>IF(SP_NORTE!AM232="","*",SP_NORTE!AM232)</f>
        <v>ZGB-ZMO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PEDRO (TP-696)</v>
      </c>
      <c r="F233" s="92" t="str">
        <f>IF(SP_NORTE!H233="","*",SP_NORTE!H233)</f>
        <v>199ZRU</v>
      </c>
      <c r="G233" s="92" t="str">
        <f>IF(SP_NORTE!M233="","*",SP_NORTE!M233)</f>
        <v>ZEH-ZRU</v>
      </c>
      <c r="H233" s="131">
        <f>IF(SP_NORTE!K233="","*",SP_NORTE!K233)</f>
        <v>200.74</v>
      </c>
      <c r="I233" s="128">
        <f>IF(SP_NORTE!O233="","*",SP_NORTE!O233)</f>
        <v>0.375</v>
      </c>
      <c r="J233" s="128">
        <f>IF(SP_NORTE!P233="","*",SP_NORTE!P233)</f>
        <v>0.125</v>
      </c>
      <c r="K233" s="92" t="str">
        <f>IF(SP_NORTE!AK233="","*",SP_NORTE!AK233)</f>
        <v>199ZRU</v>
      </c>
      <c r="L233" s="92" t="str">
        <f>IF(SP_NORTE!AM233="","*",SP_NORTE!AM233)</f>
        <v>ZEH-ZRU</v>
      </c>
      <c r="M233" s="92">
        <f>IF(SP_NORTE!AP233="","*",SP_NORTE!AP233)</f>
        <v>200.74</v>
      </c>
      <c r="N233" s="92" t="str">
        <f>IF(SP_NORTE!AM233="","*",SP_NORTE!AM233)</f>
        <v>ZEH-ZRU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>
        <f>IF(SP_NORTE!B234="","*",SP_NORTE!B234)</f>
        <v>45947</v>
      </c>
      <c r="B234" s="92" t="str">
        <f>IF(SP_NORTE!X234="","*",SP_NORTE!X234)</f>
        <v>Oportunidade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RAFAEL (TP-695)</v>
      </c>
      <c r="F234" s="92" t="str">
        <f>IF(SP_NORTE!H234="","*",SP_NORTE!H234)</f>
        <v>-</v>
      </c>
      <c r="G234" s="92" t="str">
        <f>IF(SP_NORTE!M234="","*",SP_NORTE!M234)</f>
        <v>ZXB-ZCV</v>
      </c>
      <c r="H234" s="131">
        <f>IF(SP_NORTE!K234="","*",SP_NORTE!K234)</f>
        <v>138</v>
      </c>
      <c r="I234" s="128">
        <f>IF(SP_NORTE!O234="","*",SP_NORTE!O234)</f>
        <v>0.41666666666666669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ZXB-ZCV</v>
      </c>
      <c r="M234" s="92">
        <f>IF(SP_NORTE!AP234="","*",SP_NORTE!AP234)</f>
        <v>138</v>
      </c>
      <c r="N234" s="92" t="str">
        <f>IF(SP_NORTE!AM234="","*",SP_NORTE!AM234)</f>
        <v>ZXB-ZCV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>
        <f>IF(SP_NORTE!B235="","*",SP_NORTE!B235)</f>
        <v>45947</v>
      </c>
      <c r="B235" s="92" t="str">
        <f>IF(SP_NORTE!X235="","*",SP_NORTE!X235)</f>
        <v>Oportunidade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CLAUDIO (TMC-650)</v>
      </c>
      <c r="F235" s="92" t="str">
        <f>IF(SP_NORTE!H235="","*",SP_NORTE!H235)</f>
        <v>-</v>
      </c>
      <c r="G235" s="92" t="str">
        <f>IF(SP_NORTE!M235="","*",SP_NORTE!M235)</f>
        <v>ZXB-S</v>
      </c>
      <c r="H235" s="131">
        <f>IF(SP_NORTE!K235="","*",SP_NORTE!K235)</f>
        <v>129.27000000000001</v>
      </c>
      <c r="I235" s="128">
        <f>IF(SP_NORTE!O235="","*",SP_NORTE!O235)</f>
        <v>0.41666666666666669</v>
      </c>
      <c r="J235" s="128">
        <f>IF(SP_NORTE!P235="","*",SP_NORTE!P235)</f>
        <v>6.25E-2</v>
      </c>
      <c r="K235" s="92" t="str">
        <f>IF(SP_NORTE!AK235="","*",SP_NORTE!AK235)</f>
        <v>-</v>
      </c>
      <c r="L235" s="92" t="str">
        <f>IF(SP_NORTE!AM235="","*",SP_NORTE!AM235)</f>
        <v>ZXB-S</v>
      </c>
      <c r="M235" s="92">
        <f>IF(SP_NORTE!AP235="","*",SP_NORTE!AP235)</f>
        <v>129.27000000000001</v>
      </c>
      <c r="N235" s="92" t="str">
        <f>IF(SP_NORTE!AM235="","*",SP_NORTE!AM235)</f>
        <v>ZXB-S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>
        <f>IF(SP_NORTE!B239="","*",SP_NORTE!B239)</f>
        <v>45947</v>
      </c>
      <c r="B239" s="92" t="str">
        <f>IF(SP_NORTE!X239="","*",SP_NORTE!X239)</f>
        <v>Oportunidade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 xml:space="preserve">TURMA FIXA VIA </v>
      </c>
      <c r="F239" s="92" t="str">
        <f>IF(SP_NORTE!H239="","*",SP_NORTE!H239)</f>
        <v>-</v>
      </c>
      <c r="G239" s="92" t="str">
        <f>IF(SP_NORTE!M239="","*",SP_NORTE!M239)</f>
        <v>ZCZ-ZZF</v>
      </c>
      <c r="H239" s="131">
        <f>IF(SP_NORTE!K239="","*",SP_NORTE!K239)</f>
        <v>104.8</v>
      </c>
      <c r="I239" s="128">
        <f>IF(SP_NORTE!O239="","*",SP_NORTE!O239)</f>
        <v>0.375</v>
      </c>
      <c r="J239" s="128">
        <f>IF(SP_NORTE!P239="","*",SP_NORTE!P239)</f>
        <v>6.25E-2</v>
      </c>
      <c r="K239" s="92" t="str">
        <f>IF(SP_NORTE!AK239="","*",SP_NORTE!AK239)</f>
        <v>-</v>
      </c>
      <c r="L239" s="92" t="str">
        <f>IF(SP_NORTE!AM239="","*",SP_NORTE!AM239)</f>
        <v>ZCZ-ZZF</v>
      </c>
      <c r="M239" s="92">
        <f>IF(SP_NORTE!AP239="","*",SP_NORTE!AP239)</f>
        <v>104.8</v>
      </c>
      <c r="N239" s="92" t="str">
        <f>IF(SP_NORTE!AM239="","*",SP_NORTE!AM239)</f>
        <v>ZCZ-ZZF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>
        <f>IF(SP_NORTE!B240="","*",SP_NORTE!B240)</f>
        <v>45947</v>
      </c>
      <c r="B240" s="92" t="str">
        <f>IF(SP_NORTE!X240="","*",SP_NORTE!X240)</f>
        <v>Oportunidade</v>
      </c>
      <c r="C240" s="92" t="str">
        <f>IF(SP_NORTE!S240="","*",SP_NORTE!S240)</f>
        <v>SP NORTE</v>
      </c>
      <c r="D240" s="92" t="str">
        <f>IF(SP_NORTE!T240="","*",SP_NORTE!T240)</f>
        <v>ZEB-ZCZ</v>
      </c>
      <c r="E240" s="92" t="str">
        <f>IF(SP_NORTE!D240="","*",SP_NORTE!D240)</f>
        <v>A67</v>
      </c>
      <c r="F240" s="92" t="str">
        <f>IF(SP_NORTE!H240="","*",SP_NORTE!H240)</f>
        <v>ZPNZXB</v>
      </c>
      <c r="G240" s="92" t="str">
        <f>IF(SP_NORTE!M240="","*",SP_NORTE!M240)</f>
        <v>ZCZ-ZZF</v>
      </c>
      <c r="H240" s="131">
        <f>IF(SP_NORTE!K240="","*",SP_NORTE!K240)</f>
        <v>102.425</v>
      </c>
      <c r="I240" s="128">
        <f>IF(SP_NORTE!O240="","*",SP_NORTE!O240)</f>
        <v>0.33333333333333331</v>
      </c>
      <c r="J240" s="128">
        <f>IF(SP_NORTE!P240="","*",SP_NORTE!P240)</f>
        <v>4.1666666666666664E-2</v>
      </c>
      <c r="K240" s="92" t="str">
        <f>IF(SP_NORTE!AK240="","*",SP_NORTE!AK240)</f>
        <v>ZPNZXB</v>
      </c>
      <c r="L240" s="92" t="str">
        <f>IF(SP_NORTE!AM240="","*",SP_NORTE!AM240)</f>
        <v>ZCZ-ZZF</v>
      </c>
      <c r="M240" s="92">
        <f>IF(SP_NORTE!AP240="","*",SP_NORTE!AP240)</f>
        <v>102.425</v>
      </c>
      <c r="N240" s="92" t="str">
        <f>IF(SP_NORTE!AM240="","*",SP_NORTE!AM240)</f>
        <v>ZCZ-ZZF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>
        <f>IF(SP_NORTE!B241="","*",SP_NORTE!B241)</f>
        <v>45947</v>
      </c>
      <c r="B241" s="92" t="str">
        <f>IF(SP_NORTE!X241="","*",SP_NORTE!X241)</f>
        <v>Oportunidade</v>
      </c>
      <c r="C241" s="92" t="str">
        <f>IF(SP_NORTE!S241="","*",SP_NORTE!S241)</f>
        <v>SP NORTE</v>
      </c>
      <c r="D241" s="92" t="str">
        <f>IF(SP_NORTE!T241="","*",SP_NORTE!T241)</f>
        <v>ZCZ-ZTI</v>
      </c>
      <c r="E241" s="92" t="str">
        <f>IF(SP_NORTE!D241="","*",SP_NORTE!D241)</f>
        <v>ANTÔNIO (TP-713)</v>
      </c>
      <c r="F241" s="92" t="str">
        <f>IF(SP_NORTE!H241="","*",SP_NORTE!H241)</f>
        <v>ZMA1</v>
      </c>
      <c r="G241" s="92" t="str">
        <f>IF(SP_NORTE!M241="","*",SP_NORTE!M241)</f>
        <v>ZMAN</v>
      </c>
      <c r="H241" s="131">
        <f>IF(SP_NORTE!K241="","*",SP_NORTE!K241)</f>
        <v>43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ZMA1</v>
      </c>
      <c r="L241" s="92" t="str">
        <f>IF(SP_NORTE!AM241="","*",SP_NORTE!AM241)</f>
        <v>ZMAN</v>
      </c>
      <c r="M241" s="92">
        <f>IF(SP_NORTE!AP241="","*",SP_NORTE!AP241)</f>
        <v>43</v>
      </c>
      <c r="N241" s="92" t="str">
        <f>IF(SP_NORTE!AM241="","*",SP_NORTE!AM241)</f>
        <v>ZMAN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>
        <f>IF(SP_NORTE!B242="","*",SP_NORTE!B242)</f>
        <v>45947</v>
      </c>
      <c r="B242" s="92" t="str">
        <f>IF(SP_NORTE!X242="","*",SP_NORTE!X242)</f>
        <v>Oportunidade</v>
      </c>
      <c r="C242" s="92" t="str">
        <f>IF(SP_NORTE!S242="","*",SP_NORTE!S242)</f>
        <v>SP NORTE</v>
      </c>
      <c r="D242" s="92" t="str">
        <f>IF(SP_NORTE!T242="","*",SP_NORTE!T242)</f>
        <v>ZCZ-ZTI</v>
      </c>
      <c r="E242" s="92" t="str">
        <f>IF(SP_NORTE!D242="","*",SP_NORTE!D242)</f>
        <v xml:space="preserve">TURMA FIXA VIA </v>
      </c>
      <c r="F242" s="92" t="str">
        <f>IF(SP_NORTE!H242="","*",SP_NORTE!H242)</f>
        <v>-</v>
      </c>
      <c r="G242" s="92" t="str">
        <f>IF(SP_NORTE!M242="","*",SP_NORTE!M242)</f>
        <v>ZTO-ZDZ</v>
      </c>
      <c r="H242" s="131">
        <f>IF(SP_NORTE!K242="","*",SP_NORTE!K242)</f>
        <v>15.1</v>
      </c>
      <c r="I242" s="128">
        <f>IF(SP_NORTE!O242="","*",SP_NORTE!O242)</f>
        <v>0.41666666666666669</v>
      </c>
      <c r="J242" s="128">
        <f>IF(SP_NORTE!P242="","*",SP_NORTE!P242)</f>
        <v>8.3333333333333329E-2</v>
      </c>
      <c r="K242" s="92" t="str">
        <f>IF(SP_NORTE!AK242="","*",SP_NORTE!AK242)</f>
        <v>-</v>
      </c>
      <c r="L242" s="92" t="str">
        <f>IF(SP_NORTE!AM242="","*",SP_NORTE!AM242)</f>
        <v>ZTO-ZDZ</v>
      </c>
      <c r="M242" s="92">
        <f>IF(SP_NORTE!AP242="","*",SP_NORTE!AP242)</f>
        <v>15.1</v>
      </c>
      <c r="N242" s="92" t="str">
        <f>IF(SP_NORTE!AM242="","*",SP_NORTE!AM242)</f>
        <v>ZTO-ZDZ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>
        <f>IF(SP_NORTE!B243="","*",SP_NORTE!B243)</f>
        <v>45947</v>
      </c>
      <c r="B243" s="92" t="str">
        <f>IF(SP_NORTE!X243="","*",SP_NORTE!X243)</f>
        <v>Oportunidade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>V40</v>
      </c>
      <c r="F243" s="92" t="str">
        <f>IF(SP_NORTE!H243="","*",SP_NORTE!H243)</f>
        <v>ZMA2</v>
      </c>
      <c r="G243" s="92" t="str">
        <f>IF(SP_NORTE!M243="","*",SP_NORTE!M243)</f>
        <v>ZTO-ZDZ</v>
      </c>
      <c r="H243" s="131">
        <f>IF(SP_NORTE!K243="","*",SP_NORTE!K243)</f>
        <v>15.1</v>
      </c>
      <c r="I243" s="128">
        <f>IF(SP_NORTE!O243="","*",SP_NORTE!O243)</f>
        <v>0.33333333333333331</v>
      </c>
      <c r="J243" s="128">
        <f>IF(SP_NORTE!P243="","*",SP_NORTE!P243)</f>
        <v>8.3333333333333329E-2</v>
      </c>
      <c r="K243" s="92" t="str">
        <f>IF(SP_NORTE!AK243="","*",SP_NORTE!AK243)</f>
        <v>ZMA2</v>
      </c>
      <c r="L243" s="92" t="str">
        <f>IF(SP_NORTE!AM243="","*",SP_NORTE!AM243)</f>
        <v>ZTO-ZDZ</v>
      </c>
      <c r="M243" s="92">
        <f>IF(SP_NORTE!AP243="","*",SP_NORTE!AP243)</f>
        <v>15.1</v>
      </c>
      <c r="N243" s="92" t="str">
        <f>IF(SP_NORTE!AM243="","*",SP_NORTE!AM243)</f>
        <v>ZTO-ZDZ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>
        <f>IF(SP_NORTE!B244="","*",SP_NORTE!B244)</f>
        <v>45947</v>
      </c>
      <c r="B244" s="92" t="str">
        <f>IF(SP_NORTE!X244="","*",SP_NORTE!X244)</f>
        <v>Oportunidade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JOÃO (TF-655)</v>
      </c>
      <c r="F244" s="92" t="str">
        <f>IF(SP_NORTE!H244="","*",SP_NORTE!H244)</f>
        <v>-</v>
      </c>
      <c r="G244" s="92" t="str">
        <f>IF(SP_NORTE!M244="","*",SP_NORTE!M244)</f>
        <v>ZTO-ZDZ</v>
      </c>
      <c r="H244" s="131">
        <f>IF(SP_NORTE!K244="","*",SP_NORTE!K244)</f>
        <v>10</v>
      </c>
      <c r="I244" s="128">
        <f>IF(SP_NORTE!O244="","*",SP_NORTE!O244)</f>
        <v>0.41666666666666669</v>
      </c>
      <c r="J244" s="128">
        <f>IF(SP_NORTE!P244="","*",SP_NORTE!P244)</f>
        <v>8.3333333333333329E-2</v>
      </c>
      <c r="K244" s="92" t="str">
        <f>IF(SP_NORTE!AK244="","*",SP_NORTE!AK244)</f>
        <v>-</v>
      </c>
      <c r="L244" s="92" t="str">
        <f>IF(SP_NORTE!AM244="","*",SP_NORTE!AM244)</f>
        <v>ZTO-ZDZ</v>
      </c>
      <c r="M244" s="92">
        <f>IF(SP_NORTE!AP244="","*",SP_NORTE!AP244)</f>
        <v>10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>
        <f>IF(SP_NORTE!B245="","*",SP_NORTE!B245)</f>
        <v>45947</v>
      </c>
      <c r="B245" s="92" t="str">
        <f>IF(SP_NORTE!X245="","*",SP_NORTE!X245)</f>
        <v>Oportunidade</v>
      </c>
      <c r="C245" s="92" t="str">
        <f>IF(SP_NORTE!S245="","*",SP_NORTE!S245)</f>
        <v>SP NORTE</v>
      </c>
      <c r="D245" s="92" t="str">
        <f>IF(SP_NORTE!T245="","*",SP_NORTE!T245)</f>
        <v>ZBV-ZTI</v>
      </c>
      <c r="E245" s="92" t="str">
        <f>IF(SP_NORTE!D245="","*",SP_NORTE!D245)</f>
        <v>KLECIO (TP-699)</v>
      </c>
      <c r="F245" s="92" t="str">
        <f>IF(SP_NORTE!H245="","*",SP_NORTE!H245)</f>
        <v>ZSK1</v>
      </c>
      <c r="G245" s="92" t="str">
        <f>IF(SP_NORTE!M245="","*",SP_NORTE!M245)</f>
        <v>ZSK</v>
      </c>
      <c r="H245" s="131">
        <f>IF(SP_NORTE!K245="","*",SP_NORTE!K245)</f>
        <v>206.15</v>
      </c>
      <c r="I245" s="128">
        <f>IF(SP_NORTE!O245="","*",SP_NORTE!O245)</f>
        <v>0.375</v>
      </c>
      <c r="J245" s="128">
        <f>IF(SP_NORTE!P245="","*",SP_NORTE!P245)</f>
        <v>6.25E-2</v>
      </c>
      <c r="K245" s="92" t="str">
        <f>IF(SP_NORTE!AK245="","*",SP_NORTE!AK245)</f>
        <v>ZSK1</v>
      </c>
      <c r="L245" s="92" t="str">
        <f>IF(SP_NORTE!AM245="","*",SP_NORTE!AM245)</f>
        <v>ZSK</v>
      </c>
      <c r="M245" s="92">
        <f>IF(SP_NORTE!AP245="","*",SP_NORTE!AP245)</f>
        <v>206.15</v>
      </c>
      <c r="N245" s="92" t="str">
        <f>IF(SP_NORTE!AM245="","*",SP_NORTE!AM245)</f>
        <v>ZSK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1067</v>
      </c>
      <c r="Q1" s="270"/>
      <c r="R1" s="125"/>
      <c r="T1" s="95"/>
      <c r="U1" s="271" t="s">
        <v>1617</v>
      </c>
      <c r="V1" s="271"/>
      <c r="W1" s="271"/>
    </row>
    <row r="2" spans="1:23" s="93" customFormat="1">
      <c r="A2" s="96" t="s">
        <v>1618</v>
      </c>
      <c r="B2" s="96" t="s">
        <v>1613</v>
      </c>
      <c r="C2" s="96" t="s">
        <v>470</v>
      </c>
      <c r="D2" s="97" t="s">
        <v>1019</v>
      </c>
      <c r="E2" s="97" t="s">
        <v>1020</v>
      </c>
      <c r="F2" s="97" t="s">
        <v>1612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1619</v>
      </c>
      <c r="T2" s="100" t="s">
        <v>1022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332+000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Nelson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1620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1621</v>
      </c>
      <c r="C2" s="136" t="s">
        <v>1004</v>
      </c>
      <c r="D2" s="84" t="s">
        <v>1006</v>
      </c>
      <c r="E2" s="84" t="s">
        <v>1622</v>
      </c>
      <c r="F2" s="113" t="s">
        <v>1623</v>
      </c>
      <c r="G2" s="84" t="s">
        <v>1624</v>
      </c>
      <c r="H2" s="84" t="s">
        <v>1625</v>
      </c>
      <c r="I2" s="84" t="s">
        <v>1626</v>
      </c>
      <c r="J2" s="84" t="s">
        <v>1627</v>
      </c>
      <c r="K2" s="86" t="s">
        <v>1628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2025-10-17T09:57:15Z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