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96" documentId="8_{B6337239-1A00-434D-AAD0-422EA1FEB5AE}" xr6:coauthVersionLast="47" xr6:coauthVersionMax="47" xr10:uidLastSave="{17A492F7-4DAF-4947-A8A0-1488434D025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1" l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1" i="1" l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<sst xmlns="http://schemas.openxmlformats.org/spreadsheetml/2006/main" count="5571" uniqueCount="1558">
  <si>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</si>
  <si>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</si>
  <si>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</si>
  <si>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</si>
  <si>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</si>
  <si>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</si>
  <si>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</si>
  <si>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</si>
  <si>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</si>
  <si>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</si>
  <si>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</si>
  <si>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</si>
  <si>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</si>
  <si>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</si>
  <si>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</si>
  <si>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</si>
  <si>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</si>
  <si>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</si>
  <si>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</si>
  <si>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</si>
  <si>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</si>
  <si>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</si>
  <si>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</si>
  <si>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</si>
  <si>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</si>
  <si>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</si>
  <si>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</si>
  <si>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</si>
  <si>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</si>
  <si>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</si>
  <si>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</si>
  <si>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</si>
  <si>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</si>
  <si>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</si>
  <si>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</si>
  <si>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</si>
  <si>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</si>
  <si>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</si>
  <si>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</si>
  <si>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</si>
  <si>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</si>
  <si>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</si>
  <si>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</si>
  <si>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</si>
  <si>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</si>
  <si>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</si>
  <si>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</si>
  <si>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</si>
  <si>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</si>
  <si>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</si>
  <si>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</si>
  <si>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</si>
  <si>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</si>
  <si>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</si>
  <si>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</si>
  <si>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</si>
  <si>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</si>
  <si>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</si>
  <si>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</si>
  <si>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</si>
  <si>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</si>
  <si>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</si>
  <si>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</si>
  <si>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</si>
  <si>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</si>
  <si>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</si>
  <si>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</si>
  <si>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</si>
  <si>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</si>
  <si>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</si>
  <si>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</si>
  <si>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</si>
  <si>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</si>
  <si>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</si>
  <si>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</si>
  <si>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</si>
  <si>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</si>
  <si>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</si>
  <si>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</si>
  <si>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</si>
  <si>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</si>
  <si>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</si>
  <si>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</si>
  <si>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</si>
  <si>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</si>
  <si>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</si>
  <si>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</si>
  <si>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</si>
  <si>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</si>
  <si>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</si>
  <si>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</si>
  <si>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</si>
  <si>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</si>
  <si>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</si>
  <si>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</si>
  <si>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</si>
  <si>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</si>
  <si>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</si>
  <si>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</si>
  <si>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</si>
  <si>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</si>
  <si>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</si>
  <si>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</si>
  <si>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</si>
  <si>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</si>
  <si>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</si>
  <si>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</si>
  <si>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</si>
  <si>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</si>
  <si>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</si>
  <si>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</si>
  <si>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</si>
  <si>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</si>
  <si>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</si>
  <si>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</si>
  <si>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</si>
  <si>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</si>
  <si>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</si>
  <si>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</si>
  <si>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</si>
  <si>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</si>
  <si>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</si>
  <si>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</si>
  <si>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</si>
  <si>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</si>
  <si>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</si>
  <si>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</si>
  <si>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</si>
  <si>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</si>
  <si>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</si>
  <si>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</si>
  <si>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</si>
  <si>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</si>
  <si>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</si>
  <si>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</si>
  <si>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</si>
  <si>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</si>
  <si>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</si>
  <si>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</si>
  <si>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</si>
  <si>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</si>
  <si>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</si>
  <si>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</si>
  <si>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</si>
  <si>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</si>
  <si>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</si>
  <si>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</si>
  <si>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</si>
  <si>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</si>
  <si>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</si>
  <si>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</si>
  <si>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</si>
  <si>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</si>
  <si>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</si>
  <si>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</si>
  <si>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</si>
  <si>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</si>
  <si>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</si>
  <si>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</si>
  <si>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</si>
  <si>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</si>
  <si>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</si>
  <si>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</si>
  <si>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</si>
  <si>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</si>
  <si>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</si>
  <si>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</si>
  <si>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</si>
  <si>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</si>
  <si>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</si>
  <si>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</si>
  <si>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</si>
  <si>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</si>
  <si>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</si>
  <si>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</si>
  <si>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</si>
  <si>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</si>
  <si>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</si>
  <si>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</si>
  <si>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</si>
  <si>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</si>
  <si>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</si>
  <si>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</si>
  <si>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</si>
  <si>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</si>
  <si>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</si>
  <si>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</si>
  <si>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</si>
  <si>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</si>
  <si>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</si>
  <si>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</si>
  <si>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</si>
  <si>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</si>
  <si>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</si>
  <si>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</si>
  <si>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</si>
  <si>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</si>
  <si>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</si>
  <si>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</si>
  <si>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</si>
  <si>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</si>
  <si>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</si>
  <si>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</si>
  <si>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</si>
  <si>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</si>
  <si>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</si>
  <si>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</si>
  <si>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</si>
  <si>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</si>
  <si>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</si>
  <si>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</si>
  <si>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</si>
  <si>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</si>
  <si>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</si>
  <si>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</si>
  <si>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</si>
  <si>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</si>
  <si>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</si>
  <si>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</si>
  <si>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</si>
  <si>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</si>
  <si>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</si>
  <si>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</si>
  <si>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</si>
  <si>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</si>
  <si>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</si>
  <si>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</si>
  <si>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</si>
  <si>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</si>
  <si>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</si>
  <si>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</si>
  <si>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</si>
  <si>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</si>
  <si>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</si>
  <si>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</si>
  <si>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</si>
  <si>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</si>
  <si>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</si>
  <si>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</si>
  <si>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</si>
  <si>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</si>
  <si>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</si>
  <si>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</si>
  <si>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</si>
  <si>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</si>
  <si>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</si>
  <si>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</si>
  <si>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</si>
  <si>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</si>
  <si>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</si>
  <si>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</si>
  <si>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</si>
  <si>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</si>
  <si>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</si>
  <si>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</si>
  <si>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</si>
  <si>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</si>
  <si>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</si>
  <si>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</si>
  <si>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</si>
  <si>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</si>
  <si>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</si>
  <si>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</si>
  <si>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</si>
  <si>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</si>
  <si>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</si>
  <si>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</si>
  <si>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</si>
  <si>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</si>
  <si>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</si>
  <si>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</si>
  <si>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</si>
  <si>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</si>
  <si>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</si>
  <si>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</si>
  <si>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</si>
  <si>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</si>
  <si>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</si>
  <si>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</si>
  <si>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</si>
  <si>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</si>
  <si>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</si>
  <si>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</si>
  <si>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</si>
  <si>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</si>
  <si>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</si>
  <si>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</si>
  <si>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</si>
  <si>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</si>
  <si>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</si>
  <si>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</si>
  <si>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</si>
  <si>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</si>
  <si>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</si>
  <si>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</si>
  <si>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</si>
  <si>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</si>
  <si>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</si>
  <si>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</si>
  <si>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</si>
  <si>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</si>
  <si>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</si>
  <si>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</si>
  <si>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</si>
  <si>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</si>
  <si>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</si>
  <si>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</si>
  <si>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</si>
  <si>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</si>
  <si>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</si>
  <si>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</si>
  <si>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</si>
  <si>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</si>
  <si>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</si>
  <si>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</si>
  <si>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</si>
  <si>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</si>
  <si>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</si>
  <si>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</si>
  <si>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</si>
  <si>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</si>
  <si>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</si>
  <si>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</si>
  <si>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</si>
  <si>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</si>
  <si>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</si>
  <si>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</si>
  <si>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</si>
  <si>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</si>
  <si>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</si>
  <si>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</si>
  <si>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</si>
  <si>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</si>
  <si>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</si>
  <si>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</si>
  <si>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</si>
  <si>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</si>
  <si>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</si>
  <si>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</si>
  <si>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</si>
  <si>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</si>
  <si>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</si>
  <si>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</si>
  <si>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</si>
  <si>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</si>
  <si>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</si>
  <si>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</si>
  <si>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</si>
  <si>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</si>
  <si>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</si>
  <si>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</si>
  <si>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</si>
  <si>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</si>
  <si>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</si>
  <si>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</si>
  <si>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</si>
  <si>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</si>
  <si>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</si>
  <si>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</si>
  <si>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</si>
  <si>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</si>
  <si>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</si>
  <si>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</si>
  <si>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</si>
  <si>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</si>
  <si>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</si>
  <si>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</si>
  <si>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</si>
  <si>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</si>
  <si>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</si>
  <si>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</si>
  <si>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</si>
  <si>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</si>
  <si>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</si>
  <si>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</si>
  <si>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</si>
  <si>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</si>
  <si>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</si>
  <si>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</si>
  <si>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</si>
  <si>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</si>
  <si>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</si>
  <si>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</si>
  <si>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</si>
  <si>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</si>
  <si>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</si>
  <si>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</si>
  <si>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</si>
  <si>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</si>
  <si>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</si>
  <si>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</si>
  <si>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</si>
  <si>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</si>
  <si>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</si>
  <si>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</si>
  <si>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</si>
  <si>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</si>
  <si>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</si>
  <si>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</si>
  <si>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</si>
  <si>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</si>
  <si>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</si>
  <si>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</si>
  <si>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</si>
  <si>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</si>
  <si>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</si>
  <si>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</si>
  <si>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</si>
  <si>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</si>
  <si>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</si>
  <si>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</si>
  <si>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</si>
  <si>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</si>
  <si>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</si>
  <si>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</si>
  <si>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</si>
  <si>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</si>
  <si>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</si>
  <si>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</si>
  <si>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</si>
  <si>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</si>
  <si>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</si>
  <si>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</si>
  <si>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</si>
  <si>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</si>
  <si>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</si>
  <si>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</si>
  <si>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</si>
  <si>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</si>
  <si>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</si>
  <si>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</si>
  <si>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</si>
  <si>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</si>
  <si>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</si>
  <si>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</si>
  <si>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</si>
  <si>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</si>
  <si>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</si>
  <si>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</si>
  <si>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</si>
  <si>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</si>
  <si>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</si>
  <si>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</si>
  <si>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</si>
  <si>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</si>
  <si>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</si>
  <si>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</si>
  <si>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</si>
  <si>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</si>
  <si>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</si>
  <si>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</si>
  <si>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</si>
  <si>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</si>
  <si>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</si>
  <si>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</si>
  <si>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</si>
  <si>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</si>
  <si>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</si>
  <si>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</si>
  <si>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</si>
  <si>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</si>
  <si>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</si>
  <si>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</si>
  <si>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</si>
  <si>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</si>
  <si>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</si>
  <si>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</si>
  <si>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</si>
  <si>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</si>
  <si>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</si>
  <si>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</si>
  <si>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</si>
  <si>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</si>
  <si>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</si>
  <si>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</si>
  <si>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</si>
  <si>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</si>
  <si>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</si>
  <si>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</si>
  <si>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</si>
  <si>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</si>
  <si>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</si>
  <si>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</si>
  <si>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</si>
  <si>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</si>
  <si>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</si>
  <si>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</si>
  <si>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</si>
  <si>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</si>
  <si>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</si>
  <si>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</si>
  <si>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</si>
  <si>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</si>
  <si>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</si>
  <si>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</si>
  <si>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</si>
  <si>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</si>
  <si>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</si>
  <si>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</si>
  <si>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</si>
  <si>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</si>
  <si>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</si>
  <si>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</si>
  <si>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</si>
  <si>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</si>
  <si>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</si>
  <si>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</si>
  <si>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</si>
  <si>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</si>
  <si>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</si>
  <si>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</si>
  <si>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</si>
  <si>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</si>
  <si>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</si>
  <si>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</si>
  <si>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</si>
  <si>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</si>
  <si>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</si>
  <si>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</si>
  <si>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</si>
  <si>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</si>
  <si>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</si>
  <si>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</si>
  <si>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</si>
  <si>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</si>
  <si>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</si>
  <si>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</si>
  <si>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</si>
  <si>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</si>
  <si>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</si>
  <si>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</si>
  <si>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</si>
  <si>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</si>
  <si>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</si>
  <si>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</si>
  <si>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</si>
  <si>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</si>
  <si>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</si>
  <si>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</si>
  <si>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</si>
  <si>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</si>
  <si>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</si>
  <si>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</si>
  <si>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</si>
  <si>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</si>
  <si>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</si>
  <si>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</si>
  <si>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</si>
  <si>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</si>
  <si>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</si>
  <si>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</si>
  <si>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</si>
  <si>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</si>
  <si>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</si>
  <si>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</si>
  <si>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</si>
  <si>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</si>
  <si>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</si>
  <si>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</si>
  <si>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</si>
  <si>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</si>
  <si>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</si>
  <si>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</si>
  <si>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</si>
  <si>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</si>
  <si>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</si>
  <si>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</si>
  <si>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</si>
  <si>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</si>
  <si>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</si>
  <si>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</si>
  <si>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</si>
  <si>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</si>
  <si>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</si>
  <si>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</si>
  <si>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</si>
  <si>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</si>
  <si>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</si>
  <si>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</si>
  <si>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</si>
  <si>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</si>
  <si>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</si>
  <si>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</si>
  <si>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</si>
  <si>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</si>
  <si>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</si>
  <si>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</si>
  <si>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</si>
  <si>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</si>
  <si>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</si>
  <si>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</si>
  <si>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</si>
  <si>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</si>
  <si>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</si>
  <si>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</si>
  <si>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</si>
  <si>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</si>
  <si>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</si>
  <si>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</si>
  <si>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</si>
  <si>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</si>
  <si>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</si>
  <si>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</si>
  <si>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</si>
  <si>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</si>
  <si>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</si>
  <si>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</si>
  <si>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</si>
  <si>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</si>
  <si>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</si>
  <si>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</si>
  <si>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</si>
  <si>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</si>
  <si>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</si>
  <si>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</si>
  <si>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</si>
  <si>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</si>
  <si>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</si>
  <si>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</si>
  <si>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</si>
  <si>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</si>
  <si>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</si>
  <si>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</si>
  <si>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</si>
  <si>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</si>
  <si>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</si>
  <si>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</si>
  <si>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</si>
  <si>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</si>
  <si>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</si>
  <si>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</si>
  <si>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</si>
  <si>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</si>
  <si>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</si>
  <si>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</si>
  <si>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</si>
  <si>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</si>
  <si>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</si>
  <si>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</si>
  <si>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</si>
  <si>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</si>
  <si>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</si>
  <si>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</si>
  <si>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</si>
  <si>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</si>
  <si>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</si>
  <si>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</si>
  <si>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</si>
  <si>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</si>
  <si>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</si>
  <si>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</si>
  <si>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</si>
  <si>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</si>
  <si>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</si>
  <si>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</si>
  <si>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</si>
  <si>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</si>
  <si>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</si>
  <si>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</si>
  <si>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</si>
  <si>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</si>
  <si>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</si>
  <si>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</si>
  <si>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</si>
  <si>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</si>
  <si>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</si>
  <si>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</si>
  <si>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</si>
  <si>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</si>
  <si>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</si>
  <si>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</si>
  <si>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</si>
  <si>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</si>
  <si>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</si>
  <si>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</si>
  <si>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</si>
  <si>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</si>
  <si>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</si>
  <si>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</si>
  <si>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</si>
  <si>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</si>
  <si>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</si>
  <si>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</si>
  <si>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</si>
  <si>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</si>
  <si>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</si>
  <si>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</si>
  <si>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</si>
  <si>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</si>
  <si>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</si>
  <si>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</si>
  <si>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</si>
  <si>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</si>
  <si>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</si>
  <si>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</si>
  <si>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</si>
  <si>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</si>
  <si>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</si>
  <si>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</si>
  <si>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</si>
  <si>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</si>
  <si>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</si>
  <si>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</si>
  <si>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</si>
  <si>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</si>
  <si>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</si>
  <si>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</si>
  <si>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</si>
  <si>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</si>
  <si>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</si>
  <si>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</si>
  <si>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</si>
  <si>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</si>
  <si>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</si>
  <si>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</si>
  <si>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</si>
  <si>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</si>
  <si>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</si>
  <si>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</si>
  <si>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</si>
  <si>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</si>
  <si>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</si>
  <si>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</si>
  <si>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</si>
  <si>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</si>
  <si>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</si>
  <si>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</si>
  <si>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</si>
  <si>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</si>
  <si>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</si>
  <si>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</si>
  <si>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</si>
  <si>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</si>
  <si>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</si>
  <si>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</si>
  <si>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</si>
  <si>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</si>
  <si>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</si>
  <si>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</si>
  <si>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</si>
  <si>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</si>
  <si>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</si>
  <si>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</si>
  <si>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</si>
  <si>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</si>
  <si>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</si>
  <si>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</si>
  <si>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</si>
  <si>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</si>
  <si>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</si>
  <si>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</si>
  <si>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</si>
  <si>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</si>
  <si>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</si>
  <si>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</si>
  <si>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</si>
  <si>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</si>
  <si>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</si>
  <si>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</si>
  <si>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</si>
  <si>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</si>
  <si>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</si>
  <si>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</si>
  <si>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</si>
  <si>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</si>
  <si>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</si>
  <si>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</si>
  <si>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</si>
  <si>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</si>
  <si>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</si>
  <si>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</si>
  <si>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</si>
  <si>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</si>
  <si>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</si>
  <si>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</si>
  <si>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</si>
  <si>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</si>
  <si>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</si>
  <si>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</si>
  <si>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</si>
  <si>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</si>
  <si>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</si>
  <si>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</si>
  <si>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</si>
  <si>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</si>
  <si>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</si>
  <si>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</si>
  <si>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</si>
  <si>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</si>
  <si>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</si>
  <si>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</si>
  <si>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</si>
  <si>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</si>
  <si>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</si>
  <si>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</si>
  <si>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</si>
  <si>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</si>
  <si>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</si>
  <si>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</si>
  <si>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</si>
  <si>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</si>
  <si>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</si>
  <si>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</si>
  <si>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</si>
  <si>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</si>
  <si>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</si>
  <si>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</si>
  <si>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</si>
  <si>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</si>
  <si>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</si>
  <si>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</si>
  <si>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</si>
  <si>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</si>
  <si>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</si>
  <si>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</si>
  <si>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</si>
  <si>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</si>
  <si>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</si>
  <si>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</si>
  <si>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</si>
  <si>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</si>
  <si>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</si>
  <si>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</si>
  <si>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</si>
  <si>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</si>
  <si>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</si>
  <si>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</si>
  <si>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</si>
  <si>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</si>
  <si>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</si>
  <si>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</si>
  <si>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</si>
  <si>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</si>
  <si>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</si>
  <si>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</si>
  <si>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</si>
  <si>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</si>
  <si>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</si>
  <si>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</si>
  <si>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</si>
  <si>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</si>
  <si>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</si>
  <si>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</si>
  <si>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</si>
  <si>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</si>
  <si>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</si>
  <si>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</si>
  <si>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</si>
  <si>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</si>
  <si>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</si>
  <si>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</si>
  <si>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</si>
  <si>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</si>
  <si>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</si>
  <si>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</si>
  <si>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</si>
  <si>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</si>
  <si>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</si>
  <si>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</si>
  <si>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</si>
  <si>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</si>
  <si>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</si>
  <si>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</si>
  <si>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</si>
  <si>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</si>
  <si>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</si>
  <si>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</si>
  <si>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</si>
  <si>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</si>
  <si>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</si>
  <si>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</si>
  <si>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</si>
  <si>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</si>
  <si>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</si>
  <si>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</si>
  <si>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</si>
  <si>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</si>
  <si>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</si>
  <si>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</si>
  <si>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</si>
  <si>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</si>
  <si>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</si>
  <si>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</si>
  <si>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</si>
  <si>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</si>
  <si>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</si>
  <si>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</si>
  <si>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</si>
  <si>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</si>
  <si>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</si>
  <si>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</si>
  <si>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</si>
  <si>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</si>
  <si>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</si>
  <si>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</si>
  <si>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</si>
  <si>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</si>
  <si>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</si>
  <si>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</si>
  <si>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</si>
  <si>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</si>
  <si>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</si>
  <si>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</si>
  <si>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</si>
  <si>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</si>
  <si>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</si>
  <si>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</si>
  <si>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</si>
  <si>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</si>
  <si>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</si>
  <si>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</si>
  <si>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</si>
  <si>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</si>
  <si>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</si>
  <si>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</si>
  <si>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</si>
  <si>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</si>
  <si>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</si>
  <si>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</si>
  <si>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</si>
  <si>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</si>
  <si>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</si>
  <si>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</si>
  <si>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</si>
  <si>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</si>
  <si>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</si>
  <si>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</si>
  <si>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</si>
  <si>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</si>
  <si>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</si>
  <si>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</si>
  <si>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</si>
  <si>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</si>
  <si>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</si>
  <si>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</si>
  <si>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</si>
  <si>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</si>
  <si>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</si>
  <si>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</si>
  <si>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</si>
  <si>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</si>
  <si>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</si>
  <si>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</si>
  <si>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</si>
  <si>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</si>
  <si>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</si>
  <si>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</si>
  <si>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</si>
  <si>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</si>
  <si>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</si>
  <si>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</si>
  <si>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</si>
  <si>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</si>
  <si>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</si>
  <si>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</si>
  <si>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</si>
  <si>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</si>
  <si>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</si>
  <si>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</si>
  <si>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</si>
  <si>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</si>
  <si>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</si>
  <si>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</si>
  <si>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</si>
  <si>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</si>
  <si>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</si>
  <si>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</si>
  <si>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</si>
  <si>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</si>
  <si>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</si>
  <si>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</si>
  <si>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</si>
  <si>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</si>
  <si>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</si>
  <si>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</si>
  <si>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</si>
  <si>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</si>
  <si>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</si>
  <si>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</si>
  <si>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</si>
  <si>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</si>
  <si>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</si>
  <si>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</si>
  <si>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</si>
  <si>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</si>
  <si>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</si>
  <si>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</si>
  <si>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</si>
  <si>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</si>
  <si>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</si>
  <si>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</si>
  <si>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</si>
  <si>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</si>
  <si>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</si>
  <si>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</si>
  <si>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</si>
  <si>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</si>
  <si>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</si>
  <si>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</si>
  <si>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</si>
  <si>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</si>
  <si>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</si>
  <si>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</si>
  <si>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</si>
  <si>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</si>
  <si>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</si>
  <si>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</si>
  <si>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</si>
  <si>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</si>
  <si>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</si>
  <si>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</si>
  <si>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</si>
  <si>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</si>
  <si>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</si>
  <si>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</si>
  <si>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</si>
  <si>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</si>
  <si>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</si>
  <si>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</si>
  <si>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</si>
  <si>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</si>
  <si>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</si>
  <si>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</si>
  <si>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</si>
  <si>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</si>
  <si>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</si>
  <si>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</si>
  <si>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</si>
  <si>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</si>
  <si>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</si>
  <si>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</si>
  <si>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</si>
  <si>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</si>
  <si>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</si>
  <si>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</si>
  <si>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</si>
  <si>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</si>
  <si>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</si>
  <si>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</si>
  <si>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</si>
  <si>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</si>
  <si>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</si>
  <si>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</si>
  <si>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</si>
  <si>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</si>
  <si>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</si>
  <si>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</si>
  <si>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</si>
  <si>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</si>
  <si>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</si>
  <si>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</si>
  <si>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</si>
  <si>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</si>
  <si>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</si>
  <si>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</si>
  <si>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</si>
  <si>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</si>
  <si>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</si>
  <si>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</si>
  <si>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</si>
  <si>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</si>
  <si>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</si>
  <si>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</si>
  <si>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</si>
  <si>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</si>
  <si>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</si>
  <si>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</si>
  <si>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</si>
  <si>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</si>
  <si>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</si>
  <si>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</si>
  <si>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</si>
  <si>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</si>
  <si>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</si>
  <si>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</si>
  <si>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</si>
  <si>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</si>
  <si>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</si>
  <si>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</si>
  <si>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</si>
  <si>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</si>
  <si>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</si>
  <si>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</si>
  <si>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</si>
  <si>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</si>
  <si>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</si>
  <si>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</si>
  <si>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</si>
  <si>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</si>
  <si>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</si>
  <si>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</si>
  <si>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</si>
  <si>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</si>
  <si>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</si>
  <si>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</si>
  <si>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</si>
  <si>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</si>
  <si>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</si>
  <si>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</si>
  <si>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</si>
  <si>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</si>
  <si>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</si>
  <si>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</si>
  <si>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</si>
  <si>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</si>
  <si>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</si>
  <si>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</si>
  <si>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</si>
  <si>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</si>
  <si>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</si>
  <si>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</si>
  <si>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</si>
  <si>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</si>
  <si>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</si>
  <si>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</si>
  <si>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</si>
  <si>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</si>
  <si>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</si>
  <si>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</si>
  <si>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</si>
  <si>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</si>
  <si>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</si>
  <si>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</si>
  <si>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</si>
  <si>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</si>
  <si>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</si>
  <si>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</si>
  <si>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</si>
  <si>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</si>
  <si>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</si>
  <si>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</si>
  <si>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</si>
  <si>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</si>
  <si>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</si>
  <si>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</si>
  <si>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</si>
  <si>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</si>
  <si>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</si>
  <si>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</si>
  <si>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</si>
  <si>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</si>
  <si>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</si>
  <si>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</si>
  <si>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</si>
  <si>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</si>
  <si>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</si>
  <si>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</si>
  <si>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</si>
  <si>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</si>
  <si>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</si>
  <si>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</si>
  <si>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</si>
  <si>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</si>
  <si>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</si>
  <si>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</si>
  <si>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</si>
  <si>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</si>
  <si>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</si>
  <si>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</si>
  <si>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</si>
  <si>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</si>
  <si>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</si>
  <si>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</si>
  <si>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</si>
  <si>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</si>
  <si>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</si>
  <si>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</si>
  <si>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</si>
  <si>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</si>
  <si>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</si>
  <si>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</si>
  <si>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</si>
  <si>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</si>
  <si>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</si>
  <si>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</si>
  <si>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</si>
  <si>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</si>
  <si>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</si>
  <si>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</si>
  <si>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</si>
  <si>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</si>
  <si>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</si>
  <si>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</si>
  <si>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</si>
  <si>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</si>
  <si>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</si>
  <si>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</si>
  <si>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</si>
  <si>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</si>
  <si>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</si>
  <si>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</si>
  <si>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</si>
  <si>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</si>
  <si>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</si>
  <si>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</si>
  <si>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</si>
  <si>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</si>
  <si>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</si>
  <si>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</si>
  <si>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</si>
  <si>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</si>
  <si>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</si>
  <si>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</si>
  <si>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</si>
  <si>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</si>
  <si>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</si>
  <si>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</si>
  <si>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</si>
  <si>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</si>
  <si>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</si>
  <si>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</si>
  <si>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</si>
  <si>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</si>
  <si>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</si>
  <si>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</si>
  <si>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</si>
  <si>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</si>
  <si>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</si>
  <si>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</si>
  <si>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</si>
  <si>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</si>
  <si>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</si>
  <si>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</si>
  <si>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</si>
  <si>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</si>
  <si>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</si>
  <si>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</si>
  <si>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</si>
  <si>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</si>
  <si>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</si>
  <si>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</si>
  <si>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</si>
  <si>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</si>
  <si>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</si>
  <si>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</si>
  <si>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</si>
  <si>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</si>
  <si>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</si>
  <si>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</si>
  <si>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</si>
  <si>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</si>
  <si>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</si>
  <si>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</si>
  <si>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</si>
  <si>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</si>
  <si>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</si>
  <si>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</si>
  <si>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</si>
  <si>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</si>
  <si>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</si>
  <si>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</si>
  <si>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</si>
  <si>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</si>
  <si>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</si>
  <si>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</si>
  <si>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</si>
  <si>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</si>
  <si>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</si>
  <si>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</si>
  <si>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</si>
  <si>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</si>
  <si>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</si>
  <si>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</si>
  <si>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</si>
  <si>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</si>
  <si>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</si>
  <si>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</si>
  <si>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</si>
  <si>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</si>
  <si>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</si>
  <si>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</si>
  <si>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</si>
  <si>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</si>
  <si>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</si>
  <si>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</si>
  <si>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</si>
  <si>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</si>
  <si>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</si>
  <si>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</si>
  <si>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</si>
  <si>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</si>
  <si>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</si>
  <si>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</si>
  <si>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</si>
  <si>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</si>
  <si>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</si>
  <si>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</si>
  <si>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</si>
  <si>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</si>
  <si>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</si>
  <si>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</si>
  <si>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</si>
  <si>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</si>
  <si>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</si>
  <si>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</si>
  <si>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</si>
  <si>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</si>
  <si>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</si>
  <si>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</si>
  <si>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</si>
  <si>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</si>
  <si>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</si>
  <si>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</si>
  <si>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</si>
  <si>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</si>
  <si>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</si>
  <si>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</si>
  <si>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</si>
  <si>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</si>
  <si>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</si>
  <si>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</si>
  <si>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</si>
  <si>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</si>
  <si>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</si>
  <si>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</si>
  <si>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</si>
  <si>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</si>
  <si>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</si>
  <si>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</si>
  <si>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</si>
  <si>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</si>
  <si>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</si>
  <si>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</si>
  <si>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</si>
  <si>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</si>
  <si>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</si>
  <si>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</si>
  <si>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</si>
  <si>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</si>
  <si>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</si>
  <si>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</si>
  <si>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</si>
  <si>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</si>
  <si>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</si>
  <si>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</si>
  <si>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</si>
  <si>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</si>
  <si>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</si>
  <si>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</si>
  <si>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</si>
  <si>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</si>
  <si>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</si>
  <si>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</si>
  <si>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</si>
  <si>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</si>
  <si>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</si>
  <si>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</si>
  <si>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</si>
  <si>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</si>
  <si>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</si>
  <si>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</si>
  <si>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</si>
  <si>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</si>
  <si>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</si>
  <si>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</si>
  <si>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</si>
  <si>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</si>
  <si>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</si>
  <si>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</si>
  <si>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</si>
  <si>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</si>
  <si>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</si>
  <si>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</si>
  <si>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</si>
  <si>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</si>
  <si>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</si>
  <si>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</si>
  <si>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</si>
  <si>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</si>
  <si>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</si>
  <si>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</si>
  <si>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</si>
  <si>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</si>
  <si>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</si>
  <si>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</si>
  <si>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</si>
  <si>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</si>
  <si>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</si>
  <si>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</si>
  <si>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</si>
  <si>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</si>
  <si>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</si>
  <si>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</si>
  <si>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</si>
  <si>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</si>
  <si>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</si>
  <si>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</si>
  <si>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</si>
  <si>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</si>
  <si>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</si>
  <si>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</si>
  <si>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</si>
  <si>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</si>
  <si>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</si>
  <si>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</si>
  <si>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</si>
  <si>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</si>
  <si>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</si>
  <si>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</si>
  <si>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</si>
  <si>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</si>
  <si>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</si>
  <si>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</si>
  <si>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</si>
  <si>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</si>
  <si>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</si>
  <si>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</si>
  <si>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</si>
  <si>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</si>
  <si>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</si>
  <si>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</si>
  <si>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</si>
  <si>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</si>
  <si>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</si>
  <si>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</si>
  <si>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</si>
  <si>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</si>
  <si>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</si>
  <si>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</si>
  <si>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</si>
  <si>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</si>
  <si>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</si>
  <si>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</si>
  <si>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</si>
  <si>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</si>
  <si>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</si>
  <si>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</si>
  <si>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</si>
  <si>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</si>
  <si>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</si>
  <si>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</si>
  <si>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</si>
  <si>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</si>
  <si>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</si>
  <si>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</si>
  <si>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</si>
  <si>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</si>
  <si>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</si>
  <si>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</si>
  <si>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</si>
  <si>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</si>
  <si>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</si>
  <si>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</si>
  <si>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</si>
  <si>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</si>
  <si>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</si>
  <si>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</si>
  <si>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</si>
  <si>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</si>
  <si>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</si>
  <si>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</si>
  <si>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</si>
  <si>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</si>
  <si>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</si>
  <si>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</si>
  <si>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</si>
  <si>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</si>
  <si>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</si>
  <si>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</si>
  <si>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</si>
  <si>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</si>
  <si>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</si>
  <si>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</si>
  <si>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</si>
  <si>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</si>
  <si>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</si>
  <si>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</si>
  <si>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</si>
  <si>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</si>
  <si>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</si>
  <si>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</si>
  <si>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</si>
  <si>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</si>
  <si>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</si>
  <si>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</si>
  <si>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</si>
  <si>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</si>
  <si>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</si>
  <si>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 xml:space="preserve"> no 565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</si>
  <si>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</si>
  <si>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</si>
  <si>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</si>
  <si>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</si>
  <si>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</si>
  <si>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</si>
  <si>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</si>
  <si>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</si>
  <si>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</si>
  <si>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</si>
  <si>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</si>
  <si>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</si>
  <si>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</si>
  <si>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</si>
  <si>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</si>
  <si>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</si>
  <si>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</si>
  <si>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</si>
  <si>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</si>
  <si>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</si>
  <si>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 xml:space="preserve">TAP </t>
  </si>
  <si>
    <t>Rodrigo</t>
  </si>
  <si>
    <t>Mecanização DOL</t>
  </si>
  <si>
    <t>Anísio</t>
  </si>
  <si>
    <t>Inspeção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</si>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</sst>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U1" activePane="topRight" state="frozen"/>
      <selection pane="topRight" activeCell="Y115" sqref="Y115:Y13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2" t="s">
        <v>1171</v>
      </c>
      <c r="AJ1" s="243"/>
      <c r="AK1" s="243"/>
      <c r="AL1" s="243"/>
      <c r="AM1" s="243"/>
      <c r="AN1" s="243"/>
      <c r="AO1" s="243"/>
      <c r="AP1" s="243"/>
      <c r="AQ1" s="243"/>
      <c r="AR1" s="244"/>
      <c r="AS1" s="244"/>
      <c r="AT1" s="244"/>
      <c r="AU1" s="244"/>
      <c r="AV1" s="244"/>
      <c r="AW1" s="244"/>
      <c r="AX1" s="243"/>
      <c r="AY1" s="243"/>
      <c r="AZ1" s="243"/>
      <c r="BA1" s="243"/>
      <c r="BB1" s="243"/>
      <c r="BC1" s="243"/>
      <c r="BD1" s="243"/>
      <c r="BE1" s="243"/>
      <c r="BF1" s="245"/>
      <c r="BG1" s="3"/>
      <c r="BH1" s="246" t="s">
        <v>1172</v>
      </c>
      <c r="BI1" s="247"/>
      <c r="BJ1" s="248"/>
      <c r="BK1" s="249"/>
      <c r="BL1" s="43"/>
      <c r="BM1" s="239" t="s">
        <v>1173</v>
      </c>
      <c r="BN1" s="240"/>
      <c r="BO1" s="240"/>
      <c r="BP1" s="240"/>
      <c r="BQ1" s="240"/>
      <c r="BR1" s="240"/>
      <c r="BS1" s="24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2" t="s">
        <v>1174</v>
      </c>
      <c r="AJ2" s="243"/>
      <c r="AK2" s="243"/>
      <c r="AL2" s="243"/>
      <c r="AM2" s="243"/>
      <c r="AN2" s="243"/>
      <c r="AO2" s="243"/>
      <c r="AP2" s="243"/>
      <c r="AQ2" s="245"/>
      <c r="AR2" s="159"/>
      <c r="AS2" s="257" t="s">
        <v>1177</v>
      </c>
      <c r="AT2" s="244"/>
      <c r="AU2" s="244"/>
      <c r="AV2" s="244"/>
      <c r="AW2" s="244"/>
      <c r="AX2" s="243"/>
      <c r="AY2" s="245"/>
      <c r="AZ2" s="4"/>
      <c r="BA2" s="236" t="s">
        <v>1178</v>
      </c>
      <c r="BB2" s="238"/>
      <c r="BC2" s="242" t="s">
        <v>1175</v>
      </c>
      <c r="BD2" s="243"/>
      <c r="BE2" s="243"/>
      <c r="BF2" s="245"/>
      <c r="BG2" s="3"/>
      <c r="BH2" s="250"/>
      <c r="BI2" s="251"/>
      <c r="BJ2" s="252"/>
      <c r="BK2" s="253"/>
      <c r="BL2" s="43"/>
      <c r="BM2" s="254"/>
      <c r="BN2" s="255"/>
      <c r="BO2" s="255"/>
      <c r="BP2" s="255"/>
      <c r="BQ2" s="255"/>
      <c r="BR2" s="255"/>
      <c r="BS2" s="25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6" t="s">
        <v>1179</v>
      </c>
      <c r="AJ3" s="238"/>
      <c r="AK3" s="236" t="s">
        <v>1180</v>
      </c>
      <c r="AL3" s="237"/>
      <c r="AM3" s="237"/>
      <c r="AN3" s="237"/>
      <c r="AO3" s="237"/>
      <c r="AP3" s="237"/>
      <c r="AQ3" s="238"/>
      <c r="AR3" s="160"/>
      <c r="AS3" s="260" t="s">
        <v>1186</v>
      </c>
      <c r="AT3" s="261"/>
      <c r="AU3" s="260" t="s">
        <v>1187</v>
      </c>
      <c r="AV3" s="261"/>
      <c r="AW3" s="260" t="s">
        <v>1188</v>
      </c>
      <c r="AX3" s="262"/>
      <c r="AY3" s="57" t="s">
        <v>1189</v>
      </c>
      <c r="AZ3" s="57"/>
      <c r="BA3" s="258"/>
      <c r="BB3" s="259"/>
      <c r="BC3" s="236" t="s">
        <v>1182</v>
      </c>
      <c r="BD3" s="237"/>
      <c r="BE3" s="237"/>
      <c r="BF3" s="238"/>
      <c r="BG3" s="56"/>
      <c r="BH3" s="250"/>
      <c r="BI3" s="251"/>
      <c r="BJ3" s="252"/>
      <c r="BK3" s="253"/>
      <c r="BL3" s="43"/>
      <c r="BM3" s="239" t="s">
        <v>1190</v>
      </c>
      <c r="BN3" s="240"/>
      <c r="BO3" s="240"/>
      <c r="BP3" s="241"/>
      <c r="BQ3" s="239" t="s">
        <v>160</v>
      </c>
      <c r="BR3" s="240"/>
      <c r="BS3" s="241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27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/>
      <c r="BI105" s="14"/>
      <c r="BJ105" s="14" t="s">
        <v>1476</v>
      </c>
      <c r="BK105" s="14" t="s">
        <v>1477</v>
      </c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1478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1479</v>
      </c>
      <c r="BK106" s="14" t="s">
        <v>1480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1481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1482</v>
      </c>
      <c r="W107" s="135" t="s">
        <v>1483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/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1</v>
      </c>
      <c r="BI107" s="14"/>
      <c r="BJ107" s="14" t="s">
        <v>1484</v>
      </c>
      <c r="BK107" s="14" t="s">
        <v>1485</v>
      </c>
      <c r="BL107" s="13"/>
      <c r="BM107" s="12"/>
      <c r="BN107" s="12"/>
      <c r="BO107" s="130"/>
      <c r="BP107" s="14"/>
      <c r="BQ107" s="10" t="str">
        <f t="shared" si="8"/>
        <v>Produção e Intervalo</v>
      </c>
      <c r="BR107" s="15">
        <f t="shared" si="9"/>
        <v>0.99999999999999911</v>
      </c>
      <c r="BS107" s="15">
        <f t="shared" si="10"/>
        <v>0</v>
      </c>
      <c r="BT107" s="157" t="str">
        <f t="shared" si="11"/>
        <v/>
      </c>
    </row>
    <row r="108" spans="1:72" ht="15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8.3333333333333329E-2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/>
      <c r="AT108" s="208"/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1</v>
      </c>
      <c r="BI108" s="14"/>
      <c r="BJ108" s="232" t="s">
        <v>1486</v>
      </c>
      <c r="BK108" s="14" t="s">
        <v>1487</v>
      </c>
      <c r="BL108" s="13"/>
      <c r="BM108" s="12"/>
      <c r="BN108" s="12"/>
      <c r="BO108" s="130"/>
      <c r="BP108" s="14"/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/>
    </row>
    <row r="109" spans="1:72" ht="23.25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1488</v>
      </c>
      <c r="I109" s="135" t="s">
        <v>1488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1489</v>
      </c>
      <c r="BK109" s="14" t="s">
        <v>1490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1491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1492</v>
      </c>
      <c r="BK110" s="14" t="s">
        <v>1493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1494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1492</v>
      </c>
      <c r="BK111" s="14" t="s">
        <v>1493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1495</v>
      </c>
      <c r="BK112" s="14" t="s">
        <v>1496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1497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1498</v>
      </c>
      <c r="BK113" s="14" t="s">
        <v>1498</v>
      </c>
      <c r="BL113" s="13"/>
      <c r="BM113" s="12"/>
      <c r="BN113" s="12"/>
      <c r="BO113" s="130"/>
      <c r="BP113" s="14"/>
      <c r="BQ113" s="10" t="str">
        <f t="shared" si="8"/>
        <v>Produção e Intervalo</v>
      </c>
      <c r="BR113" s="15">
        <f t="shared" si="9"/>
        <v>0</v>
      </c>
      <c r="BS113" s="15">
        <f t="shared" si="10"/>
        <v>0</v>
      </c>
      <c r="BT113" s="157" t="str">
        <f t="shared" si="11"/>
        <v/>
      </c>
    </row>
    <row r="114" spans="1:72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/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/>
      <c r="AS116" s="32"/>
      <c r="AT116" s="32"/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/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Produção e Intervalo</v>
      </c>
      <c r="BR118" s="15">
        <f t="shared" si="14"/>
        <v>0</v>
      </c>
      <c r="BS118" s="15">
        <f t="shared" si="15"/>
        <v>0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>
        <f>IF(D120="","*",IFERROR(IF(ISODD(COUNT(AS120:AX122)),"ERRO",SUM((AT120-AS120),(AV120-AU120),(AX120-AW120))),"ERRO"))</f>
        <v>0</v>
      </c>
      <c r="AZ120" s="11"/>
      <c r="BA120" s="60"/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Produção e Intervalo</v>
      </c>
      <c r="BR120" s="15">
        <f t="shared" si="14"/>
        <v>0</v>
      </c>
      <c r="BS120" s="15">
        <f t="shared" si="15"/>
        <v>0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137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1488</v>
      </c>
      <c r="I122" s="135" t="s">
        <v>1488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IF(D122="","*",IFERROR(IF(ISODD(COUNT(AS122:AX124)),"ERRO",SUM((AT122-AS122),(AV122-AU122),(AX122-AW122))),"ERRO"))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Produção e Intervalo</v>
      </c>
      <c r="BR122" s="15">
        <f t="shared" si="14"/>
        <v>0</v>
      </c>
      <c r="BS122" s="15">
        <f t="shared" si="15"/>
        <v>0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</v>
      </c>
      <c r="BS124" s="15">
        <f t="shared" si="15"/>
        <v>0</v>
      </c>
      <c r="BT124" s="157" t="str">
        <f t="shared" si="16"/>
        <v/>
      </c>
    </row>
    <row r="125" spans="1:72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1499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1500</v>
      </c>
      <c r="W125" s="135" t="s">
        <v>1501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Produção e Intervalo</v>
      </c>
      <c r="BR126" s="15">
        <f t="shared" si="14"/>
        <v>0</v>
      </c>
      <c r="BS126" s="15">
        <f t="shared" si="15"/>
        <v>0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1502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IF(D128="","*",IFERROR(IF(ISODD(COUNT(AS128:AX130)),"ERRO",SUM((AT128-AS128),(AV128-AU128),(AX128-AW128))),"ERRO"))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Produção e Intervalo</v>
      </c>
      <c r="BR128" s="15">
        <f t="shared" si="14"/>
        <v>0</v>
      </c>
      <c r="BS128" s="15">
        <f t="shared" si="15"/>
        <v>0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145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1503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Produção e Intervalo</v>
      </c>
      <c r="BR130" s="15">
        <f t="shared" si="14"/>
        <v>0</v>
      </c>
      <c r="BS130" s="15">
        <f t="shared" si="15"/>
        <v>0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149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150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152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154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159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160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ref="A178:A241" si="17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18">IF(AND(BR178&lt;1,BS178&lt;1),"Produção e Intervalo",IF(BR178&lt;1,"Intervalo",IF(BS178&lt;1,"Produção","Aderente")))</f>
        <v>Aderente</v>
      </c>
      <c r="BR178" s="15" t="str">
        <f t="shared" ref="BR178:BR241" si="19">IF(OR(B178="",F178=""),"*",AY178/P178)</f>
        <v>*</v>
      </c>
      <c r="BS178" s="15" t="str">
        <f t="shared" ref="BS178:BS241" si="20">IF(OR(B178="",F178=""),"*",BA178/Q178)</f>
        <v>*</v>
      </c>
      <c r="BT178" s="157" t="str">
        <f t="shared" ref="BT178:BT241" si="21">IF(BN178="","",SUBSTITUTE(BM178," ","")&amp;SUBSTITUTE(BN178," ",""))</f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>
      <c r="A242" s="44" t="str">
        <f t="shared" ref="A242:A305" si="22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3">IF(AND(BR242&lt;1,BS242&lt;1),"Produção e Intervalo",IF(BR242&lt;1,"Intervalo",IF(BS242&lt;1,"Produção","Aderente")))</f>
        <v>Aderente</v>
      </c>
      <c r="BR242" s="15" t="str">
        <f t="shared" ref="BR242:BR305" si="24">IF(OR(B242="",F242=""),"*",AY242/P242)</f>
        <v>*</v>
      </c>
      <c r="BS242" s="15" t="str">
        <f t="shared" ref="BS242:BS305" si="25">IF(OR(B242="",F242=""),"*",BA242/Q242)</f>
        <v>*</v>
      </c>
      <c r="BT242" s="157" t="str">
        <f t="shared" ref="BT242:BT305" si="26">IF(BN242="","",SUBSTITUTE(BM242," ","")&amp;SUBSTITUTE(BN242," ",""))</f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>
      <c r="A306" s="44" t="str">
        <f t="shared" ref="A306:A369" si="27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28">IF(AND(BR306&lt;1,BS306&lt;1),"Produção e Intervalo",IF(BR306&lt;1,"Intervalo",IF(BS306&lt;1,"Produção","Aderente")))</f>
        <v>Aderente</v>
      </c>
      <c r="BR306" s="15" t="str">
        <f t="shared" ref="BR306:BR369" si="29">IF(OR(B306="",F306=""),"*",AY306/P306)</f>
        <v>*</v>
      </c>
      <c r="BS306" s="15" t="str">
        <f t="shared" ref="BS306:BS369" si="30">IF(OR(B306="",F306=""),"*",BA306/Q306)</f>
        <v>*</v>
      </c>
      <c r="BT306" s="157" t="str">
        <f t="shared" ref="BT306:BT369" si="31">IF(BN306="","",SUBSTITUTE(BM306," ","")&amp;SUBSTITUTE(BN306," ",""))</f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>
      <c r="A370" s="44" t="str">
        <f t="shared" ref="A370:A433" si="32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3">IF(AND(BR370&lt;1,BS370&lt;1),"Produção e Intervalo",IF(BR370&lt;1,"Intervalo",IF(BS370&lt;1,"Produção","Aderente")))</f>
        <v>Aderente</v>
      </c>
      <c r="BR370" s="15" t="str">
        <f t="shared" ref="BR370:BR433" si="34">IF(OR(B370="",F370=""),"*",AY370/P370)</f>
        <v>*</v>
      </c>
      <c r="BS370" s="15" t="str">
        <f t="shared" ref="BS370:BS433" si="35">IF(OR(B370="",F370=""),"*",BA370/Q370)</f>
        <v>*</v>
      </c>
      <c r="BT370" s="157" t="str">
        <f t="shared" ref="BT370:BT433" si="36">IF(BN370="","",SUBSTITUTE(BM370," ","")&amp;SUBSTITUTE(BN370," ",""))</f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>
      <c r="A434" s="44" t="str">
        <f t="shared" ref="A434:A497" si="37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38">IF(AND(BR434&lt;1,BS434&lt;1),"Produção e Intervalo",IF(BR434&lt;1,"Intervalo",IF(BS434&lt;1,"Produção","Aderente")))</f>
        <v>Aderente</v>
      </c>
      <c r="BR434" s="15" t="str">
        <f t="shared" ref="BR434:BR497" si="39">IF(OR(B434="",F434=""),"*",AY434/P434)</f>
        <v>*</v>
      </c>
      <c r="BS434" s="15" t="str">
        <f t="shared" ref="BS434:BS497" si="40">IF(OR(B434="",F434=""),"*",BA434/Q434)</f>
        <v>*</v>
      </c>
      <c r="BT434" s="157" t="str">
        <f t="shared" ref="BT434:BT497" si="41">IF(BN434="","",SUBSTITUTE(BM434," ","")&amp;SUBSTITUTE(BN434," ",""))</f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>
      <c r="A498" s="44" t="str">
        <f t="shared" ref="A498:A561" si="42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3">IF(AND(BR498&lt;1,BS498&lt;1),"Produção e Intervalo",IF(BR498&lt;1,"Intervalo",IF(BS498&lt;1,"Produção","Aderente")))</f>
        <v>Aderente</v>
      </c>
      <c r="BR498" s="15" t="str">
        <f t="shared" ref="BR498:BR561" si="44">IF(OR(B498="",F498=""),"*",AY498/P498)</f>
        <v>*</v>
      </c>
      <c r="BS498" s="15" t="str">
        <f t="shared" ref="BS498:BS561" si="45">IF(OR(B498="",F498=""),"*",BA498/Q498)</f>
        <v>*</v>
      </c>
      <c r="BT498" s="157" t="str">
        <f t="shared" ref="BT498:BT561" si="46">IF(BN498="","",SUBSTITUTE(BM498," ","")&amp;SUBSTITUTE(BN498," ",""))</f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>
      <c r="A562" s="44" t="str">
        <f t="shared" ref="A562:A625" si="47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48">IF(AND(BR562&lt;1,BS562&lt;1),"Produção e Intervalo",IF(BR562&lt;1,"Intervalo",IF(BS562&lt;1,"Produção","Aderente")))</f>
        <v>Aderente</v>
      </c>
      <c r="BR562" s="15" t="str">
        <f t="shared" ref="BR562:BR625" si="49">IF(OR(B562="",F562=""),"*",AY562/P562)</f>
        <v>*</v>
      </c>
      <c r="BS562" s="15" t="str">
        <f t="shared" ref="BS562:BS625" si="50">IF(OR(B562="",F562=""),"*",BA562/Q562)</f>
        <v>*</v>
      </c>
      <c r="BT562" s="157" t="str">
        <f t="shared" ref="BT562:BT625" si="51">IF(BN562="","",SUBSTITUTE(BM562," ","")&amp;SUBSTITUTE(BN562," ",""))</f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>
      <c r="A626" s="44" t="str">
        <f t="shared" ref="A626:A689" si="52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3">IF(AND(BR626&lt;1,BS626&lt;1),"Produção e Intervalo",IF(BR626&lt;1,"Intervalo",IF(BS626&lt;1,"Produção","Aderente")))</f>
        <v>Aderente</v>
      </c>
      <c r="BR626" s="15" t="str">
        <f t="shared" ref="BR626:BR689" si="54">IF(OR(B626="",F626=""),"*",AY626/P626)</f>
        <v>*</v>
      </c>
      <c r="BS626" s="15" t="str">
        <f t="shared" ref="BS626:BS689" si="55">IF(OR(B626="",F626=""),"*",BA626/Q626)</f>
        <v>*</v>
      </c>
      <c r="BT626" s="157" t="str">
        <f t="shared" ref="BT626:BT689" si="56">IF(BN626="","",SUBSTITUTE(BM626," ","")&amp;SUBSTITUTE(BN626," ",""))</f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>
      <c r="A690" s="44" t="str">
        <f t="shared" ref="A690:A753" si="57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58">IF(AND(BR690&lt;1,BS690&lt;1),"Produção e Intervalo",IF(BR690&lt;1,"Intervalo",IF(BS690&lt;1,"Produção","Aderente")))</f>
        <v>Aderente</v>
      </c>
      <c r="BR690" s="15" t="str">
        <f t="shared" ref="BR690:BR753" si="59">IF(OR(B690="",F690=""),"*",AY690/P690)</f>
        <v>*</v>
      </c>
      <c r="BS690" s="15" t="str">
        <f t="shared" ref="BS690:BS753" si="60">IF(OR(B690="",F690=""),"*",BA690/Q690)</f>
        <v>*</v>
      </c>
      <c r="BT690" s="157" t="str">
        <f t="shared" ref="BT690:BT753" si="61">IF(BN690="","",SUBSTITUTE(BM690," ","")&amp;SUBSTITUTE(BN690," ",""))</f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>
      <c r="A754" s="44" t="str">
        <f t="shared" ref="A754:A779" si="62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3">IF(AND(BR754&lt;1,BS754&lt;1),"Produção e Intervalo",IF(BR754&lt;1,"Intervalo",IF(BS754&lt;1,"Produção","Aderente")))</f>
        <v>Aderente</v>
      </c>
      <c r="BR754" s="15" t="str">
        <f t="shared" ref="BR754:BR779" si="64">IF(OR(B754="",F754=""),"*",AY754/P754)</f>
        <v>*</v>
      </c>
      <c r="BS754" s="15" t="str">
        <f t="shared" ref="BS754:BS779" si="65">IF(OR(B754="",F754=""),"*",BA754/Q754)</f>
        <v>*</v>
      </c>
      <c r="BT754" s="157" t="str">
        <f t="shared" ref="BT754:BT779" si="66">IF(BN754="","",SUBSTITUTE(BM754," ","")&amp;SUBSTITUTE(BN754," ",""))</f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497" operator="equal">
      <formula>"ERRO"</formula>
    </cfRule>
  </conditionalFormatting>
  <conditionalFormatting sqref="X4 Y1:Z5 Y8:Z779">
    <cfRule type="cellIs" dxfId="123" priority="18486" operator="equal">
      <formula>"OPORTUNIDADE"</formula>
    </cfRule>
  </conditionalFormatting>
  <conditionalFormatting sqref="AZ6:AZ779">
    <cfRule type="expression" dxfId="122" priority="18481">
      <formula>$BU6=1</formula>
    </cfRule>
  </conditionalFormatting>
  <conditionalFormatting sqref="BQ6:BQ779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9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9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2:Y1048576">
    <cfRule type="cellIs" dxfId="111" priority="18303" operator="equal">
      <formula>"OPORTUNIDADE"</formula>
    </cfRule>
  </conditionalFormatting>
  <conditionalFormatting sqref="Y1047842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9 BK102 BK112:BK113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:BK779 BK103:BK111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9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9" xr:uid="{CF5BD2D1-4803-40F6-BB29-FE7C2FA5583F}">
      <formula1>INDIRECT(BT6)</formula1>
    </dataValidation>
    <dataValidation type="list" allowBlank="1" showInputMessage="1" showErrorMessage="1" sqref="BO27 BN6:BN779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1504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86" t="s">
        <v>104</v>
      </c>
      <c r="D3" s="186" t="s">
        <v>1505</v>
      </c>
      <c r="E3" s="186" t="s">
        <v>1506</v>
      </c>
      <c r="F3" s="186" t="s">
        <v>1507</v>
      </c>
      <c r="G3" s="186" t="s">
        <v>1508</v>
      </c>
      <c r="H3" s="186" t="s">
        <v>1509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1510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1511</v>
      </c>
      <c r="D12" s="187">
        <v>9049</v>
      </c>
      <c r="E12" s="188">
        <v>46044</v>
      </c>
      <c r="F12" s="190" t="s">
        <v>1512</v>
      </c>
      <c r="G12" s="187" t="s">
        <v>1513</v>
      </c>
      <c r="H12" s="187"/>
    </row>
    <row r="13" spans="3:8">
      <c r="C13" s="187" t="s">
        <v>1511</v>
      </c>
      <c r="D13" s="187">
        <v>9044</v>
      </c>
      <c r="E13" s="188">
        <v>46044</v>
      </c>
      <c r="F13" s="190" t="s">
        <v>1514</v>
      </c>
      <c r="G13" s="187" t="s">
        <v>1515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1516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1516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1517</v>
      </c>
      <c r="C2" s="83" t="s">
        <v>1196</v>
      </c>
      <c r="D2" s="83" t="s">
        <v>1198</v>
      </c>
      <c r="E2" s="83" t="s">
        <v>1518</v>
      </c>
      <c r="F2" s="83" t="s">
        <v>1519</v>
      </c>
      <c r="G2" s="83" t="s">
        <v>1520</v>
      </c>
      <c r="H2" s="83" t="s">
        <v>1521</v>
      </c>
      <c r="I2" s="83" t="s">
        <v>1522</v>
      </c>
      <c r="J2" s="83" t="s">
        <v>1523</v>
      </c>
      <c r="K2" s="109" t="s">
        <v>1524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 t="str">
        <f>IF(FN_MC!B121="","*",FN_MC!B121)</f>
        <v>*</v>
      </c>
      <c r="D139" s="101" t="str">
        <f>IF(FN_MC!D121="","*",FN_MC!D121)</f>
        <v>*</v>
      </c>
      <c r="E139" s="101" t="str">
        <f>IF(FN_MC!H121="","*",FN_MC!H121)</f>
        <v>*</v>
      </c>
      <c r="F139" s="114" t="str">
        <f>IF(FN_MC!M121="","*",FN_MC!M121)</f>
        <v>-</v>
      </c>
      <c r="G139" s="101" t="str">
        <f>IF(FN_MC!I121="","*",FN_MC!I121)</f>
        <v>*</v>
      </c>
      <c r="H139" s="101" t="str">
        <f>IF(FN_MC!AB121="","*",FN_MC!AB121)</f>
        <v>*</v>
      </c>
      <c r="I139" s="101" t="str">
        <f>IF(FN_MC!AC121="","*",FN_MC!AC121)</f>
        <v>*</v>
      </c>
      <c r="J139" s="102" t="str">
        <f>IF(FN_MC!AA121="","*",FN_MC!AA121)</f>
        <v>*</v>
      </c>
      <c r="K139" s="112" t="str">
        <f>IF(FN_MC!AD121="","*",FN_MC!AD121)</f>
        <v>*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 t="str">
        <f>IF(FN_MC!B129="","*",FN_MC!B129)</f>
        <v>*</v>
      </c>
      <c r="D147" s="101" t="str">
        <f>IF(FN_MC!D129="","*",FN_MC!D129)</f>
        <v>*</v>
      </c>
      <c r="E147" s="101" t="str">
        <f>IF(FN_MC!H129="","*",FN_MC!H129)</f>
        <v>*</v>
      </c>
      <c r="F147" s="114" t="str">
        <f>IF(FN_MC!M129="","*",FN_MC!M129)</f>
        <v>-</v>
      </c>
      <c r="G147" s="101" t="str">
        <f>IF(FN_MC!I129="","*",FN_MC!I129)</f>
        <v>*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 t="str">
        <f>IF(FN_MC!AD130="","*",FN_MC!AD130)</f>
        <v>*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 t="str">
        <f>IF(FN_MC!B133="","*",FN_MC!B133)</f>
        <v>*</v>
      </c>
      <c r="D151" s="101" t="str">
        <f>IF(FN_MC!D133="","*",FN_MC!D133)</f>
        <v>*</v>
      </c>
      <c r="E151" s="101" t="str">
        <f>IF(FN_MC!H133="","*",FN_MC!H133)</f>
        <v>*</v>
      </c>
      <c r="F151" s="114" t="str">
        <f>IF(FN_MC!M133="","*",FN_MC!M133)</f>
        <v>-</v>
      </c>
      <c r="G151" s="101" t="str">
        <f>IF(FN_MC!I133="","*",FN_MC!I133)</f>
        <v>*</v>
      </c>
      <c r="H151" s="101" t="str">
        <f>IF(FN_MC!AB133="","*",FN_MC!AB133)</f>
        <v>*</v>
      </c>
      <c r="I151" s="101" t="str">
        <f>IF(FN_MC!AC133="","*",FN_MC!AC133)</f>
        <v>*</v>
      </c>
      <c r="J151" s="102" t="str">
        <f>IF(FN_MC!AA133="","*",FN_MC!AA133)</f>
        <v>*</v>
      </c>
      <c r="K151" s="112" t="str">
        <f>IF(FN_MC!AD133="","*",FN_MC!AD133)</f>
        <v>*</v>
      </c>
    </row>
    <row r="152" spans="2:11">
      <c r="B152" s="100" t="str">
        <f>IF(FN_MC!Y134="","*",FN_MC!Y134)</f>
        <v>*</v>
      </c>
      <c r="C152" s="101" t="str">
        <f>IF(FN_MC!B134="","*",FN_MC!B134)</f>
        <v>*</v>
      </c>
      <c r="D152" s="101" t="str">
        <f>IF(FN_MC!D134="","*",FN_MC!D134)</f>
        <v>*</v>
      </c>
      <c r="E152" s="101" t="str">
        <f>IF(FN_MC!H134="","*",FN_MC!H134)</f>
        <v>*</v>
      </c>
      <c r="F152" s="114" t="str">
        <f>IF(FN_MC!M134="","*",FN_MC!M134)</f>
        <v>-</v>
      </c>
      <c r="G152" s="101" t="str">
        <f>IF(FN_MC!I134="","*",FN_MC!I134)</f>
        <v>*</v>
      </c>
      <c r="H152" s="101" t="str">
        <f>IF(FN_MC!AB134="","*",FN_MC!AB134)</f>
        <v>*</v>
      </c>
      <c r="I152" s="101" t="str">
        <f>IF(FN_MC!AC134="","*",FN_MC!AC134)</f>
        <v>*</v>
      </c>
      <c r="J152" s="102" t="str">
        <f>IF(FN_MC!AA134="","*",FN_MC!AA134)</f>
        <v>*</v>
      </c>
      <c r="K152" s="112" t="str">
        <f>IF(FN_MC!AD134="","*",FN_MC!AD134)</f>
        <v>*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 t="str">
        <f>IF(FN_MC!B136="","*",FN_MC!B136)</f>
        <v>*</v>
      </c>
      <c r="D154" s="101" t="str">
        <f>IF(FN_MC!D136="","*",FN_MC!D136)</f>
        <v>*</v>
      </c>
      <c r="E154" s="101" t="str">
        <f>IF(FN_MC!H136="","*",FN_MC!H136)</f>
        <v>*</v>
      </c>
      <c r="F154" s="114" t="str">
        <f>IF(FN_MC!M136="","*",FN_MC!M136)</f>
        <v>-</v>
      </c>
      <c r="G154" s="101" t="str">
        <f>IF(FN_MC!I136="","*",FN_MC!I136)</f>
        <v>*</v>
      </c>
      <c r="H154" s="101" t="str">
        <f>IF(FN_MC!AB136="","*",FN_MC!AB136)</f>
        <v>*</v>
      </c>
      <c r="I154" s="101" t="str">
        <f>IF(FN_MC!AC136="","*",FN_MC!AC136)</f>
        <v>*</v>
      </c>
      <c r="J154" s="102" t="str">
        <f>IF(FN_MC!AA136="","*",FN_MC!AA136)</f>
        <v>*</v>
      </c>
      <c r="K154" s="112" t="str">
        <f>IF(FN_MC!AD136="","*",FN_MC!AD136)</f>
        <v>*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 t="str">
        <f>IF(FN_MC!B138="","*",FN_MC!B138)</f>
        <v>*</v>
      </c>
      <c r="D156" s="101" t="str">
        <f>IF(FN_MC!D138="","*",FN_MC!D138)</f>
        <v>*</v>
      </c>
      <c r="E156" s="101" t="str">
        <f>IF(FN_MC!H138="","*",FN_MC!H138)</f>
        <v>*</v>
      </c>
      <c r="F156" s="114" t="str">
        <f>IF(FN_MC!M138="","*",FN_MC!M138)</f>
        <v>-</v>
      </c>
      <c r="G156" s="101" t="str">
        <f>IF(FN_MC!I138="","*",FN_MC!I138)</f>
        <v>*</v>
      </c>
      <c r="H156" s="101" t="str">
        <f>IF(FN_MC!AB138="","*",FN_MC!AB138)</f>
        <v>*</v>
      </c>
      <c r="I156" s="101" t="str">
        <f>IF(FN_MC!AC138="","*",FN_MC!AC138)</f>
        <v>*</v>
      </c>
      <c r="J156" s="102" t="str">
        <f>IF(FN_MC!AA138="","*",FN_MC!AA138)</f>
        <v>*</v>
      </c>
      <c r="K156" s="112" t="str">
        <f>IF(FN_MC!AD138="","*",FN_MC!AD138)</f>
        <v>*</v>
      </c>
    </row>
    <row r="157" spans="2:11">
      <c r="B157" s="100" t="str">
        <f>IF(FN_MC!Y139="","*",FN_MC!Y139)</f>
        <v>*</v>
      </c>
      <c r="C157" s="101" t="str">
        <f>IF(FN_MC!B139="","*",FN_MC!B139)</f>
        <v>*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 t="str">
        <f>IF(FN_MC!B142="","*",FN_MC!B142)</f>
        <v>*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>
      <c r="B161" s="100" t="str">
        <f>IF(FN_MC!Y143="","*",FN_MC!Y143)</f>
        <v>*</v>
      </c>
      <c r="C161" s="101" t="str">
        <f>IF(FN_MC!B143="","*",FN_MC!B143)</f>
        <v>*</v>
      </c>
      <c r="D161" s="101" t="str">
        <f>IF(FN_MC!D143="","*",FN_MC!D143)</f>
        <v>*</v>
      </c>
      <c r="E161" s="101" t="str">
        <f>IF(FN_MC!H143="","*",FN_MC!H143)</f>
        <v>*</v>
      </c>
      <c r="F161" s="114" t="str">
        <f>IF(FN_MC!M143="","*",FN_MC!M143)</f>
        <v>-</v>
      </c>
      <c r="G161" s="101" t="str">
        <f>IF(FN_MC!I143="","*",FN_MC!I143)</f>
        <v>*</v>
      </c>
      <c r="H161" s="101" t="str">
        <f>IF(FN_MC!AB143="","*",FN_MC!AB143)</f>
        <v>*</v>
      </c>
      <c r="I161" s="101" t="str">
        <f>IF(FN_MC!AC143="","*",FN_MC!AC143)</f>
        <v>*</v>
      </c>
      <c r="J161" s="102" t="str">
        <f>IF(FN_MC!AA143="","*",FN_MC!AA143)</f>
        <v>*</v>
      </c>
      <c r="K161" s="112" t="str">
        <f>IF(FN_MC!AD143="","*",FN_MC!AD143)</f>
        <v>*</v>
      </c>
    </row>
    <row r="162" spans="2:11">
      <c r="B162" s="100" t="str">
        <f>IF(FN_MC!Y144="","*",FN_MC!Y144)</f>
        <v>*</v>
      </c>
      <c r="C162" s="101" t="str">
        <f>IF(FN_MC!B144="","*",FN_MC!B144)</f>
        <v>*</v>
      </c>
      <c r="D162" s="101" t="str">
        <f>IF(FN_MC!D144="","*",FN_MC!D144)</f>
        <v>*</v>
      </c>
      <c r="E162" s="101" t="str">
        <f>IF(FN_MC!H144="","*",FN_MC!H144)</f>
        <v>*</v>
      </c>
      <c r="F162" s="114" t="str">
        <f>IF(FN_MC!M144="","*",FN_MC!M144)</f>
        <v>-</v>
      </c>
      <c r="G162" s="101" t="str">
        <f>IF(FN_MC!I144="","*",FN_MC!I144)</f>
        <v>*</v>
      </c>
      <c r="H162" s="101" t="str">
        <f>IF(FN_MC!AB144="","*",FN_MC!AB144)</f>
        <v>*</v>
      </c>
      <c r="I162" s="101" t="str">
        <f>IF(FN_MC!AC144="","*",FN_MC!AC144)</f>
        <v>*</v>
      </c>
      <c r="J162" s="102" t="str">
        <f>IF(FN_MC!AA144="","*",FN_MC!AA144)</f>
        <v>*</v>
      </c>
      <c r="K162" s="112" t="str">
        <f>IF(FN_MC!AD144="","*",FN_MC!AD144)</f>
        <v>*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H914" sqref="H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7" t="s">
        <v>1259</v>
      </c>
      <c r="Q2" s="268"/>
      <c r="R2" s="88"/>
      <c r="S2" s="88"/>
      <c r="T2" s="89"/>
      <c r="U2" s="269" t="s">
        <v>1525</v>
      </c>
      <c r="V2" s="269"/>
      <c r="W2" s="269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1526</v>
      </c>
      <c r="B3" s="91" t="s">
        <v>1527</v>
      </c>
      <c r="C3" s="91" t="s">
        <v>7</v>
      </c>
      <c r="D3" s="92" t="s">
        <v>1211</v>
      </c>
      <c r="E3" s="92" t="s">
        <v>366</v>
      </c>
      <c r="F3" s="92" t="s">
        <v>1528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1529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>
        <f ca="1">_xlfn.XLOOKUP(G79&amp;$V$3,BS_CONTROLE[CHAVE],BS_CONTROLE[Quantidade_11],"-")</f>
        <v>0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4512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27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0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4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0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936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100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2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13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4512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27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27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100</v>
      </c>
      <c r="V104" s="98">
        <f ca="1">_xlfn.XLOOKUP(G104&amp;$V$3,BS_CONTROLE[CHAVE],BS_CONTROLE[Quantidade_11],"-")</f>
        <v>180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8.3333333333333329E-2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4512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27</v>
      </c>
      <c r="V113" s="98">
        <f ca="1">_xlfn.XLOOKUP(G113&amp;$V$3,BS_CONTROLE[CHAVE],BS_CONTROLE[Quantidade_11],"-")</f>
        <v>0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0</v>
      </c>
      <c r="V117" s="98">
        <f ca="1">_xlfn.XLOOKUP(G117&amp;$V$3,BS_CONTROLE[CHAVE],BS_CONTROLE[Quantidade_11],"-")</f>
        <v>0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4</v>
      </c>
      <c r="V119" s="98">
        <f ca="1">_xlfn.XLOOKUP(G119&amp;$V$3,BS_CONTROLE[CHAVE],BS_CONTROLE[Quantidade_11],"-")</f>
        <v>0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 t="str">
        <f ca="1">_xlfn.XLOOKUP(G125&amp;$U$3,BS_CONTROLE[CHAVE],BS_CONTROLE[Quantidade_11],"-")</f>
        <v>-</v>
      </c>
      <c r="V125" s="98">
        <f ca="1">_xlfn.XLOOKUP(G125&amp;$V$3,BS_CONTROLE[CHAVE],BS_CONTROLE[Quantidade_11],"-")</f>
        <v>0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1530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91" t="s">
        <v>1531</v>
      </c>
      <c r="C4" s="191" t="s">
        <v>1532</v>
      </c>
      <c r="D4" s="191" t="s">
        <v>1533</v>
      </c>
      <c r="E4" s="191" t="s">
        <v>1534</v>
      </c>
      <c r="F4" s="191" t="s">
        <v>366</v>
      </c>
      <c r="G4" s="191" t="s">
        <v>1535</v>
      </c>
    </row>
    <row r="5" spans="2:7">
      <c r="B5" s="192" t="s">
        <v>1536</v>
      </c>
      <c r="C5" s="192">
        <v>309525</v>
      </c>
      <c r="D5" s="192" t="s">
        <v>1537</v>
      </c>
      <c r="E5" s="192" t="s">
        <v>249</v>
      </c>
      <c r="F5" s="192" t="s">
        <v>1538</v>
      </c>
      <c r="G5" s="193">
        <v>46296</v>
      </c>
    </row>
    <row r="6" spans="2:7">
      <c r="B6" s="192" t="s">
        <v>1539</v>
      </c>
      <c r="C6" s="192">
        <v>257410</v>
      </c>
      <c r="D6" s="192" t="s">
        <v>1540</v>
      </c>
      <c r="E6" s="192" t="s">
        <v>249</v>
      </c>
      <c r="F6" s="192" t="s">
        <v>1538</v>
      </c>
      <c r="G6" s="193"/>
    </row>
    <row r="7" spans="2:7">
      <c r="B7" s="192" t="s">
        <v>1482</v>
      </c>
      <c r="C7" s="192">
        <v>256875</v>
      </c>
      <c r="D7" s="192" t="s">
        <v>1541</v>
      </c>
      <c r="E7" s="192" t="s">
        <v>249</v>
      </c>
      <c r="F7" s="192" t="s">
        <v>1538</v>
      </c>
      <c r="G7" s="193">
        <v>46296</v>
      </c>
    </row>
    <row r="8" spans="2:7">
      <c r="B8" s="192" t="s">
        <v>1542</v>
      </c>
      <c r="C8" s="192">
        <v>257278</v>
      </c>
      <c r="D8" s="192" t="s">
        <v>1543</v>
      </c>
      <c r="E8" s="192" t="s">
        <v>240</v>
      </c>
      <c r="F8" s="192" t="s">
        <v>1544</v>
      </c>
      <c r="G8" s="193">
        <v>46235</v>
      </c>
    </row>
    <row r="9" spans="2:7">
      <c r="B9" s="192" t="s">
        <v>1545</v>
      </c>
      <c r="C9" s="192">
        <v>261794</v>
      </c>
      <c r="D9" s="192" t="s">
        <v>1546</v>
      </c>
      <c r="E9" s="192" t="s">
        <v>240</v>
      </c>
      <c r="F9" s="192" t="s">
        <v>1544</v>
      </c>
      <c r="G9" s="193">
        <v>46082</v>
      </c>
    </row>
    <row r="10" spans="2:7">
      <c r="B10" s="192" t="s">
        <v>1547</v>
      </c>
      <c r="C10" s="192">
        <v>257033</v>
      </c>
      <c r="D10" s="192" t="s">
        <v>1548</v>
      </c>
      <c r="E10" s="192" t="s">
        <v>240</v>
      </c>
      <c r="F10" s="192" t="s">
        <v>480</v>
      </c>
      <c r="G10" s="192" t="s">
        <v>1549</v>
      </c>
    </row>
    <row r="11" spans="2:7">
      <c r="B11" s="192" t="s">
        <v>1550</v>
      </c>
      <c r="C11" s="192">
        <v>396578</v>
      </c>
      <c r="D11" s="192" t="s">
        <v>1551</v>
      </c>
      <c r="E11" s="192" t="s">
        <v>240</v>
      </c>
      <c r="F11" s="192" t="s">
        <v>480</v>
      </c>
      <c r="G11" s="192" t="s">
        <v>1549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2" t="s">
        <v>1552</v>
      </c>
      <c r="D5" s="273"/>
      <c r="E5" s="273"/>
      <c r="F5" s="273"/>
      <c r="G5" s="273"/>
      <c r="H5" s="273"/>
      <c r="I5" s="273"/>
      <c r="J5" s="274"/>
      <c r="K5" s="275" t="s">
        <v>1553</v>
      </c>
      <c r="L5" s="276"/>
      <c r="M5" s="276"/>
      <c r="N5" s="276"/>
      <c r="O5" s="277" t="s">
        <v>1554</v>
      </c>
      <c r="P5" s="278"/>
      <c r="Q5" s="279"/>
    </row>
    <row r="6" spans="1:17" s="81" customFormat="1" ht="15.75" customHeight="1">
      <c r="A6" s="75" t="s">
        <v>1528</v>
      </c>
      <c r="B6" s="82" t="s">
        <v>1527</v>
      </c>
      <c r="C6" s="83" t="s">
        <v>1211</v>
      </c>
      <c r="D6" s="84" t="s">
        <v>1212</v>
      </c>
      <c r="E6" s="83" t="s">
        <v>1555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1556</v>
      </c>
      <c r="M6" s="116" t="s">
        <v>29</v>
      </c>
      <c r="N6" s="117" t="s">
        <v>1206</v>
      </c>
      <c r="O6" s="165" t="s">
        <v>1249</v>
      </c>
      <c r="P6" s="128"/>
      <c r="Q6" s="139" t="s">
        <v>1557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0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1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*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>*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0</v>
      </c>
      <c r="P140" s="78"/>
      <c r="Q140" s="120" t="str">
        <f>IF($A$2=1,IF(FN_MC!BJ118="","*",FN_MC!BJ118),IF(FN_MC!BK118="","*",FN_MC!BK118))</f>
        <v>*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0</v>
      </c>
      <c r="P142" s="78"/>
      <c r="Q142" s="120" t="str">
        <f>IF($A$2=1,IF(FN_MC!BJ120="","*",FN_MC!BJ120),IF(FN_MC!BK120="","*",FN_MC!BK120))</f>
        <v>*</v>
      </c>
    </row>
    <row r="143" spans="1:17">
      <c r="A143" s="85" t="str">
        <f>IF(FN_MC!B121="","*",FN_MC!B121)</f>
        <v>*</v>
      </c>
      <c r="B143" s="86" t="str">
        <f>IF(FN_MC!X121="","*",FN_MC!X121)</f>
        <v>*</v>
      </c>
      <c r="C143" s="87" t="str">
        <f>IF(FN_MC!S121="","*",FN_MC!S121)</f>
        <v>-</v>
      </c>
      <c r="D143" s="87" t="str">
        <f>IF(FN_MC!T121="","*",FN_MC!T121)</f>
        <v>-</v>
      </c>
      <c r="E143" s="87" t="str">
        <f>IF(FN_MC!D121="","*",FN_MC!D121)</f>
        <v>*</v>
      </c>
      <c r="F143" s="87" t="str">
        <f>IF(FN_MC!H121="","*",FN_MC!H121)</f>
        <v>*</v>
      </c>
      <c r="G143" s="87" t="str">
        <f>IF(FN_MC!M121="","*",FN_MC!M121)</f>
        <v>-</v>
      </c>
      <c r="H143" s="125" t="str">
        <f>IF(FN_MC!K121="","*",FN_MC!K121)</f>
        <v>*</v>
      </c>
      <c r="I143" s="110" t="str">
        <f>IF(FN_MC!O121="","*",FN_MC!O121)</f>
        <v>*</v>
      </c>
      <c r="J143" s="110" t="str">
        <f>IF(FN_MC!P121="","*",FN_MC!P121)</f>
        <v>*</v>
      </c>
      <c r="K143" s="118" t="str">
        <f>IF(FN_MC!AK121="","*",FN_MC!AK121)</f>
        <v>-</v>
      </c>
      <c r="L143" s="118" t="str">
        <f>IF(FN_MC!AM121="","*",FN_MC!AM121)</f>
        <v>-</v>
      </c>
      <c r="M143" s="118" t="str">
        <f>IF(FN_MC!AP121="","*",FN_MC!AP121)</f>
        <v>-</v>
      </c>
      <c r="N143" s="118" t="str">
        <f>IF(FN_MC!AM121="","*",FN_MC!AM121)</f>
        <v>-</v>
      </c>
      <c r="O143" s="136">
        <f>FN_MC!BH121</f>
        <v>0</v>
      </c>
      <c r="P143" s="78"/>
      <c r="Q143" s="120" t="str">
        <f>IF($A$2=1,IF(FN_MC!BJ121="","*",FN_MC!BJ121),IF(FN_MC!BK121="","*",FN_MC!BK121))</f>
        <v>*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0</v>
      </c>
      <c r="P144" s="78"/>
      <c r="Q144" s="120" t="str">
        <f>IF($A$2=1,IF(FN_MC!BJ122="","*",FN_MC!BJ122),IF(FN_MC!BK122="","*",FN_MC!BK122))</f>
        <v>*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0</v>
      </c>
      <c r="P146" s="78"/>
      <c r="Q146" s="120" t="str">
        <f>IF($A$2=1,IF(FN_MC!BJ124="","*",FN_MC!BJ124),IF(FN_MC!BK124="","*",FN_MC!BK124))</f>
        <v>*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0</v>
      </c>
      <c r="P148" s="78"/>
      <c r="Q148" s="120" t="str">
        <f>IF($A$2=1,IF(FN_MC!BJ126="","*",FN_MC!BJ126),IF(FN_MC!BK126="","*",FN_MC!BK126))</f>
        <v>*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0</v>
      </c>
      <c r="P150" s="78"/>
      <c r="Q150" s="120" t="str">
        <f>IF($A$2=1,IF(FN_MC!BJ128="","*",FN_MC!BJ128),IF(FN_MC!BK128="","*",FN_MC!BK128))</f>
        <v>*</v>
      </c>
    </row>
    <row r="151" spans="1:17">
      <c r="A151" s="85" t="str">
        <f>IF(FN_MC!B129="","*",FN_MC!B129)</f>
        <v>*</v>
      </c>
      <c r="B151" s="86" t="str">
        <f>IF(FN_MC!X129="","*",FN_MC!X129)</f>
        <v>*</v>
      </c>
      <c r="C151" s="87" t="str">
        <f>IF(FN_MC!S129="","*",FN_MC!S129)</f>
        <v>-</v>
      </c>
      <c r="D151" s="87" t="str">
        <f>IF(FN_MC!T129="","*",FN_MC!T129)</f>
        <v>-</v>
      </c>
      <c r="E151" s="87" t="str">
        <f>IF(FN_MC!D129="","*",FN_MC!D129)</f>
        <v>*</v>
      </c>
      <c r="F151" s="87" t="str">
        <f>IF(FN_MC!H129="","*",FN_MC!H129)</f>
        <v>*</v>
      </c>
      <c r="G151" s="87" t="str">
        <f>IF(FN_MC!M129="","*",FN_MC!M129)</f>
        <v>-</v>
      </c>
      <c r="H151" s="125" t="str">
        <f>IF(FN_MC!K129="","*",FN_MC!K129)</f>
        <v>*</v>
      </c>
      <c r="I151" s="110" t="str">
        <f>IF(FN_MC!O129="","*",FN_MC!O129)</f>
        <v>*</v>
      </c>
      <c r="J151" s="110" t="str">
        <f>IF(FN_MC!P129="","*",FN_MC!P129)</f>
        <v>*</v>
      </c>
      <c r="K151" s="118" t="str">
        <f>IF(FN_MC!AK129="","*",FN_MC!AK129)</f>
        <v>-</v>
      </c>
      <c r="L151" s="118" t="str">
        <f>IF(FN_MC!AM129="","*",FN_MC!AM129)</f>
        <v>-</v>
      </c>
      <c r="M151" s="118" t="str">
        <f>IF(FN_MC!AP129="","*",FN_MC!AP129)</f>
        <v>-</v>
      </c>
      <c r="N151" s="118" t="str">
        <f>IF(FN_MC!AM129="","*",FN_MC!AM129)</f>
        <v>-</v>
      </c>
      <c r="O151" s="136">
        <f>FN_MC!BH129</f>
        <v>0</v>
      </c>
      <c r="P151" s="78"/>
      <c r="Q151" s="120" t="str">
        <f>IF($A$2=1,IF(FN_MC!BJ129="","*",FN_MC!BJ129),IF(FN_MC!BK129="","*",FN_MC!BK129))</f>
        <v>*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0</v>
      </c>
      <c r="P152" s="78"/>
      <c r="Q152" s="120" t="str">
        <f>IF($A$2=1,IF(FN_MC!BJ130="","*",FN_MC!BJ130),IF(FN_MC!BK130="","*",FN_MC!BK130))</f>
        <v>*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 t="str">
        <f>IF(FN_MC!B133="","*",FN_MC!B133)</f>
        <v>*</v>
      </c>
      <c r="B155" s="86" t="str">
        <f>IF(FN_MC!X133="","*",FN_MC!X133)</f>
        <v>*</v>
      </c>
      <c r="C155" s="87" t="str">
        <f>IF(FN_MC!S133="","*",FN_MC!S133)</f>
        <v>-</v>
      </c>
      <c r="D155" s="87" t="str">
        <f>IF(FN_MC!T133="","*",FN_MC!T133)</f>
        <v>-</v>
      </c>
      <c r="E155" s="87" t="str">
        <f>IF(FN_MC!D133="","*",FN_MC!D133)</f>
        <v>*</v>
      </c>
      <c r="F155" s="87" t="str">
        <f>IF(FN_MC!H133="","*",FN_MC!H133)</f>
        <v>*</v>
      </c>
      <c r="G155" s="87" t="str">
        <f>IF(FN_MC!M133="","*",FN_MC!M133)</f>
        <v>-</v>
      </c>
      <c r="H155" s="125" t="str">
        <f>IF(FN_MC!K133="","*",FN_MC!K133)</f>
        <v>*</v>
      </c>
      <c r="I155" s="110" t="str">
        <f>IF(FN_MC!O133="","*",FN_MC!O133)</f>
        <v>*</v>
      </c>
      <c r="J155" s="110" t="str">
        <f>IF(FN_MC!P133="","*",FN_MC!P133)</f>
        <v>*</v>
      </c>
      <c r="K155" s="118" t="str">
        <f>IF(FN_MC!AK133="","*",FN_MC!AK133)</f>
        <v>-</v>
      </c>
      <c r="L155" s="118" t="str">
        <f>IF(FN_MC!AM133="","*",FN_MC!AM133)</f>
        <v>-</v>
      </c>
      <c r="M155" s="118" t="str">
        <f>IF(FN_MC!AP133="","*",FN_MC!AP133)</f>
        <v>-</v>
      </c>
      <c r="N155" s="118" t="str">
        <f>IF(FN_MC!AM133="","*",FN_MC!AM133)</f>
        <v>-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 t="str">
        <f>IF(FN_MC!B134="","*",FN_MC!B134)</f>
        <v>*</v>
      </c>
      <c r="B156" s="86" t="str">
        <f>IF(FN_MC!X134="","*",FN_MC!X134)</f>
        <v>*</v>
      </c>
      <c r="C156" s="87" t="str">
        <f>IF(FN_MC!S134="","*",FN_MC!S134)</f>
        <v>-</v>
      </c>
      <c r="D156" s="87" t="str">
        <f>IF(FN_MC!T134="","*",FN_MC!T134)</f>
        <v>-</v>
      </c>
      <c r="E156" s="87" t="str">
        <f>IF(FN_MC!D134="","*",FN_MC!D134)</f>
        <v>*</v>
      </c>
      <c r="F156" s="87" t="str">
        <f>IF(FN_MC!H134="","*",FN_MC!H134)</f>
        <v>*</v>
      </c>
      <c r="G156" s="87" t="str">
        <f>IF(FN_MC!M134="","*",FN_MC!M134)</f>
        <v>-</v>
      </c>
      <c r="H156" s="125" t="str">
        <f>IF(FN_MC!K134="","*",FN_MC!K134)</f>
        <v>*</v>
      </c>
      <c r="I156" s="110" t="str">
        <f>IF(FN_MC!O134="","*",FN_MC!O134)</f>
        <v>*</v>
      </c>
      <c r="J156" s="110" t="str">
        <f>IF(FN_MC!P134="","*",FN_MC!P134)</f>
        <v>*</v>
      </c>
      <c r="K156" s="118" t="str">
        <f>IF(FN_MC!AK134="","*",FN_MC!AK134)</f>
        <v>-</v>
      </c>
      <c r="L156" s="118" t="str">
        <f>IF(FN_MC!AM134="","*",FN_MC!AM134)</f>
        <v>-</v>
      </c>
      <c r="M156" s="118" t="str">
        <f>IF(FN_MC!AP134="","*",FN_MC!AP134)</f>
        <v>-</v>
      </c>
      <c r="N156" s="118" t="str">
        <f>IF(FN_MC!AM134="","*",FN_MC!AM134)</f>
        <v>-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 t="str">
        <f>IF(FN_MC!B136="","*",FN_MC!B136)</f>
        <v>*</v>
      </c>
      <c r="B158" s="86" t="str">
        <f>IF(FN_MC!X136="","*",FN_MC!X136)</f>
        <v>*</v>
      </c>
      <c r="C158" s="87" t="str">
        <f>IF(FN_MC!S136="","*",FN_MC!S136)</f>
        <v>-</v>
      </c>
      <c r="D158" s="87" t="str">
        <f>IF(FN_MC!T136="","*",FN_MC!T136)</f>
        <v>-</v>
      </c>
      <c r="E158" s="87" t="str">
        <f>IF(FN_MC!D136="","*",FN_MC!D136)</f>
        <v>*</v>
      </c>
      <c r="F158" s="87" t="str">
        <f>IF(FN_MC!H136="","*",FN_MC!H136)</f>
        <v>*</v>
      </c>
      <c r="G158" s="87" t="str">
        <f>IF(FN_MC!M136="","*",FN_MC!M136)</f>
        <v>-</v>
      </c>
      <c r="H158" s="125" t="str">
        <f>IF(FN_MC!K136="","*",FN_MC!K136)</f>
        <v>*</v>
      </c>
      <c r="I158" s="110" t="str">
        <f>IF(FN_MC!O136="","*",FN_MC!O136)</f>
        <v>*</v>
      </c>
      <c r="J158" s="110" t="str">
        <f>IF(FN_MC!P136="","*",FN_MC!P136)</f>
        <v>*</v>
      </c>
      <c r="K158" s="118" t="str">
        <f>IF(FN_MC!AK136="","*",FN_MC!AK136)</f>
        <v>-</v>
      </c>
      <c r="L158" s="118" t="str">
        <f>IF(FN_MC!AM136="","*",FN_MC!AM136)</f>
        <v>-</v>
      </c>
      <c r="M158" s="118" t="str">
        <f>IF(FN_MC!AP136="","*",FN_MC!AP136)</f>
        <v>-</v>
      </c>
      <c r="N158" s="118" t="str">
        <f>IF(FN_MC!AM136="","*",FN_MC!AM136)</f>
        <v>-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 t="str">
        <f>IF(FN_MC!B138="","*",FN_MC!B138)</f>
        <v>*</v>
      </c>
      <c r="B160" s="86" t="str">
        <f>IF(FN_MC!X138="","*",FN_MC!X138)</f>
        <v>*</v>
      </c>
      <c r="C160" s="87" t="str">
        <f>IF(FN_MC!S138="","*",FN_MC!S138)</f>
        <v>-</v>
      </c>
      <c r="D160" s="87" t="str">
        <f>IF(FN_MC!T138="","*",FN_MC!T138)</f>
        <v>-</v>
      </c>
      <c r="E160" s="87" t="str">
        <f>IF(FN_MC!D138="","*",FN_MC!D138)</f>
        <v>*</v>
      </c>
      <c r="F160" s="87" t="str">
        <f>IF(FN_MC!H138="","*",FN_MC!H138)</f>
        <v>*</v>
      </c>
      <c r="G160" s="87" t="str">
        <f>IF(FN_MC!M138="","*",FN_MC!M138)</f>
        <v>-</v>
      </c>
      <c r="H160" s="125" t="str">
        <f>IF(FN_MC!K138="","*",FN_MC!K138)</f>
        <v>*</v>
      </c>
      <c r="I160" s="110" t="str">
        <f>IF(FN_MC!O138="","*",FN_MC!O138)</f>
        <v>*</v>
      </c>
      <c r="J160" s="110" t="str">
        <f>IF(FN_MC!P138="","*",FN_MC!P138)</f>
        <v>*</v>
      </c>
      <c r="K160" s="118" t="str">
        <f>IF(FN_MC!AK138="","*",FN_MC!AK138)</f>
        <v>-</v>
      </c>
      <c r="L160" s="118" t="str">
        <f>IF(FN_MC!AM138="","*",FN_MC!AM138)</f>
        <v>-</v>
      </c>
      <c r="M160" s="118" t="str">
        <f>IF(FN_MC!AP138="","*",FN_MC!AP138)</f>
        <v>-</v>
      </c>
      <c r="N160" s="118" t="str">
        <f>IF(FN_MC!AM138="","*",FN_MC!AM138)</f>
        <v>-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 t="str">
        <f>IF(FN_MC!B139="","*",FN_MC!B139)</f>
        <v>*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 t="str">
        <f>IF(FN_MC!B142="","*",FN_MC!B142)</f>
        <v>*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 t="str">
        <f>IF(FN_MC!B143="","*",FN_MC!B143)</f>
        <v>*</v>
      </c>
      <c r="B165" s="86" t="str">
        <f>IF(FN_MC!X143="","*",FN_MC!X143)</f>
        <v>*</v>
      </c>
      <c r="C165" s="87" t="str">
        <f>IF(FN_MC!S143="","*",FN_MC!S143)</f>
        <v>-</v>
      </c>
      <c r="D165" s="87" t="str">
        <f>IF(FN_MC!T143="","*",FN_MC!T143)</f>
        <v>-</v>
      </c>
      <c r="E165" s="87" t="str">
        <f>IF(FN_MC!D143="","*",FN_MC!D143)</f>
        <v>*</v>
      </c>
      <c r="F165" s="87" t="str">
        <f>IF(FN_MC!H143="","*",FN_MC!H143)</f>
        <v>*</v>
      </c>
      <c r="G165" s="87" t="str">
        <f>IF(FN_MC!M143="","*",FN_MC!M143)</f>
        <v>-</v>
      </c>
      <c r="H165" s="125" t="str">
        <f>IF(FN_MC!K143="","*",FN_MC!K143)</f>
        <v>*</v>
      </c>
      <c r="I165" s="110" t="str">
        <f>IF(FN_MC!O143="","*",FN_MC!O143)</f>
        <v>*</v>
      </c>
      <c r="J165" s="110" t="str">
        <f>IF(FN_MC!P143="","*",FN_MC!P143)</f>
        <v>*</v>
      </c>
      <c r="K165" s="118" t="str">
        <f>IF(FN_MC!AK143="","*",FN_MC!AK143)</f>
        <v>-</v>
      </c>
      <c r="L165" s="118" t="str">
        <f>IF(FN_MC!AM143="","*",FN_MC!AM143)</f>
        <v>-</v>
      </c>
      <c r="M165" s="118" t="str">
        <f>IF(FN_MC!AP143="","*",FN_MC!AP143)</f>
        <v>-</v>
      </c>
      <c r="N165" s="118" t="str">
        <f>IF(FN_MC!AM143="","*",FN_MC!AM143)</f>
        <v>-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 t="str">
        <f>IF(FN_MC!B144="","*",FN_MC!B144)</f>
        <v>*</v>
      </c>
      <c r="B166" s="86" t="str">
        <f>IF(FN_MC!X144="","*",FN_MC!X144)</f>
        <v>*</v>
      </c>
      <c r="C166" s="87" t="str">
        <f>IF(FN_MC!S144="","*",FN_MC!S144)</f>
        <v>-</v>
      </c>
      <c r="D166" s="87" t="str">
        <f>IF(FN_MC!T144="","*",FN_MC!T144)</f>
        <v>-</v>
      </c>
      <c r="E166" s="87" t="str">
        <f>IF(FN_MC!D144="","*",FN_MC!D144)</f>
        <v>*</v>
      </c>
      <c r="F166" s="87" t="str">
        <f>IF(FN_MC!H144="","*",FN_MC!H144)</f>
        <v>*</v>
      </c>
      <c r="G166" s="87" t="str">
        <f>IF(FN_MC!M144="","*",FN_MC!M144)</f>
        <v>-</v>
      </c>
      <c r="H166" s="125" t="str">
        <f>IF(FN_MC!K144="","*",FN_MC!K144)</f>
        <v>*</v>
      </c>
      <c r="I166" s="110" t="str">
        <f>IF(FN_MC!O144="","*",FN_MC!O144)</f>
        <v>*</v>
      </c>
      <c r="J166" s="110" t="str">
        <f>IF(FN_MC!P144="","*",FN_MC!P144)</f>
        <v>*</v>
      </c>
      <c r="K166" s="118" t="str">
        <f>IF(FN_MC!AK144="","*",FN_MC!AK144)</f>
        <v>-</v>
      </c>
      <c r="L166" s="118" t="str">
        <f>IF(FN_MC!AM144="","*",FN_MC!AM144)</f>
        <v>-</v>
      </c>
      <c r="M166" s="118" t="str">
        <f>IF(FN_MC!AP144="","*",FN_MC!AP144)</f>
        <v>-</v>
      </c>
      <c r="N166" s="118" t="str">
        <f>IF(FN_MC!AM144="","*",FN_MC!AM144)</f>
        <v>-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2026-02-11T20:54:18Z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