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199" documentId="120_S{118792C3-22EF-5104-A093-F22BFE3913F3}" xr6:coauthVersionLast="47" xr6:coauthVersionMax="47" xr10:uidLastSave="{C31114FF-2014-4913-8680-7FD9DC30217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2" i="1" l="1" a="1"/>
  <c r="U12" i="1"/>
  <c r="N50" i="1" a="1"/>
  <c r="N50" i="1"/>
  <c r="M50" i="1" a="1"/>
  <c r="M50" i="1"/>
  <c r="N49" i="1" a="1"/>
  <c r="N49" i="1"/>
  <c r="M49" i="1" a="1"/>
  <c r="M49" i="1"/>
  <c r="N48" i="1" a="1"/>
  <c r="N48" i="1"/>
  <c r="M48" i="1" a="1"/>
  <c r="M48" i="1"/>
  <c r="M46" i="1" a="1"/>
  <c r="M46" i="1"/>
  <c r="N46" i="1" a="1"/>
  <c r="N46" i="1"/>
  <c r="M47" i="1" a="1"/>
  <c r="M47" i="1"/>
  <c r="N47" i="1" a="1"/>
  <c r="N47" i="1"/>
  <c r="M40" i="1" a="1"/>
  <c r="M40" i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41" i="15"/>
  <c r="L41" i="15"/>
  <c r="R44" i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K43" i="15"/>
  <c r="L43" i="15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K44" i="15"/>
  <c r="L44" i="15"/>
  <c r="R47" i="1"/>
  <c r="R44" i="15" s="1"/>
  <c r="S47" i="1" a="1"/>
  <c r="S47" i="1"/>
  <c r="D44" i="15" s="1"/>
  <c r="T47" i="1" a="1"/>
  <c r="T47" i="1"/>
  <c r="E44" i="15" s="1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K45" i="15"/>
  <c r="L45" i="15"/>
  <c r="R48" i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K46" i="15"/>
  <c r="L46" i="15"/>
  <c r="R49" i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K47" i="15"/>
  <c r="L47" i="15"/>
  <c r="R50" i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M51" i="1" a="1"/>
  <c r="M51" i="1"/>
  <c r="K48" i="15" s="1"/>
  <c r="N51" i="1" a="1"/>
  <c r="N51" i="1"/>
  <c r="L48" i="15" s="1"/>
  <c r="R51" i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M53" i="1" a="1"/>
  <c r="M53" i="1"/>
  <c r="N53" i="1" a="1"/>
  <c r="N53" i="1"/>
  <c r="L49" i="15" s="1"/>
  <c r="R53" i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M54" i="1" a="1"/>
  <c r="M54" i="1"/>
  <c r="N54" i="1" a="1"/>
  <c r="N54" i="1"/>
  <c r="L50" i="15" s="1"/>
  <c r="R54" i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M55" i="1" a="1"/>
  <c r="M55" i="1"/>
  <c r="N55" i="1" a="1"/>
  <c r="N55" i="1"/>
  <c r="L51" i="15" s="1"/>
  <c r="R55" i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M56" i="1" a="1"/>
  <c r="M56" i="1"/>
  <c r="N56" i="1" a="1"/>
  <c r="N56" i="1"/>
  <c r="L52" i="15" s="1"/>
  <c r="R56" i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M57" i="1" a="1"/>
  <c r="M57" i="1"/>
  <c r="N57" i="1" a="1"/>
  <c r="N57" i="1"/>
  <c r="L53" i="15" s="1"/>
  <c r="R57" i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M59" i="1" a="1"/>
  <c r="M59" i="1"/>
  <c r="N59" i="1" a="1"/>
  <c r="N59" i="1"/>
  <c r="L55" i="15" s="1"/>
  <c r="R59" i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M60" i="1" a="1"/>
  <c r="M60" i="1"/>
  <c r="N60" i="1" a="1"/>
  <c r="N60" i="1"/>
  <c r="L56" i="15" s="1"/>
  <c r="R60" i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M61" i="1" a="1"/>
  <c r="M61" i="1"/>
  <c r="N61" i="1" a="1"/>
  <c r="N61" i="1"/>
  <c r="L57" i="15" s="1"/>
  <c r="R61" i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M62" i="1" a="1"/>
  <c r="M62" i="1"/>
  <c r="N62" i="1" a="1"/>
  <c r="N62" i="1"/>
  <c r="L58" i="15" s="1"/>
  <c r="R62" i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M63" i="1" a="1"/>
  <c r="M63" i="1"/>
  <c r="N63" i="1" a="1"/>
  <c r="N63" i="1"/>
  <c r="L59" i="15" s="1"/>
  <c r="R63" i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M64" i="1" a="1"/>
  <c r="M64" i="1"/>
  <c r="N64" i="1" a="1"/>
  <c r="N64" i="1"/>
  <c r="L60" i="15" s="1"/>
  <c r="R64" i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M65" i="1" a="1"/>
  <c r="M65" i="1"/>
  <c r="N65" i="1" a="1"/>
  <c r="N65" i="1"/>
  <c r="L61" i="15" s="1"/>
  <c r="R65" i="1"/>
  <c r="S65" i="1" a="1"/>
  <c r="S65" i="1"/>
  <c r="T65" i="1" a="1"/>
  <c r="T65" i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L62" i="15" s="1"/>
  <c r="R66" i="1"/>
  <c r="S66" i="1" a="1"/>
  <c r="S66" i="1"/>
  <c r="T66" i="1" a="1"/>
  <c r="T66" i="1"/>
  <c r="U66" i="1" a="1"/>
  <c r="U66" i="1"/>
  <c r="AI66" i="1"/>
  <c r="AJ66" i="1"/>
  <c r="AK66" i="1"/>
  <c r="K66" i="10" s="1"/>
  <c r="AL66" i="1"/>
  <c r="AM66" i="1"/>
  <c r="AN66" i="1"/>
  <c r="AO66" i="1"/>
  <c r="AP66" i="1"/>
  <c r="M66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L63" i="15" s="1"/>
  <c r="R67" i="1"/>
  <c r="S67" i="1" a="1"/>
  <c r="S67" i="1"/>
  <c r="T67" i="1" a="1"/>
  <c r="T67" i="1"/>
  <c r="U67" i="1" a="1"/>
  <c r="U67" i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L64" i="15" s="1"/>
  <c r="R68" i="1"/>
  <c r="S68" i="1" a="1"/>
  <c r="S68" i="1"/>
  <c r="T68" i="1" a="1"/>
  <c r="T68" i="1"/>
  <c r="U68" i="1" a="1"/>
  <c r="U68" i="1"/>
  <c r="AI68" i="1"/>
  <c r="AJ68" i="1"/>
  <c r="AK68" i="1"/>
  <c r="K68" i="10" s="1"/>
  <c r="AL68" i="1"/>
  <c r="AM68" i="1"/>
  <c r="AN68" i="1"/>
  <c r="AO68" i="1"/>
  <c r="AP68" i="1"/>
  <c r="M68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L65" i="15" s="1"/>
  <c r="R69" i="1"/>
  <c r="S69" i="1" a="1"/>
  <c r="S69" i="1"/>
  <c r="T69" i="1" a="1"/>
  <c r="T69" i="1"/>
  <c r="U69" i="1" a="1"/>
  <c r="U69" i="1"/>
  <c r="AI69" i="1"/>
  <c r="AJ69" i="1"/>
  <c r="AK69" i="1"/>
  <c r="K69" i="10" s="1"/>
  <c r="AL69" i="1"/>
  <c r="AM69" i="1"/>
  <c r="AN69" i="1"/>
  <c r="AO69" i="1"/>
  <c r="AP69" i="1"/>
  <c r="M69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66" i="15" s="1"/>
  <c r="R70" i="1"/>
  <c r="S70" i="1" a="1"/>
  <c r="S70" i="1"/>
  <c r="T70" i="1" a="1"/>
  <c r="T70" i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67" i="15" s="1"/>
  <c r="R71" i="1"/>
  <c r="S71" i="1" a="1"/>
  <c r="S71" i="1"/>
  <c r="T71" i="1" a="1"/>
  <c r="T71" i="1"/>
  <c r="U71" i="1" a="1"/>
  <c r="U71" i="1"/>
  <c r="AI71" i="1"/>
  <c r="AJ71" i="1"/>
  <c r="AK71" i="1"/>
  <c r="K71" i="10" s="1"/>
  <c r="AL71" i="1"/>
  <c r="AM71" i="1"/>
  <c r="AN71" i="1"/>
  <c r="AO71" i="1"/>
  <c r="AP71" i="1"/>
  <c r="M71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68" i="15" s="1"/>
  <c r="R72" i="1"/>
  <c r="S72" i="1" a="1"/>
  <c r="S72" i="1"/>
  <c r="T72" i="1" a="1"/>
  <c r="T72" i="1"/>
  <c r="U72" i="1" a="1"/>
  <c r="U72" i="1"/>
  <c r="AI72" i="1"/>
  <c r="AJ72" i="1"/>
  <c r="AK72" i="1"/>
  <c r="K72" i="10" s="1"/>
  <c r="AL72" i="1"/>
  <c r="AM72" i="1"/>
  <c r="AN72" i="1"/>
  <c r="AO72" i="1"/>
  <c r="AP72" i="1"/>
  <c r="M72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9" i="15" s="1"/>
  <c r="R73" i="1"/>
  <c r="S73" i="1" a="1"/>
  <c r="S73" i="1"/>
  <c r="T73" i="1" a="1"/>
  <c r="T73" i="1"/>
  <c r="U73" i="1" a="1"/>
  <c r="U73" i="1"/>
  <c r="AI73" i="1"/>
  <c r="AJ73" i="1"/>
  <c r="AK73" i="1"/>
  <c r="K73" i="10" s="1"/>
  <c r="AL73" i="1"/>
  <c r="AM73" i="1"/>
  <c r="AN73" i="1"/>
  <c r="AO73" i="1"/>
  <c r="AP73" i="1"/>
  <c r="M73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70" i="15" s="1"/>
  <c r="R74" i="1"/>
  <c r="S74" i="1" a="1"/>
  <c r="S74" i="1"/>
  <c r="T74" i="1" a="1"/>
  <c r="T74" i="1"/>
  <c r="U74" i="1" a="1"/>
  <c r="U74" i="1"/>
  <c r="AI74" i="1"/>
  <c r="AJ74" i="1"/>
  <c r="AK74" i="1"/>
  <c r="K74" i="10" s="1"/>
  <c r="AL74" i="1"/>
  <c r="AM74" i="1"/>
  <c r="AN74" i="1"/>
  <c r="AO74" i="1"/>
  <c r="AP74" i="1"/>
  <c r="M74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71" i="15" s="1"/>
  <c r="R75" i="1"/>
  <c r="S75" i="1" a="1"/>
  <c r="S75" i="1"/>
  <c r="T75" i="1" a="1"/>
  <c r="T75" i="1"/>
  <c r="U75" i="1" a="1"/>
  <c r="U75" i="1"/>
  <c r="AI75" i="1"/>
  <c r="AJ75" i="1"/>
  <c r="AK75" i="1"/>
  <c r="K75" i="10" s="1"/>
  <c r="AL75" i="1"/>
  <c r="AM75" i="1"/>
  <c r="AN75" i="1"/>
  <c r="AO75" i="1"/>
  <c r="AP75" i="1"/>
  <c r="M75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72" i="15" s="1"/>
  <c r="R76" i="1"/>
  <c r="S76" i="1" a="1"/>
  <c r="S76" i="1"/>
  <c r="T76" i="1" a="1"/>
  <c r="T76" i="1"/>
  <c r="U76" i="1" a="1"/>
  <c r="U76" i="1"/>
  <c r="AI76" i="1"/>
  <c r="AJ76" i="1"/>
  <c r="AK76" i="1"/>
  <c r="K76" i="10" s="1"/>
  <c r="AL76" i="1"/>
  <c r="AM76" i="1"/>
  <c r="AN76" i="1"/>
  <c r="AO76" i="1"/>
  <c r="AP76" i="1"/>
  <c r="M76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73" i="15" s="1"/>
  <c r="R77" i="1"/>
  <c r="S77" i="1" a="1"/>
  <c r="S77" i="1"/>
  <c r="T77" i="1" a="1"/>
  <c r="T77" i="1"/>
  <c r="U77" i="1" a="1"/>
  <c r="U77" i="1"/>
  <c r="AI77" i="1"/>
  <c r="AJ77" i="1"/>
  <c r="AK77" i="1"/>
  <c r="K77" i="10" s="1"/>
  <c r="AL77" i="1"/>
  <c r="AM77" i="1"/>
  <c r="AN77" i="1"/>
  <c r="AO77" i="1"/>
  <c r="AP77" i="1"/>
  <c r="M77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74" i="15" s="1"/>
  <c r="R78" i="1"/>
  <c r="S78" i="1" a="1"/>
  <c r="S78" i="1"/>
  <c r="T78" i="1" a="1"/>
  <c r="T78" i="1"/>
  <c r="U78" i="1" a="1"/>
  <c r="U78" i="1"/>
  <c r="AI78" i="1"/>
  <c r="AJ78" i="1"/>
  <c r="AK78" i="1"/>
  <c r="K78" i="10" s="1"/>
  <c r="AL78" i="1"/>
  <c r="AM78" i="1"/>
  <c r="AN78" i="1"/>
  <c r="AO78" i="1"/>
  <c r="AP78" i="1"/>
  <c r="M78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75" i="15" s="1"/>
  <c r="R79" i="1"/>
  <c r="S79" i="1" a="1"/>
  <c r="S79" i="1"/>
  <c r="T79" i="1" a="1"/>
  <c r="T79" i="1"/>
  <c r="U79" i="1" a="1"/>
  <c r="U79" i="1"/>
  <c r="AI79" i="1"/>
  <c r="AJ79" i="1"/>
  <c r="AK79" i="1"/>
  <c r="K79" i="10" s="1"/>
  <c r="AL79" i="1"/>
  <c r="AM79" i="1"/>
  <c r="AN79" i="1"/>
  <c r="AO79" i="1"/>
  <c r="AP79" i="1"/>
  <c r="M79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76" i="15" s="1"/>
  <c r="R80" i="1"/>
  <c r="S80" i="1" a="1"/>
  <c r="S80" i="1"/>
  <c r="T80" i="1" a="1"/>
  <c r="T80" i="1"/>
  <c r="U80" i="1" a="1"/>
  <c r="U80" i="1"/>
  <c r="AI80" i="1"/>
  <c r="AJ80" i="1"/>
  <c r="AK80" i="1"/>
  <c r="K80" i="10" s="1"/>
  <c r="AL80" i="1"/>
  <c r="AM80" i="1"/>
  <c r="AN80" i="1"/>
  <c r="AO80" i="1"/>
  <c r="AP80" i="1"/>
  <c r="M80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77" i="15" s="1"/>
  <c r="R81" i="1"/>
  <c r="S81" i="1" a="1"/>
  <c r="S81" i="1"/>
  <c r="T81" i="1" a="1"/>
  <c r="T81" i="1"/>
  <c r="U81" i="1" a="1"/>
  <c r="U81" i="1"/>
  <c r="AI81" i="1"/>
  <c r="AJ81" i="1"/>
  <c r="AK81" i="1"/>
  <c r="K81" i="10" s="1"/>
  <c r="AL81" i="1"/>
  <c r="AM81" i="1"/>
  <c r="AN81" i="1"/>
  <c r="AO81" i="1"/>
  <c r="AP81" i="1"/>
  <c r="M81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78" i="15" s="1"/>
  <c r="R82" i="1"/>
  <c r="S82" i="1" a="1"/>
  <c r="S82" i="1"/>
  <c r="T82" i="1" a="1"/>
  <c r="T82" i="1"/>
  <c r="U82" i="1" a="1"/>
  <c r="U82" i="1"/>
  <c r="AI82" i="1"/>
  <c r="AJ82" i="1"/>
  <c r="AK82" i="1"/>
  <c r="K82" i="10" s="1"/>
  <c r="AL82" i="1"/>
  <c r="AM82" i="1"/>
  <c r="AN82" i="1"/>
  <c r="AO82" i="1"/>
  <c r="AP82" i="1"/>
  <c r="M82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9" i="15" s="1"/>
  <c r="R83" i="1"/>
  <c r="S83" i="1" a="1"/>
  <c r="S83" i="1"/>
  <c r="T83" i="1" a="1"/>
  <c r="T83" i="1"/>
  <c r="U83" i="1" a="1"/>
  <c r="U83" i="1"/>
  <c r="AI83" i="1"/>
  <c r="AJ83" i="1"/>
  <c r="AK83" i="1"/>
  <c r="K83" i="10" s="1"/>
  <c r="AL83" i="1"/>
  <c r="AM83" i="1"/>
  <c r="AN83" i="1"/>
  <c r="AO83" i="1"/>
  <c r="AP83" i="1"/>
  <c r="M83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80" i="15" s="1"/>
  <c r="R84" i="1"/>
  <c r="S84" i="1" a="1"/>
  <c r="S84" i="1"/>
  <c r="T84" i="1" a="1"/>
  <c r="T84" i="1"/>
  <c r="U84" i="1" a="1"/>
  <c r="U84" i="1"/>
  <c r="AI84" i="1"/>
  <c r="AJ84" i="1"/>
  <c r="AK84" i="1"/>
  <c r="K84" i="10" s="1"/>
  <c r="AL84" i="1"/>
  <c r="AM84" i="1"/>
  <c r="AN84" i="1"/>
  <c r="AO84" i="1"/>
  <c r="AP84" i="1"/>
  <c r="M84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81" i="15" s="1"/>
  <c r="R85" i="1"/>
  <c r="S85" i="1" a="1"/>
  <c r="S85" i="1"/>
  <c r="T85" i="1" a="1"/>
  <c r="T85" i="1"/>
  <c r="U85" i="1" a="1"/>
  <c r="U85" i="1"/>
  <c r="AI85" i="1"/>
  <c r="AJ85" i="1"/>
  <c r="AK85" i="1"/>
  <c r="K85" i="10" s="1"/>
  <c r="AL85" i="1"/>
  <c r="AM85" i="1"/>
  <c r="AN85" i="1"/>
  <c r="AO85" i="1"/>
  <c r="AP85" i="1"/>
  <c r="M85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82" i="15" s="1"/>
  <c r="R86" i="1"/>
  <c r="S86" i="1" a="1"/>
  <c r="S86" i="1"/>
  <c r="T86" i="1" a="1"/>
  <c r="T86" i="1"/>
  <c r="U86" i="1" a="1"/>
  <c r="U86" i="1"/>
  <c r="AI86" i="1"/>
  <c r="AJ86" i="1"/>
  <c r="AK86" i="1"/>
  <c r="K86" i="10" s="1"/>
  <c r="AL86" i="1"/>
  <c r="AM86" i="1"/>
  <c r="AN86" i="1"/>
  <c r="AO86" i="1"/>
  <c r="AP86" i="1"/>
  <c r="M86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83" i="15" s="1"/>
  <c r="R87" i="1"/>
  <c r="S87" i="1" a="1"/>
  <c r="S87" i="1"/>
  <c r="T87" i="1" a="1"/>
  <c r="T87" i="1"/>
  <c r="U87" i="1" a="1"/>
  <c r="U87" i="1"/>
  <c r="AI87" i="1"/>
  <c r="AJ87" i="1"/>
  <c r="AK87" i="1"/>
  <c r="K87" i="10" s="1"/>
  <c r="AL87" i="1"/>
  <c r="AM87" i="1"/>
  <c r="AN87" i="1"/>
  <c r="AO87" i="1"/>
  <c r="AP87" i="1"/>
  <c r="M87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84" i="15" s="1"/>
  <c r="R88" i="1"/>
  <c r="S88" i="1" a="1"/>
  <c r="S88" i="1"/>
  <c r="T88" i="1" a="1"/>
  <c r="T88" i="1"/>
  <c r="U88" i="1" a="1"/>
  <c r="U88" i="1"/>
  <c r="AI88" i="1"/>
  <c r="AJ88" i="1"/>
  <c r="AK88" i="1"/>
  <c r="K88" i="10" s="1"/>
  <c r="AL88" i="1"/>
  <c r="AM88" i="1"/>
  <c r="AN88" i="1"/>
  <c r="AO88" i="1"/>
  <c r="AP88" i="1"/>
  <c r="M88" i="10" s="1"/>
  <c r="AQ88" i="1"/>
  <c r="AY88" i="1"/>
  <c r="BB88" i="1"/>
  <c r="BC88" i="1" a="1"/>
  <c r="BC88" i="1"/>
  <c r="BD88" i="1" a="1"/>
  <c r="BD88" i="1"/>
  <c r="BE88" i="1" a="1"/>
  <c r="BE88" i="1"/>
  <c r="BR88" i="1"/>
  <c r="BS88" i="1"/>
  <c r="BT88" i="1"/>
  <c r="A89" i="1"/>
  <c r="C89" i="1"/>
  <c r="G89" i="1"/>
  <c r="M89" i="1" a="1"/>
  <c r="M89" i="1"/>
  <c r="N89" i="1" a="1"/>
  <c r="N89" i="1"/>
  <c r="L85" i="15" s="1"/>
  <c r="R89" i="1"/>
  <c r="S89" i="1" a="1"/>
  <c r="S89" i="1"/>
  <c r="T89" i="1" a="1"/>
  <c r="T89" i="1"/>
  <c r="U89" i="1" a="1"/>
  <c r="U89" i="1"/>
  <c r="AI89" i="1"/>
  <c r="AJ89" i="1"/>
  <c r="AK89" i="1"/>
  <c r="K89" i="10" s="1"/>
  <c r="AL89" i="1"/>
  <c r="AM89" i="1"/>
  <c r="AN89" i="1"/>
  <c r="AO89" i="1"/>
  <c r="AP89" i="1"/>
  <c r="M89" i="10" s="1"/>
  <c r="AQ89" i="1"/>
  <c r="AY89" i="1"/>
  <c r="BB89" i="1"/>
  <c r="BC89" i="1" a="1"/>
  <c r="BC89" i="1"/>
  <c r="BD89" i="1" a="1"/>
  <c r="BD89" i="1"/>
  <c r="BE89" i="1" a="1"/>
  <c r="BE89" i="1"/>
  <c r="BR89" i="1"/>
  <c r="BS89" i="1"/>
  <c r="BT89" i="1"/>
  <c r="A90" i="1"/>
  <c r="C90" i="1"/>
  <c r="G90" i="1"/>
  <c r="M90" i="1" a="1"/>
  <c r="M90" i="1"/>
  <c r="N90" i="1" a="1"/>
  <c r="N90" i="1"/>
  <c r="L86" i="15" s="1"/>
  <c r="R90" i="1"/>
  <c r="S90" i="1" a="1"/>
  <c r="S90" i="1"/>
  <c r="T90" i="1" a="1"/>
  <c r="T90" i="1"/>
  <c r="U90" i="1" a="1"/>
  <c r="U90" i="1"/>
  <c r="AI90" i="1"/>
  <c r="AJ90" i="1"/>
  <c r="AK90" i="1"/>
  <c r="K90" i="10" s="1"/>
  <c r="AL90" i="1"/>
  <c r="AM90" i="1"/>
  <c r="AN90" i="1"/>
  <c r="AO90" i="1"/>
  <c r="AP90" i="1"/>
  <c r="M90" i="10" s="1"/>
  <c r="AQ90" i="1"/>
  <c r="AY90" i="1"/>
  <c r="BB90" i="1"/>
  <c r="BC90" i="1" a="1"/>
  <c r="BC90" i="1"/>
  <c r="BD90" i="1" a="1"/>
  <c r="BD90" i="1"/>
  <c r="BE90" i="1" a="1"/>
  <c r="BE90" i="1"/>
  <c r="BR90" i="1"/>
  <c r="BS90" i="1"/>
  <c r="BT90" i="1"/>
  <c r="A91" i="1"/>
  <c r="C91" i="1"/>
  <c r="G91" i="1"/>
  <c r="M91" i="1" a="1"/>
  <c r="M91" i="1"/>
  <c r="N91" i="1" a="1"/>
  <c r="N91" i="1"/>
  <c r="L87" i="15" s="1"/>
  <c r="R91" i="1"/>
  <c r="S91" i="1" a="1"/>
  <c r="S91" i="1"/>
  <c r="T91" i="1" a="1"/>
  <c r="T91" i="1"/>
  <c r="U91" i="1" a="1"/>
  <c r="U91" i="1"/>
  <c r="AI91" i="1"/>
  <c r="AJ91" i="1"/>
  <c r="AK91" i="1"/>
  <c r="K91" i="10" s="1"/>
  <c r="AL91" i="1"/>
  <c r="AM91" i="1"/>
  <c r="AN91" i="1"/>
  <c r="AO91" i="1"/>
  <c r="AP91" i="1"/>
  <c r="M91" i="10" s="1"/>
  <c r="AQ91" i="1"/>
  <c r="AY91" i="1"/>
  <c r="BB91" i="1"/>
  <c r="BC91" i="1" a="1"/>
  <c r="BC91" i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/>
  <c r="N92" i="1" a="1"/>
  <c r="N92" i="1"/>
  <c r="L88" i="15" s="1"/>
  <c r="R92" i="1"/>
  <c r="S92" i="1" a="1"/>
  <c r="S92" i="1"/>
  <c r="T92" i="1" a="1"/>
  <c r="T92" i="1"/>
  <c r="U92" i="1" a="1"/>
  <c r="U92" i="1"/>
  <c r="AI92" i="1"/>
  <c r="AJ92" i="1"/>
  <c r="AK92" i="1"/>
  <c r="K92" i="10" s="1"/>
  <c r="AL92" i="1"/>
  <c r="AM92" i="1"/>
  <c r="AN92" i="1"/>
  <c r="AO92" i="1"/>
  <c r="AP92" i="1"/>
  <c r="M92" i="10" s="1"/>
  <c r="AQ92" i="1"/>
  <c r="AY92" i="1"/>
  <c r="BB92" i="1"/>
  <c r="BC92" i="1" a="1"/>
  <c r="BC92" i="1"/>
  <c r="BD92" i="1" a="1"/>
  <c r="BD92" i="1"/>
  <c r="BE92" i="1" a="1"/>
  <c r="BE92" i="1"/>
  <c r="BR92" i="1"/>
  <c r="BS92" i="1"/>
  <c r="BT92" i="1"/>
  <c r="A93" i="1"/>
  <c r="C93" i="1"/>
  <c r="G93" i="1"/>
  <c r="M93" i="1" a="1"/>
  <c r="M93" i="1"/>
  <c r="N93" i="1" a="1"/>
  <c r="N93" i="1"/>
  <c r="L89" i="15" s="1"/>
  <c r="R93" i="1"/>
  <c r="S93" i="1" a="1"/>
  <c r="S93" i="1"/>
  <c r="T93" i="1" a="1"/>
  <c r="T93" i="1"/>
  <c r="U93" i="1" a="1"/>
  <c r="U93" i="1"/>
  <c r="AI93" i="1"/>
  <c r="AJ93" i="1"/>
  <c r="AK93" i="1"/>
  <c r="K93" i="10" s="1"/>
  <c r="AL93" i="1"/>
  <c r="AM93" i="1"/>
  <c r="AN93" i="1"/>
  <c r="AO93" i="1"/>
  <c r="AP93" i="1"/>
  <c r="M93" i="10" s="1"/>
  <c r="AQ93" i="1"/>
  <c r="AY93" i="1"/>
  <c r="BB93" i="1"/>
  <c r="BC93" i="1" a="1"/>
  <c r="BC93" i="1"/>
  <c r="BD93" i="1" a="1"/>
  <c r="BD93" i="1"/>
  <c r="BE93" i="1" a="1"/>
  <c r="BE93" i="1"/>
  <c r="BR93" i="1"/>
  <c r="BS93" i="1"/>
  <c r="BT93" i="1"/>
  <c r="A94" i="1"/>
  <c r="C94" i="1"/>
  <c r="G94" i="1"/>
  <c r="M94" i="1" a="1"/>
  <c r="M94" i="1"/>
  <c r="N94" i="1" a="1"/>
  <c r="N94" i="1"/>
  <c r="L90" i="15" s="1"/>
  <c r="R94" i="1"/>
  <c r="S94" i="1" a="1"/>
  <c r="S94" i="1"/>
  <c r="T94" i="1" a="1"/>
  <c r="T94" i="1"/>
  <c r="U94" i="1" a="1"/>
  <c r="U94" i="1"/>
  <c r="AI94" i="1"/>
  <c r="AJ94" i="1"/>
  <c r="AK94" i="1"/>
  <c r="K94" i="10" s="1"/>
  <c r="AL94" i="1"/>
  <c r="AM94" i="1"/>
  <c r="AN94" i="1"/>
  <c r="AO94" i="1"/>
  <c r="AP94" i="1"/>
  <c r="M94" i="10" s="1"/>
  <c r="AQ94" i="1"/>
  <c r="AY94" i="1"/>
  <c r="BB94" i="1"/>
  <c r="BC94" i="1" a="1"/>
  <c r="BC94" i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/>
  <c r="N95" i="1" a="1"/>
  <c r="N95" i="1"/>
  <c r="L91" i="15" s="1"/>
  <c r="R95" i="1"/>
  <c r="S95" i="1" a="1"/>
  <c r="S95" i="1"/>
  <c r="T95" i="1" a="1"/>
  <c r="T95" i="1"/>
  <c r="U95" i="1" a="1"/>
  <c r="U95" i="1"/>
  <c r="AI95" i="1"/>
  <c r="AJ95" i="1"/>
  <c r="AK95" i="1"/>
  <c r="K95" i="10" s="1"/>
  <c r="AL95" i="1"/>
  <c r="AM95" i="1"/>
  <c r="AN95" i="1"/>
  <c r="AO95" i="1"/>
  <c r="AP95" i="1"/>
  <c r="M95" i="10" s="1"/>
  <c r="AQ95" i="1"/>
  <c r="AY95" i="1"/>
  <c r="BB95" i="1"/>
  <c r="BC95" i="1" a="1"/>
  <c r="BC95" i="1"/>
  <c r="BD95" i="1" a="1"/>
  <c r="BD95" i="1"/>
  <c r="BE95" i="1" a="1"/>
  <c r="BE95" i="1"/>
  <c r="BR95" i="1"/>
  <c r="BS95" i="1"/>
  <c r="BT95" i="1"/>
  <c r="A96" i="1"/>
  <c r="C96" i="1"/>
  <c r="G96" i="1"/>
  <c r="M96" i="1" a="1"/>
  <c r="M96" i="1"/>
  <c r="N96" i="1" a="1"/>
  <c r="N96" i="1"/>
  <c r="L92" i="15" s="1"/>
  <c r="R96" i="1"/>
  <c r="S96" i="1" a="1"/>
  <c r="S96" i="1"/>
  <c r="T96" i="1" a="1"/>
  <c r="T96" i="1"/>
  <c r="U96" i="1" a="1"/>
  <c r="U96" i="1"/>
  <c r="AI96" i="1"/>
  <c r="AJ96" i="1"/>
  <c r="AK96" i="1"/>
  <c r="K96" i="10" s="1"/>
  <c r="AL96" i="1"/>
  <c r="AM96" i="1"/>
  <c r="AN96" i="1"/>
  <c r="AO96" i="1"/>
  <c r="AP96" i="1"/>
  <c r="M96" i="10" s="1"/>
  <c r="AQ96" i="1"/>
  <c r="AY96" i="1"/>
  <c r="BB96" i="1"/>
  <c r="BC96" i="1" a="1"/>
  <c r="BC96" i="1"/>
  <c r="BD96" i="1" a="1"/>
  <c r="BD96" i="1"/>
  <c r="BE96" i="1" a="1"/>
  <c r="BE96" i="1"/>
  <c r="BR96" i="1"/>
  <c r="BS96" i="1"/>
  <c r="BT96" i="1"/>
  <c r="A97" i="1"/>
  <c r="C97" i="1"/>
  <c r="G97" i="1"/>
  <c r="M97" i="1" a="1"/>
  <c r="M97" i="1"/>
  <c r="N97" i="1" a="1"/>
  <c r="N97" i="1"/>
  <c r="L93" i="15" s="1"/>
  <c r="R97" i="1"/>
  <c r="S97" i="1" a="1"/>
  <c r="S97" i="1"/>
  <c r="T97" i="1" a="1"/>
  <c r="T97" i="1"/>
  <c r="U97" i="1" a="1"/>
  <c r="U97" i="1"/>
  <c r="AI97" i="1"/>
  <c r="AJ97" i="1"/>
  <c r="AK97" i="1"/>
  <c r="K97" i="10" s="1"/>
  <c r="AL97" i="1"/>
  <c r="AM97" i="1"/>
  <c r="AN97" i="1"/>
  <c r="AO97" i="1"/>
  <c r="AP97" i="1"/>
  <c r="M97" i="10" s="1"/>
  <c r="AQ97" i="1"/>
  <c r="AY97" i="1"/>
  <c r="BB97" i="1"/>
  <c r="BC97" i="1" a="1"/>
  <c r="BC97" i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/>
  <c r="N98" i="1" a="1"/>
  <c r="N98" i="1"/>
  <c r="L94" i="15" s="1"/>
  <c r="R98" i="1"/>
  <c r="S98" i="1" a="1"/>
  <c r="S98" i="1"/>
  <c r="T98" i="1" a="1"/>
  <c r="T98" i="1"/>
  <c r="U98" i="1" a="1"/>
  <c r="U98" i="1"/>
  <c r="AI98" i="1"/>
  <c r="AJ98" i="1"/>
  <c r="AK98" i="1"/>
  <c r="K98" i="10" s="1"/>
  <c r="AL98" i="1"/>
  <c r="AM98" i="1"/>
  <c r="AN98" i="1"/>
  <c r="AO98" i="1"/>
  <c r="AP98" i="1"/>
  <c r="M98" i="10" s="1"/>
  <c r="AQ98" i="1"/>
  <c r="AY98" i="1"/>
  <c r="BB98" i="1"/>
  <c r="BC98" i="1" a="1"/>
  <c r="BC98" i="1"/>
  <c r="BD98" i="1" a="1"/>
  <c r="BD98" i="1"/>
  <c r="BE98" i="1" a="1"/>
  <c r="BE98" i="1"/>
  <c r="BR98" i="1"/>
  <c r="BS98" i="1"/>
  <c r="BT98" i="1"/>
  <c r="A99" i="1"/>
  <c r="C99" i="1"/>
  <c r="G99" i="1"/>
  <c r="M99" i="1" a="1"/>
  <c r="M99" i="1"/>
  <c r="N99" i="1" a="1"/>
  <c r="N99" i="1"/>
  <c r="L95" i="15" s="1"/>
  <c r="R99" i="1"/>
  <c r="S99" i="1" a="1"/>
  <c r="S99" i="1"/>
  <c r="T99" i="1" a="1"/>
  <c r="T99" i="1"/>
  <c r="U99" i="1" a="1"/>
  <c r="U99" i="1"/>
  <c r="AI99" i="1"/>
  <c r="AJ99" i="1"/>
  <c r="AK99" i="1"/>
  <c r="K99" i="10" s="1"/>
  <c r="AL99" i="1"/>
  <c r="AM99" i="1"/>
  <c r="AN99" i="1"/>
  <c r="AO99" i="1"/>
  <c r="AP99" i="1"/>
  <c r="M99" i="10" s="1"/>
  <c r="AQ99" i="1"/>
  <c r="AY99" i="1"/>
  <c r="BB99" i="1"/>
  <c r="BC99" i="1" a="1"/>
  <c r="BC99" i="1"/>
  <c r="BD99" i="1" a="1"/>
  <c r="BD99" i="1"/>
  <c r="BE99" i="1" a="1"/>
  <c r="BE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AY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/>
  <c r="AI101" i="1"/>
  <c r="BB101" i="1" s="1"/>
  <c r="AJ101" i="1"/>
  <c r="AK101" i="1"/>
  <c r="K101" i="10" s="1"/>
  <c r="AL101" i="1"/>
  <c r="AO101" i="1"/>
  <c r="AP101" i="1"/>
  <c r="M101" i="10" s="1"/>
  <c r="AQ101" i="1"/>
  <c r="AY101" i="1"/>
  <c r="BC101" i="1" a="1"/>
  <c r="BC101" i="1" s="1"/>
  <c r="BE101" i="1" a="1"/>
  <c r="BE101" i="1" s="1"/>
  <c r="BR101" i="1"/>
  <c r="BS101" i="1"/>
  <c r="BT101" i="1"/>
  <c r="A102" i="1"/>
  <c r="C102" i="1"/>
  <c r="G102" i="1"/>
  <c r="M102" i="1" a="1"/>
  <c r="M102" i="1" s="1"/>
  <c r="AM102" i="1" s="1"/>
  <c r="N102" i="1" a="1"/>
  <c r="N102" i="1"/>
  <c r="L98" i="15" s="1"/>
  <c r="R102" i="1"/>
  <c r="S102" i="1" a="1"/>
  <c r="S102" i="1"/>
  <c r="T102" i="1" a="1"/>
  <c r="T102" i="1" s="1"/>
  <c r="U102" i="1" a="1"/>
  <c r="U102" i="1" s="1"/>
  <c r="AI102" i="1"/>
  <c r="AJ102" i="1"/>
  <c r="AK102" i="1"/>
  <c r="K102" i="10" s="1"/>
  <c r="AL102" i="1"/>
  <c r="AO102" i="1"/>
  <c r="AP102" i="1"/>
  <c r="M102" i="10" s="1"/>
  <c r="AQ102" i="1"/>
  <c r="AY102" i="1"/>
  <c r="BB102" i="1"/>
  <c r="BD102" i="1" a="1"/>
  <c r="BD102" i="1" s="1"/>
  <c r="BE102" i="1" a="1"/>
  <c r="BE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AY103" i="1"/>
  <c r="BE103" i="1" a="1"/>
  <c r="BE103" i="1" s="1"/>
  <c r="BR103" i="1"/>
  <c r="BS103" i="1"/>
  <c r="BT103" i="1"/>
  <c r="A104" i="1"/>
  <c r="C104" i="1"/>
  <c r="G104" i="1"/>
  <c r="M104" i="1" a="1"/>
  <c r="M104" i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M104" i="1"/>
  <c r="AO104" i="1"/>
  <c r="AP104" i="1"/>
  <c r="M104" i="10" s="1"/>
  <c r="AQ104" i="1"/>
  <c r="AY104" i="1"/>
  <c r="BC104" i="1" a="1"/>
  <c r="BC104" i="1" s="1"/>
  <c r="BE104" i="1" a="1"/>
  <c r="BE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1" i="15" s="1"/>
  <c r="R105" i="1"/>
  <c r="S105" i="1" a="1"/>
  <c r="S105" i="1" s="1"/>
  <c r="T105" i="1" a="1"/>
  <c r="T105" i="1" s="1"/>
  <c r="U105" i="1" a="1"/>
  <c r="U105" i="1" s="1"/>
  <c r="AI105" i="1"/>
  <c r="AJ105" i="1"/>
  <c r="AK105" i="1"/>
  <c r="K105" i="10" s="1"/>
  <c r="AL105" i="1"/>
  <c r="AO105" i="1"/>
  <c r="AP105" i="1"/>
  <c r="M105" i="10" s="1"/>
  <c r="AQ105" i="1"/>
  <c r="AY105" i="1"/>
  <c r="BB105" i="1"/>
  <c r="BE105" i="1" a="1"/>
  <c r="BE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AY106" i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4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7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Q328" i="1" s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Q332" i="1" s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Q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Q336" i="1" s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Q350" i="1" s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Q358" i="1" s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Q359" i="1" s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Q360" i="1" s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Q361" i="1" s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Q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Q378" i="1" s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Q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Q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Q386" i="1" s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Q387" i="1" s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Q393" i="1" s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Q394" i="1" s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Q396" i="1" s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Q398" i="1" s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Q401" i="1" s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Q402" i="1" s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Q406" i="1" s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Q414" i="1" s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Q417" i="1" s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Q421" i="1" s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Q423" i="1" s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Q424" i="1" s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Q428" i="1" s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Q429" i="1" s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Q438" i="1" s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Q441" i="1" s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Q444" i="1" s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Q447" i="1" s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Q463" i="1" s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Q464" i="1" s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Q468" i="1" s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Q476" i="1" s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Q479" i="1" s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Q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Q484" i="1" s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Q488" i="1" s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Q491" i="1" s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Q493" i="1" s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Q494" i="1" s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Q495" i="1" s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Q503" i="1" s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Q506" i="1" s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Q509" i="1" s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Q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Q514" i="1" s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Q515" i="1" s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Q518" i="1" s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Q520" i="1" s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Q521" i="1" s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Q530" i="1" s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Q533" i="1" s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Q536" i="1" s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Q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Q541" i="1" s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Q542" i="1" s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Q545" i="1" s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Q547" i="1" s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Q557" i="1" s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Q569" i="1" s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Q572" i="1" s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Q575" i="1" s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Q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Q579" i="1" s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Q580" i="1" s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Q581" i="1" s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Q584" i="1" s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Q587" i="1" s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Q590" i="1" s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Q591" i="1" s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Q593" i="1" s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Q595" i="1" s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Q599" i="1" s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Q601" i="1" s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Q604" i="1" s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Q608" i="1" s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Q616" i="1" s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Q620" i="1" s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Q624" i="1" s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Q626" i="1" s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Q630" i="1" s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Q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Q634" i="1" s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Q639" i="1" s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Q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Q662" i="1" s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Q666" i="1" s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Q668" i="1" s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Q681" i="1" s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N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Q690" i="1" s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Q692" i="1" s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N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Q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Q708" i="1" s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AJ711" i="1"/>
  <c r="AK711" i="1"/>
  <c r="K711" i="10" s="1"/>
  <c r="AL711" i="1"/>
  <c r="AN711" i="1"/>
  <c r="AO711" i="1"/>
  <c r="BE711" i="1" s="1" a="1"/>
  <c r="BE711" i="1" s="1"/>
  <c r="AP711" i="1"/>
  <c r="M711" i="10" s="1"/>
  <c r="AQ711" i="1"/>
  <c r="AY711" i="1"/>
  <c r="BB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Q713" i="1" s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Q716" i="1" s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Q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Q735" i="1" s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Q740" i="1" s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Q743" i="1" s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Q744" i="1" s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Q750" i="1" s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Q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Q754" i="1" s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Q756" i="1" s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Q771" i="1" s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Q774" i="1" s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Q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Q778" i="1" s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Q781" i="1" s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Q783" i="1" s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Q786" i="1" s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Q787" i="1" s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Q789" i="1" s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Q794" i="1" s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Q795" i="1" s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Q801" i="1" s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Q804" i="1" s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Q807" i="1" s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Q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Q811" i="1" s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Q819" i="1" s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Q848" i="1" s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Q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Q852" i="1" s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Q865" i="1" s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Q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Q887" i="1" s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Q892" i="1" s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Q896" i="1" s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Q899" i="1" s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Q902" i="1" s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Q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Q906" i="1" s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Q914" i="1" s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Q923" i="1" s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Q926" i="1" s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Q929" i="1" s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Q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Q933" i="1" s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Q941" i="1" s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Q946" i="1" s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Q956" i="1" s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Q957" i="1" s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Q960" i="1" s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Q965" i="1" s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Q966" i="1" s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Q969" i="1" s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Q974" i="1" s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Q975" i="1" s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Q978" i="1" s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Q980" i="1" s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Q981" i="1" s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Q982" i="1" s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Q990" i="1" s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Q993" i="1" s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Q996" i="1" s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Q999" i="1"/>
  <c r="BR999" i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Q1000" i="1" s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D103" i="1" l="1" a="1"/>
  <c r="BD103" i="1" s="1"/>
  <c r="BD101" i="1" a="1"/>
  <c r="BD101" i="1" s="1"/>
  <c r="BD100" i="1" a="1"/>
  <c r="BD100" i="1" s="1"/>
  <c r="L99" i="15"/>
  <c r="AN103" i="1"/>
  <c r="L96" i="15"/>
  <c r="AN100" i="1"/>
  <c r="L100" i="15"/>
  <c r="AN104" i="1"/>
  <c r="L97" i="15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L102" i="15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<sst xmlns="http://schemas.openxmlformats.org/spreadsheetml/2006/main" count="3332" uniqueCount="1154">
  <si>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</si>
  <si>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</si>
  <si>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</si>
  <si>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</si>
  <si>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</si>
  <si>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</si>
  <si>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</si>
  <si>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</si>
  <si>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</si>
  <si>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</si>
  <si>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</si>
  <si>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</si>
  <si>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</si>
  <si>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</si>
  <si>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</si>
  <si>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</si>
  <si>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</si>
  <si>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</si>
  <si>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</si>
  <si>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</si>
  <si>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</si>
  <si>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</si>
  <si>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</si>
  <si>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</si>
  <si>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</si>
  <si>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</si>
  <si>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</si>
  <si>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</si>
  <si>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</si>
  <si>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</si>
  <si>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</si>
  <si>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</si>
  <si>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</si>
  <si>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</si>
  <si>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</si>
  <si>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</si>
  <si>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</si>
  <si>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</si>
  <si>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</si>
  <si>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</si>
  <si>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</si>
  <si>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</si>
  <si>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</si>
  <si>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</si>
  <si>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</si>
  <si>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</si>
  <si>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</si>
  <si>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</si>
  <si>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</si>
  <si>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</si>
  <si>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</si>
  <si>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</si>
  <si>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</si>
  <si>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</si>
  <si>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</si>
  <si>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</si>
  <si>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</si>
  <si>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</si>
  <si>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</si>
  <si>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</si>
  <si>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</si>
  <si>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</si>
  <si>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</si>
  <si>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</si>
  <si>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</si>
  <si>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</si>
  <si>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</si>
  <si>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</si>
  <si>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</si>
  <si>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</si>
  <si>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</si>
  <si>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</si>
  <si>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</si>
  <si>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</si>
  <si>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</si>
  <si>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</si>
  <si>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</si>
  <si>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</si>
  <si>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</si>
  <si>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</si>
  <si>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</si>
  <si>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</si>
  <si>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</si>
  <si>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</si>
  <si>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</si>
  <si>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</si>
  <si>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</si>
  <si>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</si>
  <si>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</si>
  <si>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</si>
  <si>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</si>
  <si>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</si>
  <si>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</si>
  <si>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</si>
  <si>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</si>
  <si>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</si>
  <si>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</si>
  <si>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</si>
  <si>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</si>
  <si>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</si>
  <si>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</si>
  <si>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</si>
  <si>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</si>
  <si>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</si>
  <si>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</si>
  <si>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</si>
  <si>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</si>
  <si>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</si>
  <si>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</si>
  <si>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</si>
  <si>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</si>
  <si>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</si>
  <si>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</si>
  <si>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</si>
  <si>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</si>
  <si>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</si>
  <si>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</si>
  <si>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</si>
  <si>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</si>
  <si>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</si>
  <si>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</si>
  <si>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</si>
  <si>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</si>
  <si>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</si>
  <si>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</si>
  <si>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</si>
  <si>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</si>
  <si>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</si>
  <si>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</si>
  <si>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</si>
  <si>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</si>
  <si>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</si>
  <si>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</si>
  <si>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</si>
  <si>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</si>
  <si>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</si>
  <si>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</si>
  <si>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</si>
  <si>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</si>
  <si>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</si>
  <si>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</si>
  <si>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</si>
  <si>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</si>
  <si>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</si>
  <si>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</si>
  <si>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</si>
  <si>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</si>
  <si>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</si>
  <si>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</si>
  <si>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</si>
  <si>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</si>
  <si>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</si>
  <si>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</si>
  <si>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</si>
  <si>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</si>
  <si>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</si>
  <si>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</si>
  <si>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</si>
  <si>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</si>
  <si>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</si>
  <si>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</si>
  <si>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</si>
  <si>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</si>
  <si>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</si>
  <si>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</si>
  <si>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</si>
  <si>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</si>
  <si>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</si>
  <si>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</si>
  <si>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</si>
  <si>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</si>
  <si>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</si>
  <si>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</si>
  <si>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</si>
  <si>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</si>
  <si>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</si>
  <si>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</si>
  <si>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</si>
  <si>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</si>
  <si>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</si>
  <si>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</si>
  <si>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</si>
  <si>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</si>
  <si>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</si>
  <si>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</si>
  <si>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</si>
  <si>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</si>
  <si>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</si>
  <si>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</si>
  <si>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</si>
  <si>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</si>
  <si>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</si>
  <si>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</si>
  <si>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</si>
  <si>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</si>
  <si>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</si>
  <si>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</si>
  <si>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</si>
  <si>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</si>
  <si>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</si>
  <si>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</si>
  <si>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</si>
  <si>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</si>
  <si>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</si>
  <si>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</si>
  <si>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</si>
  <si>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</si>
  <si>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</si>
  <si>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</si>
  <si>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</si>
  <si>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</si>
  <si>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</si>
  <si>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</si>
  <si>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</si>
  <si>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</si>
  <si>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</si>
  <si>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</si>
  <si>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</si>
  <si>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</si>
  <si>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</si>
  <si>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</si>
  <si>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</si>
  <si>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</si>
  <si>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</si>
  <si>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</si>
  <si>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</si>
  <si>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</si>
  <si>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</si>
  <si>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</si>
  <si>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</si>
  <si>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</si>
  <si>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</si>
  <si>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</si>
  <si>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</si>
  <si>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</si>
  <si>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</si>
  <si>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</si>
  <si>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</si>
  <si>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</si>
  <si>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</si>
  <si>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</si>
  <si>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</si>
  <si>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</si>
  <si>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</si>
  <si>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</si>
  <si>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</si>
  <si>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</si>
  <si>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</si>
  <si>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</si>
  <si>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</si>
  <si>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</si>
  <si>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</si>
  <si>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</si>
  <si>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</si>
  <si>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</si>
  <si>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</si>
  <si>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</si>
  <si>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</si>
  <si>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</si>
  <si>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</si>
  <si>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</si>
  <si>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</si>
  <si>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</si>
  <si>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</si>
  <si>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</si>
  <si>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</si>
  <si>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</si>
  <si>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</si>
  <si>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</si>
  <si>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</si>
  <si>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</si>
  <si>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</si>
  <si>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</si>
  <si>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</si>
  <si>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</si>
  <si>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</si>
  <si>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</si>
  <si>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</si>
  <si>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</si>
  <si>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</si>
  <si>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</si>
  <si>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</si>
  <si>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</si>
  <si>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</si>
  <si>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</si>
  <si>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</si>
  <si>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</si>
  <si>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</si>
  <si>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</si>
  <si>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</si>
  <si>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</si>
  <si>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</si>
  <si>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</si>
  <si>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</si>
  <si>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</si>
  <si>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</si>
  <si>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</si>
  <si>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</si>
  <si>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</si>
  <si>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</si>
  <si>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</si>
  <si>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</si>
  <si>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</si>
  <si>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</si>
  <si>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</si>
  <si>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</si>
  <si>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</si>
  <si>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</si>
  <si>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</si>
  <si>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</si>
  <si>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</si>
  <si>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</si>
  <si>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</si>
  <si>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</si>
  <si>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</si>
  <si>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</si>
  <si>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</si>
  <si>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</si>
  <si>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</si>
  <si>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</si>
  <si>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</si>
  <si>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</si>
  <si>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</si>
  <si>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</si>
  <si>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</si>
  <si>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</si>
  <si>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</si>
  <si>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</si>
  <si>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</si>
  <si>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</si>
  <si>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</si>
  <si>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</si>
  <si>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</si>
  <si>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</si>
  <si>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</si>
  <si>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</si>
  <si>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</si>
  <si>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</si>
  <si>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</si>
  <si>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</si>
  <si>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</si>
  <si>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</si>
  <si>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</si>
  <si>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</si>
  <si>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</si>
  <si>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</si>
  <si>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</si>
  <si>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</si>
  <si>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</si>
  <si>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</si>
  <si>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</si>
  <si>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</si>
  <si>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</si>
  <si>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</si>
  <si>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</si>
  <si>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</si>
  <si>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</si>
  <si>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</si>
  <si>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</si>
  <si>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</si>
  <si>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</si>
  <si>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</si>
  <si>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</si>
  <si>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</si>
  <si>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</si>
  <si>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</si>
  <si>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</si>
  <si>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</si>
  <si>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</si>
  <si>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</si>
  <si>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</si>
  <si>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</si>
  <si>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</si>
  <si>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</si>
  <si>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</si>
  <si>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</si>
  <si>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</si>
  <si>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</si>
  <si>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</si>
  <si>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</si>
  <si>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</si>
  <si>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</si>
  <si>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</si>
  <si>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</si>
  <si>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</si>
  <si>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</si>
  <si>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</si>
  <si>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</si>
  <si>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</si>
  <si>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</si>
  <si>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</si>
  <si>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</si>
  <si>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</si>
  <si>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</si>
  <si>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</si>
  <si>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</si>
  <si>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</si>
  <si>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</si>
  <si>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</si>
  <si>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</si>
  <si>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</si>
  <si>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</si>
  <si>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</si>
  <si>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</si>
  <si>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</si>
  <si>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</si>
  <si>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</si>
  <si>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</si>
  <si>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</si>
  <si>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</si>
  <si>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</si>
  <si>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</si>
  <si>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</si>
  <si>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</si>
  <si>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</si>
  <si>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</si>
  <si>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</si>
  <si>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</si>
  <si>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</si>
  <si>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</si>
  <si>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</si>
  <si>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</si>
  <si>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</si>
  <si>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</si>
  <si>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</si>
  <si>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</si>
  <si>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</si>
  <si>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</si>
  <si>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</si>
  <si>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</si>
  <si>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</si>
  <si>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</si>
  <si>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</si>
  <si>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</si>
  <si>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</si>
  <si>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</si>
  <si>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</si>
  <si>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</si>
  <si>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</si>
  <si>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</si>
  <si>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</si>
  <si>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</si>
  <si>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</si>
  <si>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</si>
  <si>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</si>
  <si>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</si>
  <si>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</si>
  <si>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</si>
  <si>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</si>
  <si>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</si>
  <si>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</si>
  <si>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</si>
  <si>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</si>
  <si>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</si>
  <si>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</si>
  <si>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</si>
  <si>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</si>
  <si>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</si>
  <si>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</si>
  <si>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</si>
  <si>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</si>
  <si>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</si>
  <si>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</si>
  <si>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</si>
  <si>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</si>
  <si>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</si>
  <si>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</si>
  <si>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</si>
  <si>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</si>
  <si>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</si>
  <si>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</si>
  <si>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</si>
  <si>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</si>
  <si>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</si>
  <si>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</si>
  <si>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</si>
  <si>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</si>
  <si>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</si>
  <si>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</si>
  <si>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</si>
  <si>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</si>
  <si>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</si>
  <si>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</si>
  <si>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</si>
  <si>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</si>
  <si>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</si>
  <si>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</si>
  <si>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</si>
  <si>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</si>
  <si>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</si>
  <si>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</si>
  <si>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</si>
  <si>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</si>
  <si>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</si>
  <si>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</si>
  <si>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</si>
  <si>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</si>
  <si>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</si>
  <si>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</si>
  <si>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</si>
  <si>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</si>
  <si>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</si>
  <si>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</si>
  <si>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</si>
  <si>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</si>
  <si>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</si>
  <si>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</si>
  <si>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</si>
  <si>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</si>
  <si>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</si>
  <si>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</si>
  <si>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</si>
  <si>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</si>
  <si>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</si>
  <si>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</si>
  <si>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</si>
  <si>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</si>
  <si>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</si>
  <si>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</si>
  <si>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</si>
  <si>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</si>
  <si>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</si>
  <si>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</si>
  <si>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</si>
  <si>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</si>
  <si>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</si>
  <si>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</si>
  <si>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</si>
  <si>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</si>
  <si>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</si>
  <si>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</si>
  <si>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</si>
  <si>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</si>
  <si>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</si>
  <si>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</si>
  <si>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</si>
  <si>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</si>
  <si>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</si>
  <si>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</si>
  <si>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</si>
  <si>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</si>
  <si>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</si>
  <si>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</si>
  <si>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</si>
  <si>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</si>
  <si>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</si>
  <si>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</si>
  <si>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</si>
  <si>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</si>
  <si>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</si>
  <si>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</si>
  <si>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</si>
  <si>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</si>
  <si>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</si>
  <si>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</si>
  <si>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</si>
  <si>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</si>
  <si>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</si>
  <si>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</si>
  <si>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</si>
  <si>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</si>
  <si>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</si>
  <si>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</si>
  <si>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</si>
  <si>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</si>
  <si>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</si>
  <si>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</si>
  <si>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</si>
  <si>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</si>
  <si>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</si>
  <si>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</si>
  <si>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</si>
  <si>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</si>
  <si>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</si>
  <si>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</si>
  <si>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</si>
  <si>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</si>
  <si>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</si>
  <si>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</si>
  <si>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</si>
  <si>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</si>
  <si>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</si>
  <si>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</si>
  <si>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</si>
  <si>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</si>
  <si>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</si>
  <si>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</si>
  <si>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</si>
  <si>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</si>
  <si>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</si>
  <si>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</si>
  <si>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</si>
  <si>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</si>
  <si>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</si>
  <si>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</si>
  <si>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</si>
  <si>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</si>
  <si>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</si>
  <si>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</si>
  <si>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</si>
  <si>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</si>
  <si>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</si>
  <si>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</si>
  <si>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</si>
  <si>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</si>
  <si>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</si>
  <si>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</si>
  <si>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</si>
  <si>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</si>
  <si>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</si>
  <si>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</si>
  <si>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</si>
  <si>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</si>
  <si>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</si>
  <si>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</si>
  <si>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</si>
  <si>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</si>
  <si>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</si>
  <si>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</si>
  <si>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</si>
  <si>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</si>
  <si>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</si>
  <si>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</si>
  <si>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</si>
  <si>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</si>
  <si>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</si>
  <si>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</si>
  <si>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</si>
  <si>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</si>
  <si>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</si>
  <si>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</si>
  <si>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</si>
  <si>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</si>
  <si>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</si>
  <si>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</si>
  <si>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</si>
  <si>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</si>
  <si>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</si>
  <si>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</si>
  <si>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</si>
  <si>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</si>
  <si>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</si>
  <si>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</si>
  <si>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</si>
  <si>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</si>
  <si>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</si>
  <si>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</si>
  <si>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</si>
  <si>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</si>
  <si>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</si>
  <si>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</si>
  <si>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</si>
  <si>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</si>
  <si>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</si>
  <si>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</si>
  <si>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</si>
  <si>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</si>
  <si>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</si>
  <si>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</si>
  <si>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</si>
  <si>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</si>
  <si>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</si>
  <si>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</si>
  <si>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</si>
  <si>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</si>
  <si>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</si>
  <si>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</si>
  <si>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</si>
  <si>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</si>
  <si>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</si>
  <si>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</si>
  <si>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</si>
  <si>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</si>
  <si>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</si>
  <si>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</si>
  <si>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</si>
  <si>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</si>
  <si>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</si>
  <si>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</si>
  <si>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</si>
  <si>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</si>
  <si>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</si>
  <si>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</si>
  <si>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</si>
  <si>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</si>
  <si>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</si>
  <si>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</si>
  <si>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</si>
  <si>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</si>
  <si>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</si>
  <si>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</si>
  <si>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</si>
  <si>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</si>
  <si>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</si>
  <si>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</si>
  <si>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</si>
  <si>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</si>
  <si>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</si>
  <si>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</si>
  <si>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</si>
  <si>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</si>
  <si>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</si>
  <si>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</si>
  <si>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</si>
  <si>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</si>
  <si>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</si>
  <si>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</si>
  <si>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</si>
  <si>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</si>
  <si>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</si>
  <si>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</si>
  <si>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</si>
  <si>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</si>
  <si>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</si>
  <si>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</si>
  <si>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</si>
  <si>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</si>
  <si>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</si>
  <si>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</si>
  <si>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</si>
  <si>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</si>
  <si>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</si>
  <si>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</si>
  <si>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</si>
  <si>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</si>
  <si>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</si>
  <si>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</si>
  <si>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</si>
  <si>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</si>
  <si>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</si>
  <si>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</si>
  <si>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</si>
  <si>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</si>
  <si>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</si>
  <si>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</si>
  <si>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</si>
  <si>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</si>
  <si>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</si>
  <si>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</si>
  <si>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</si>
  <si>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</si>
  <si>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</si>
  <si>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</si>
  <si>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</si>
  <si>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</si>
  <si>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</si>
  <si>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</si>
  <si>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</si>
  <si>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</si>
  <si>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</si>
  <si>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</si>
  <si>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</si>
  <si>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</si>
  <si>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</si>
  <si>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</si>
  <si>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</si>
  <si>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</si>
  <si>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</si>
  <si>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</si>
  <si>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</si>
  <si>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</si>
  <si>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</si>
  <si>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</si>
  <si>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</si>
  <si>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</si>
  <si>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</si>
  <si>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</si>
  <si>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</si>
  <si>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</si>
  <si>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</si>
  <si>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</si>
  <si>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</si>
  <si>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</si>
  <si>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</si>
  <si>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</si>
  <si>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</si>
  <si>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</si>
  <si>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</si>
  <si>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</si>
  <si>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</si>
  <si>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</si>
  <si>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</si>
  <si>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</si>
  <si>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</si>
  <si>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</si>
  <si>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</si>
  <si>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</si>
  <si>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</si>
  <si>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</si>
  <si>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</si>
  <si>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</si>
  <si>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</si>
  <si>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</si>
  <si>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</si>
  <si>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</si>
  <si>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</si>
  <si>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</si>
  <si>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</si>
  <si>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</si>
  <si>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</si>
  <si>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</si>
  <si>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</si>
  <si>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</si>
  <si>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</si>
  <si>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</si>
  <si>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</si>
  <si>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</si>
  <si>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</si>
  <si>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</si>
  <si>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</si>
  <si>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</si>
  <si>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</si>
  <si>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</si>
  <si>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</si>
  <si>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</si>
  <si>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</si>
  <si>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</si>
  <si>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</si>
  <si>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</si>
  <si>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</si>
  <si>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</si>
  <si>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</si>
  <si>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</si>
  <si>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</si>
  <si>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</si>
  <si>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</si>
  <si>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</si>
  <si>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</si>
  <si>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</si>
  <si>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</si>
  <si>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</si>
  <si>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</si>
  <si>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</si>
  <si>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</si>
  <si>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</si>
  <si>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</si>
  <si>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</si>
  <si>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</si>
  <si>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</si>
  <si>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</si>
  <si>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</si>
  <si>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</si>
  <si>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</si>
  <si>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</si>
  <si>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</si>
  <si>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</si>
  <si>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</si>
  <si>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</si>
  <si>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</si>
  <si>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</si>
  <si>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</si>
  <si>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</si>
  <si>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</si>
  <si>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</si>
  <si>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</si>
  <si>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</si>
  <si>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</si>
  <si>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</si>
  <si>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</si>
  <si>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</si>
  <si>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</si>
  <si>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</si>
  <si>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</si>
  <si>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</si>
  <si>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</si>
  <si>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</si>
  <si>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</si>
  <si>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</si>
  <si>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</si>
  <si>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</si>
  <si>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</si>
  <si>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</si>
  <si>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</si>
  <si>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</si>
  <si>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</si>
  <si>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</si>
  <si>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</si>
  <si>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</si>
  <si>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</si>
  <si>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</si>
  <si>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</si>
  <si>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</si>
  <si>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</si>
  <si>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</si>
  <si>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</si>
  <si>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</si>
  <si>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</si>
  <si>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</si>
  <si>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</si>
  <si>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</si>
  <si>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</si>
  <si>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</si>
  <si>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</si>
  <si>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</si>
  <si>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</si>
  <si>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</si>
  <si>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</si>
  <si>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</si>
  <si>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</si>
  <si>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</si>
  <si>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</si>
  <si>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</si>
  <si>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</si>
  <si>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</si>
  <si>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</si>
  <si>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</si>
  <si>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</si>
  <si>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</si>
  <si>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</si>
  <si>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</si>
  <si>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</si>
  <si>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</si>
  <si>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</si>
  <si>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</si>
  <si>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</si>
  <si>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</si>
  <si>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</si>
  <si>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</si>
  <si>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</si>
  <si>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</si>
  <si>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</si>
  <si>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</si>
  <si>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</si>
  <si>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</si>
  <si>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</si>
  <si>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</si>
  <si>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</si>
  <si>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</si>
  <si>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</si>
  <si>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</si>
  <si>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</si>
  <si>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</si>
  <si>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</si>
  <si>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</si>
  <si>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</si>
  <si>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</si>
  <si>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</si>
  <si>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</si>
  <si>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</si>
  <si>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</si>
  <si>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</si>
  <si>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</si>
  <si>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</si>
  <si>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</si>
  <si>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</si>
  <si>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</si>
  <si>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</si>
  <si>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</si>
  <si>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</si>
  <si>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</si>
  <si>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</si>
  <si>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</si>
  <si>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</si>
  <si>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</si>
  <si>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</si>
  <si>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</si>
  <si>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</si>
  <si>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</si>
  <si>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</si>
  <si>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</si>
  <si>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</si>
  <si>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</si>
  <si>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</si>
  <si>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</si>
  <si>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</si>
  <si>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</si>
  <si>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</si>
  <si>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</si>
  <si>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</si>
  <si>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</si>
  <si>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</si>
  <si>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</si>
  <si>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</si>
  <si>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</si>
  <si>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</si>
  <si>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</si>
  <si>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</si>
  <si>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</si>
  <si>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</si>
  <si>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</si>
  <si>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</si>
  <si>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</si>
  <si>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</si>
  <si>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</si>
  <si>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</si>
  <si>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</si>
  <si>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</si>
  <si>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</si>
  <si>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</si>
  <si>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</si>
  <si>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</si>
  <si>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</si>
  <si>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</si>
  <si>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</si>
  <si>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</si>
  <si>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</si>
  <si>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</si>
  <si>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</si>
  <si>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</si>
  <si>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</si>
  <si>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</si>
  <si>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</si>
  <si>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</si>
  <si>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</si>
  <si>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</si>
  <si>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</si>
  <si>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</si>
  <si>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</si>
  <si>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</si>
  <si>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</si>
  <si>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</si>
  <si>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</si>
  <si>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</si>
  <si>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</si>
  <si>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</si>
  <si>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</si>
  <si>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</si>
  <si>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</si>
  <si>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</si>
  <si>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</si>
  <si>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</si>
  <si>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</si>
  <si>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</si>
  <si>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</si>
  <si>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</si>
  <si>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</si>
  <si>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</si>
  <si>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</si>
  <si>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</si>
  <si>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</si>
  <si>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</si>
  <si>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</si>
  <si>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</si>
  <si>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</si>
  <si>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</si>
  <si>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</si>
  <si>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</si>
  <si>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</si>
  <si>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</si>
  <si>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</si>
  <si>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</si>
  <si>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</si>
  <si>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previsão de faixa</t>
  </si>
  <si>
    <t xml:space="preserve">Edson </t>
  </si>
  <si>
    <t>Substituição de dormentes</t>
  </si>
  <si>
    <t xml:space="preserve">TP em preparação / 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</si>
  <si>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</si>
  <si>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</si>
  <si>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</si>
  <si>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</si>
  <si>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</si>
  <si>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</si>
  <si>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</si>
  <si>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</si>
  <si>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</si>
  <si>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</si>
  <si>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</si>
  <si>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</si>
  <si>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</si>
  <si>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</si>
  <si>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MC1 09h58 / autorizado entrada na via 10h15 / Em deslocamento para km de trabalho.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</si>
  <si>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</si>
  <si>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</si>
  <si>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</si>
  <si>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</si>
  <si>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</si>
  <si>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</si>
  <si>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</si>
  <si>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</si>
  <si>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 xml:space="preserve">Descarga de dormentes </t>
  </si>
  <si>
    <t xml:space="preserve">Alisson </t>
  </si>
  <si>
    <t xml:space="preserve">MC1 09h30 / 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</si>
  <si>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</si>
  <si>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</si>
  <si>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</si>
  <si>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</si>
  <si>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</si>
  <si>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</si>
  <si>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pronto 10h00 / Sem oportunidade de faixa</t>
  </si>
  <si>
    <t>ZPGRUM3</t>
  </si>
  <si>
    <t>Pedro</t>
  </si>
  <si>
    <t>TP pronto 08h00 / Em intervalo das 10h05 até 12h05.</t>
  </si>
  <si>
    <t>Alívio de tensão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</si>
  <si>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</si>
  <si>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</si>
  <si>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</si>
  <si>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</si>
  <si>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</si>
  <si>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</si>
  <si>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</si>
  <si>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</si>
  <si>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</si>
  <si>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</si>
  <si>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</si>
  <si>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</si>
  <si>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</si>
  <si>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</si>
  <si>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</si>
  <si>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</si>
  <si>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</si>
  <si>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</si>
  <si>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</si>
  <si>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</si>
  <si>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</si>
  <si>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</si>
  <si>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</si>
  <si>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</si>
  <si>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</si>
  <si>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</si>
  <si>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</si>
  <si>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</si>
  <si>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</si>
  <si>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</si>
  <si>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</si>
  <si>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</si>
  <si>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</si>
  <si>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</si>
  <si>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</si>
  <si>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</si>
  <si>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</si>
  <si>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</si>
  <si>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</si>
  <si>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por telefone</t>
  </si>
  <si>
    <t>Programado abastecimento para 28/01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</si>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</sst>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L1" activePane="topRight" state="frozen"/>
      <selection pane="topRight" activeCell="AT23" sqref="AT2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925</v>
      </c>
      <c r="C1" s="186"/>
      <c r="D1" s="186"/>
      <c r="E1" s="3"/>
      <c r="F1" s="185" t="s">
        <v>926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2" t="s">
        <v>927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928</v>
      </c>
      <c r="BI1" s="198"/>
      <c r="BJ1" s="198"/>
      <c r="BK1" s="199"/>
      <c r="BL1" s="5"/>
      <c r="BM1" s="189" t="s">
        <v>929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2" t="s">
        <v>930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933</v>
      </c>
      <c r="AT2" s="193"/>
      <c r="AU2" s="193"/>
      <c r="AV2" s="193"/>
      <c r="AW2" s="193"/>
      <c r="AX2" s="193"/>
      <c r="AY2" s="196"/>
      <c r="AZ2" s="6"/>
      <c r="BA2" s="178" t="s">
        <v>934</v>
      </c>
      <c r="BB2" s="182"/>
      <c r="BC2" s="192" t="s">
        <v>931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78" t="s">
        <v>935</v>
      </c>
      <c r="AJ3" s="182"/>
      <c r="AK3" s="178" t="s">
        <v>936</v>
      </c>
      <c r="AL3" s="179"/>
      <c r="AM3" s="180"/>
      <c r="AN3" s="181"/>
      <c r="AO3" s="179"/>
      <c r="AP3" s="179"/>
      <c r="AQ3" s="182"/>
      <c r="AR3" s="63"/>
      <c r="AS3" s="183" t="s">
        <v>942</v>
      </c>
      <c r="AT3" s="184"/>
      <c r="AU3" s="183" t="s">
        <v>943</v>
      </c>
      <c r="AV3" s="184"/>
      <c r="AW3" s="183" t="s">
        <v>944</v>
      </c>
      <c r="AX3" s="184"/>
      <c r="AY3" s="63" t="s">
        <v>945</v>
      </c>
      <c r="AZ3" s="63"/>
      <c r="BA3" s="206"/>
      <c r="BB3" s="207"/>
      <c r="BC3" s="178" t="s">
        <v>938</v>
      </c>
      <c r="BD3" s="179"/>
      <c r="BE3" s="179"/>
      <c r="BF3" s="182"/>
      <c r="BG3" s="62"/>
      <c r="BH3" s="200"/>
      <c r="BI3" s="201"/>
      <c r="BJ3" s="201"/>
      <c r="BK3" s="202"/>
      <c r="BL3" s="62"/>
      <c r="BM3" s="189" t="s">
        <v>946</v>
      </c>
      <c r="BN3" s="190"/>
      <c r="BO3" s="190"/>
      <c r="BP3" s="191"/>
      <c r="BQ3" s="189" t="s">
        <v>717</v>
      </c>
      <c r="BR3" s="190"/>
      <c r="BS3" s="191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/>
      <c r="BP14" s="18"/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/>
      <c r="BN15" s="130"/>
      <c r="BO15" s="130"/>
      <c r="BP15" s="18"/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/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/>
      <c r="BN16" s="130"/>
      <c r="BO16" s="130"/>
      <c r="BP16" s="18"/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/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/>
      <c r="BN17" s="130"/>
      <c r="BO17" s="130"/>
      <c r="BP17" s="18"/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/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/>
      <c r="AT19" s="108"/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/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/>
      <c r="BI19" s="17"/>
      <c r="BJ19" s="17" t="s">
        <v>1042</v>
      </c>
      <c r="BK19" s="18"/>
      <c r="BL19" s="16"/>
      <c r="BM19" s="130"/>
      <c r="BN19" s="130"/>
      <c r="BO19" s="130"/>
      <c r="BP19" s="18"/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/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/>
      <c r="AT20" s="108"/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/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/>
      <c r="BI20" s="17"/>
      <c r="BJ20" s="17" t="s">
        <v>1045</v>
      </c>
      <c r="BK20" s="18"/>
      <c r="BL20" s="16"/>
      <c r="BM20" s="130"/>
      <c r="BN20" s="130"/>
      <c r="BO20" s="130"/>
      <c r="BP20" s="18"/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/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1046</v>
      </c>
      <c r="N21" s="150" t="s">
        <v>1047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1048</v>
      </c>
      <c r="W21" s="151" t="s">
        <v>1049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/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1048</v>
      </c>
      <c r="BG21" s="16"/>
      <c r="BH21" s="17">
        <v>1</v>
      </c>
      <c r="BI21" s="17"/>
      <c r="BJ21" s="17" t="s">
        <v>1050</v>
      </c>
      <c r="BK21" s="18"/>
      <c r="BL21" s="16"/>
      <c r="BM21" s="130"/>
      <c r="BN21" s="130"/>
      <c r="BO21" s="130"/>
      <c r="BP21" s="18"/>
      <c r="BQ21" s="12" t="str">
        <f t="shared" si="3"/>
        <v>Produção e Intervalo</v>
      </c>
      <c r="BR21" s="19">
        <f t="shared" si="4"/>
        <v>0.99999999999999911</v>
      </c>
      <c r="BS21" s="19">
        <f t="shared" si="5"/>
        <v>0</v>
      </c>
      <c r="BT21" s="8" t="str">
        <f t="shared" si="6"/>
        <v/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1051</v>
      </c>
      <c r="W22" s="151" t="s">
        <v>1052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/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1051</v>
      </c>
      <c r="BG22" s="16"/>
      <c r="BH22" s="17"/>
      <c r="BI22" s="17"/>
      <c r="BJ22" s="17" t="s">
        <v>1053</v>
      </c>
      <c r="BK22" s="18"/>
      <c r="BL22" s="16"/>
      <c r="BM22" s="130"/>
      <c r="BN22" s="130"/>
      <c r="BO22" s="130"/>
      <c r="BP22" s="18"/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/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1054</v>
      </c>
      <c r="W23" s="151" t="s">
        <v>1055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1054</v>
      </c>
      <c r="BG23" s="16"/>
      <c r="BH23" s="17">
        <v>0</v>
      </c>
      <c r="BI23" s="17"/>
      <c r="BJ23" s="17" t="s">
        <v>1056</v>
      </c>
      <c r="BK23" s="18" t="s">
        <v>1056</v>
      </c>
      <c r="BL23" s="16"/>
      <c r="BM23" s="130" t="s">
        <v>405</v>
      </c>
      <c r="BN23" s="130" t="s">
        <v>430</v>
      </c>
      <c r="BO23" s="130" t="s">
        <v>492</v>
      </c>
      <c r="BP23" s="18" t="s">
        <v>1056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1057</v>
      </c>
      <c r="W26" s="151" t="s">
        <v>1058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/>
      <c r="AS26" s="108"/>
      <c r="AT26" s="108"/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/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1057</v>
      </c>
      <c r="BG26" s="16"/>
      <c r="BH26" s="17"/>
      <c r="BI26" s="17"/>
      <c r="BJ26" s="17" t="s">
        <v>1059</v>
      </c>
      <c r="BK26" s="18"/>
      <c r="BL26" s="16"/>
      <c r="BM26" s="130"/>
      <c r="BN26" s="130"/>
      <c r="BO26" s="130"/>
      <c r="BP26" s="18"/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/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/>
      <c r="AT27" s="108"/>
      <c r="AU27" s="136"/>
      <c r="AV27" s="136"/>
      <c r="AW27" s="14"/>
      <c r="AX27" s="14"/>
      <c r="AY27" s="164">
        <f>IF(D27="","*",IFERROR(IF(ISODD(COUNT(AS27:AX1022)),"ERRO",SUM((AT27-AS27),(AV27-AU27),(AX27-AW27))),"ERRO"))</f>
        <v>0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/>
      <c r="BI27" s="17"/>
      <c r="BJ27" s="17" t="s">
        <v>1060</v>
      </c>
      <c r="BK27" s="18"/>
      <c r="BL27" s="16"/>
      <c r="BM27" s="130"/>
      <c r="BN27" s="130"/>
      <c r="BO27" s="130"/>
      <c r="BP27" s="18"/>
      <c r="BQ27" s="12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1062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1063</v>
      </c>
      <c r="W28" s="151" t="s">
        <v>1064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1065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1065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1066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1066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1063</v>
      </c>
      <c r="W33" s="151" t="s">
        <v>1067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/>
      <c r="AS33" s="108"/>
      <c r="AT33" s="108"/>
      <c r="AU33" s="136"/>
      <c r="AV33" s="136"/>
      <c r="AW33" s="14"/>
      <c r="AX33" s="14"/>
      <c r="AY33" s="164">
        <f t="shared" si="7"/>
        <v>0</v>
      </c>
      <c r="AZ33" s="153"/>
      <c r="BA33" s="109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1063</v>
      </c>
      <c r="BG33" s="16"/>
      <c r="BH33" s="17"/>
      <c r="BI33" s="17"/>
      <c r="BJ33" s="17" t="s">
        <v>1068</v>
      </c>
      <c r="BK33" s="18"/>
      <c r="BL33" s="16"/>
      <c r="BM33" s="130"/>
      <c r="BN33" s="130"/>
      <c r="BO33" s="130"/>
      <c r="BP33" s="18"/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/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1063</v>
      </c>
      <c r="W34" s="151" t="s">
        <v>1069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/>
      <c r="AS34" s="108"/>
      <c r="AT34" s="108"/>
      <c r="AU34" s="136"/>
      <c r="AV34" s="136"/>
      <c r="AW34" s="14"/>
      <c r="AX34" s="14"/>
      <c r="AY34" s="164">
        <f t="shared" si="7"/>
        <v>0</v>
      </c>
      <c r="AZ34" s="153"/>
      <c r="BA34" s="109"/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1063</v>
      </c>
      <c r="BG34" s="16"/>
      <c r="BH34" s="17"/>
      <c r="BI34" s="17"/>
      <c r="BJ34" s="17" t="s">
        <v>1068</v>
      </c>
      <c r="BK34" s="18"/>
      <c r="BL34" s="16"/>
      <c r="BM34" s="130"/>
      <c r="BN34" s="130"/>
      <c r="BO34" s="130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/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1070</v>
      </c>
      <c r="W35" s="151" t="s">
        <v>1069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0.39583333333333331</v>
      </c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1070</v>
      </c>
      <c r="BG35" s="16"/>
      <c r="BH35" s="17"/>
      <c r="BI35" s="17"/>
      <c r="BJ35" s="17" t="s">
        <v>1071</v>
      </c>
      <c r="BK35" s="18"/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1072</v>
      </c>
      <c r="W36" s="151" t="s">
        <v>1073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/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1072</v>
      </c>
      <c r="BG36" s="16"/>
      <c r="BH36" s="17">
        <v>1</v>
      </c>
      <c r="BI36" s="17"/>
      <c r="BJ36" s="17" t="s">
        <v>1074</v>
      </c>
      <c r="BK36" s="18"/>
      <c r="BL36" s="16"/>
      <c r="BM36" s="130"/>
      <c r="BN36" s="130"/>
      <c r="BO36" s="130"/>
      <c r="BP36" s="18"/>
      <c r="BQ36" s="12" t="str">
        <f t="shared" si="3"/>
        <v>Produção</v>
      </c>
      <c r="BR36" s="19">
        <f t="shared" si="4"/>
        <v>1.0000000000000004</v>
      </c>
      <c r="BS36" s="19">
        <f t="shared" si="5"/>
        <v>0</v>
      </c>
      <c r="BT36" s="8" t="str">
        <f t="shared" si="6"/>
        <v/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1075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1072</v>
      </c>
      <c r="W37" s="151" t="s">
        <v>1073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/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1072</v>
      </c>
      <c r="BG37" s="16"/>
      <c r="BH37" s="17">
        <v>1</v>
      </c>
      <c r="BI37" s="17"/>
      <c r="BJ37" s="17" t="s">
        <v>1076</v>
      </c>
      <c r="BK37" s="18"/>
      <c r="BL37" s="16"/>
      <c r="BM37" s="130"/>
      <c r="BN37" s="130"/>
      <c r="BO37" s="130"/>
      <c r="BP37" s="18"/>
      <c r="BQ37" s="12" t="str">
        <f t="shared" si="3"/>
        <v>Produção e Intervalo</v>
      </c>
      <c r="BR37" s="19">
        <f t="shared" si="4"/>
        <v>0.99999999999999911</v>
      </c>
      <c r="BS37" s="19">
        <f t="shared" si="5"/>
        <v>0</v>
      </c>
      <c r="BT37" s="8" t="str">
        <f t="shared" si="6"/>
        <v/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1072</v>
      </c>
      <c r="W38" s="151" t="s">
        <v>1077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/>
      <c r="AS38" s="108"/>
      <c r="AT38" s="108"/>
      <c r="AU38" s="136"/>
      <c r="AV38" s="136"/>
      <c r="AW38" s="14"/>
      <c r="AX38" s="14"/>
      <c r="AY38" s="164">
        <f t="shared" si="7"/>
        <v>0</v>
      </c>
      <c r="AZ38" s="153"/>
      <c r="BA38" s="109"/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1072</v>
      </c>
      <c r="BG38" s="16"/>
      <c r="BH38" s="17"/>
      <c r="BI38" s="17"/>
      <c r="BJ38" s="17" t="s">
        <v>1053</v>
      </c>
      <c r="BK38" s="18"/>
      <c r="BL38" s="16"/>
      <c r="BM38" s="130"/>
      <c r="BN38" s="130"/>
      <c r="BO38" s="130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/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1072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1072</v>
      </c>
      <c r="BG39" s="16"/>
      <c r="BH39" s="17">
        <v>0</v>
      </c>
      <c r="BI39" s="17"/>
      <c r="BJ39" s="17" t="s">
        <v>1078</v>
      </c>
      <c r="BK39" s="18" t="s">
        <v>1078</v>
      </c>
      <c r="BL39" s="16"/>
      <c r="BM39" s="130"/>
      <c r="BN39" s="130"/>
      <c r="BO39" s="130"/>
      <c r="BP39" s="18"/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/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1079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1080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0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1080</v>
      </c>
      <c r="BG40" s="16"/>
      <c r="BH40" s="17">
        <v>1</v>
      </c>
      <c r="BI40" s="17"/>
      <c r="BJ40" s="17" t="s">
        <v>1081</v>
      </c>
      <c r="BK40" s="18"/>
      <c r="BL40" s="16"/>
      <c r="BM40" s="130"/>
      <c r="BN40" s="130"/>
      <c r="BO40" s="130"/>
      <c r="BP40" s="18"/>
      <c r="BQ40" s="12" t="str">
        <f t="shared" si="3"/>
        <v>Produção</v>
      </c>
      <c r="BR40" s="19">
        <f t="shared" si="4"/>
        <v>0.99999999999999978</v>
      </c>
      <c r="BS40" s="19">
        <f t="shared" si="5"/>
        <v>0</v>
      </c>
      <c r="BT40" s="8" t="str">
        <f t="shared" si="6"/>
        <v/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KLECIO (TP-699)46056</v>
      </c>
      <c r="B44" s="102">
        <v>46056</v>
      </c>
      <c r="C44" s="135">
        <f>IF(BS_CONTROLE[[#This Row],[DATA]]="","",WEEKNUM(BS_CONTROLE[[#This Row],[DATA]]))</f>
        <v>6</v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134.9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134.9</v>
      </c>
      <c r="AQ44" s="105">
        <f>BS_CONTROLE[[#This Row],[KM - Inicio]]</f>
        <v>134.9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/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/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6"/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1082</v>
      </c>
      <c r="X47" s="104" t="s">
        <v>396</v>
      </c>
      <c r="Y47" s="129"/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-</v>
      </c>
      <c r="AN47" s="105" t="str">
        <f>IF(BS_CONTROLE[[#This Row],[SB]]=0, "-", BS_CONTROLE[[#This Row],[SB]])</f>
        <v>-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V4846056</v>
      </c>
      <c r="B48" s="102">
        <v>46056</v>
      </c>
      <c r="C48" s="135">
        <f>IF(BS_CONTROLE[[#This Row],[DATA]]="","",WEEKNUM(BS_CONTROLE[[#This Row],[DATA]]))</f>
        <v>6</v>
      </c>
      <c r="D48" s="104" t="s">
        <v>1018</v>
      </c>
      <c r="E48" s="159"/>
      <c r="F48" s="126" t="s">
        <v>673</v>
      </c>
      <c r="G48" s="142" t="str">
        <f>IF(D48="","*",VLOOKUP(F48,BS_ATIVIDADE[],3,FALSE))</f>
        <v>MECANIZAÇÃO - SOCADORA</v>
      </c>
      <c r="H48" s="106" t="s">
        <v>297</v>
      </c>
      <c r="I48" s="106" t="s">
        <v>297</v>
      </c>
      <c r="J48" s="105">
        <v>70</v>
      </c>
      <c r="K48" s="105">
        <v>85.4</v>
      </c>
      <c r="L48" s="105">
        <v>86.4</v>
      </c>
      <c r="M48" s="105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8" s="15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8" s="106">
        <v>0.35416666666666669</v>
      </c>
      <c r="P48" s="106">
        <v>8.3333333333333329E-2</v>
      </c>
      <c r="Q48" s="172">
        <v>510</v>
      </c>
      <c r="R48" s="10" t="str">
        <f>IFERROR(_xlfn.XLOOKUP(F48, BS_ATIVIDADE[ATIVIDADE],BS_ATIVIDADE[UNIDADE] ), "*")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1021</v>
      </c>
      <c r="W48" s="151" t="s">
        <v>1025</v>
      </c>
      <c r="X48" s="104" t="s">
        <v>396</v>
      </c>
      <c r="Y48" s="129"/>
      <c r="Z48" s="104"/>
      <c r="AA48" s="105">
        <v>1</v>
      </c>
      <c r="AB48" s="126" t="s">
        <v>387</v>
      </c>
      <c r="AC48" s="126" t="s">
        <v>568</v>
      </c>
      <c r="AD48" s="107">
        <v>0.29166666666666669</v>
      </c>
      <c r="AE48" s="105">
        <v>6249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MECANIZAÇÃO - SOCADORA</v>
      </c>
      <c r="AJ48" s="9" t="str">
        <f>IF(BS_CONTROLE[[#This Row],[Atividade]]=0, "-", BS_CONTROLE[[#This Row],[Atividade]])</f>
        <v>MECANIZAÇÃO - SOCADORA</v>
      </c>
      <c r="AK48" s="31" t="str">
        <f>BS_CONTROLE[[#This Row],[Local - Partida]]</f>
        <v>ZAC2</v>
      </c>
      <c r="AL48" s="31" t="str">
        <f>BS_CONTROLE[[#This Row],[Local - Encerramento]]</f>
        <v>ZAC2</v>
      </c>
      <c r="AM48" s="105" t="str">
        <f>IF(BS_CONTROLE[[#This Row],[Entre - Estações]]=0, "-", BS_CONTROLE[[#This Row],[Entre - Estações]])</f>
        <v>ZAC-ZSW</v>
      </c>
      <c r="AN48" s="105" t="str">
        <f>IF(BS_CONTROLE[[#This Row],[SB]]=0, "-", BS_CONTROLE[[#This Row],[SB]])</f>
        <v>ZACZSW</v>
      </c>
      <c r="AO48" s="105">
        <f>IF(BS_CONTROLE[[#This Row],[SUB]]=0, "-", BS_CONTROLE[[#This Row],[SUB]])</f>
        <v>70</v>
      </c>
      <c r="AP48" s="105">
        <f>BS_CONTROLE[[#This Row],[KM - Inicio]]</f>
        <v>85.4</v>
      </c>
      <c r="AQ48" s="105">
        <f>BS_CONTROLE[[#This Row],[KM - Inicio]]</f>
        <v>85.4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M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W5846056</v>
      </c>
      <c r="B49" s="102">
        <v>46056</v>
      </c>
      <c r="C49" s="135">
        <f>IF(BS_CONTROLE[[#This Row],[DATA]]="","",WEEKNUM(BS_CONTROLE[[#This Row],[DATA]]))</f>
        <v>6</v>
      </c>
      <c r="D49" s="104" t="s">
        <v>799</v>
      </c>
      <c r="E49" s="159"/>
      <c r="F49" s="126" t="s">
        <v>731</v>
      </c>
      <c r="G49" s="142" t="str">
        <f>IF(D49="","*",VLOOKUP(F49,BS_ATIVIDADE[],3,FALSE))</f>
        <v>DORMENTE - DESCARGA</v>
      </c>
      <c r="H49" s="105">
        <v>106109</v>
      </c>
      <c r="I49" s="105">
        <v>106109</v>
      </c>
      <c r="J49" s="105">
        <v>68</v>
      </c>
      <c r="K49" s="105">
        <v>54.5</v>
      </c>
      <c r="L49" s="105">
        <v>54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49" s="106">
        <v>0.35416666666666669</v>
      </c>
      <c r="P49" s="106">
        <v>4.1666666666666664E-2</v>
      </c>
      <c r="Q49" s="172">
        <v>300</v>
      </c>
      <c r="R49" s="10" t="str">
        <f>IFERROR(_xlfn.XLOOKUP(F49, BS_ATIVIDADE[ATIVIDADE],BS_ATIVIDADE[UNIDADE] ), "*")</f>
        <v>Nº DE DORMENTES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51" t="s">
        <v>1038</v>
      </c>
      <c r="W49" s="151" t="s">
        <v>1039</v>
      </c>
      <c r="X49" s="104" t="s">
        <v>396</v>
      </c>
      <c r="Y49" s="129"/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9341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PDM - DESCARGA - DORMENTE</v>
      </c>
      <c r="AJ49" s="9" t="str">
        <f>IF(BS_CONTROLE[[#This Row],[Atividade]]=0, "-", BS_CONTROLE[[#This Row],[Atividade]])</f>
        <v>PDM - DESCARGA - DORMENTE</v>
      </c>
      <c r="AK49" s="31">
        <f>BS_CONTROLE[[#This Row],[Local - Partida]]</f>
        <v>106109</v>
      </c>
      <c r="AL49" s="31">
        <f>BS_CONTROLE[[#This Row],[Local - Encerramento]]</f>
        <v>106109</v>
      </c>
      <c r="AM49" s="105" t="str">
        <f>IF(BS_CONTROLE[[#This Row],[Entre - Estações]]=0, "-", BS_CONTROLE[[#This Row],[Entre - Estações]])</f>
        <v>ZBM</v>
      </c>
      <c r="AN49" s="105" t="str">
        <f>IF(BS_CONTROLE[[#This Row],[SB]]=0, "-", BS_CONTROLE[[#This Row],[SB]])</f>
        <v>ZBM2</v>
      </c>
      <c r="AO49" s="105">
        <f>IF(BS_CONTROLE[[#This Row],[SUB]]=0, "-", BS_CONTROLE[[#This Row],[SUB]])</f>
        <v>68</v>
      </c>
      <c r="AP49" s="105">
        <f>BS_CONTROLE[[#This Row],[KM - Inicio]]</f>
        <v>54.5</v>
      </c>
      <c r="AQ49" s="105">
        <f>BS_CONTROLE[[#This Row],[KM - Inicio]]</f>
        <v>54.5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Nº DE DORMENTES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761</v>
      </c>
      <c r="G50" s="142" t="str">
        <f>IF(D50="","*",VLOOKUP(F50,BS_ATIVIDADE[],3,FALSE))</f>
        <v>OUTROS</v>
      </c>
      <c r="H50" s="105">
        <v>106109</v>
      </c>
      <c r="I50" s="105">
        <v>106109</v>
      </c>
      <c r="J50" s="105">
        <v>68</v>
      </c>
      <c r="K50" s="105">
        <v>57</v>
      </c>
      <c r="L50" s="105">
        <v>53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0" s="106" t="s">
        <v>568</v>
      </c>
      <c r="P50" s="106">
        <v>4.1666666666666664E-2</v>
      </c>
      <c r="Q50" s="172">
        <v>100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1041</v>
      </c>
      <c r="X50" s="104" t="s">
        <v>396</v>
      </c>
      <c r="Y50" s="129"/>
      <c r="Z50" s="104"/>
      <c r="AA50" s="105">
        <v>1</v>
      </c>
      <c r="AB50" s="126" t="s">
        <v>387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RECOLHIMENTO DE DORMENTE</v>
      </c>
      <c r="AJ50" s="9" t="str">
        <f>IF(BS_CONTROLE[[#This Row],[Atividade]]=0, "-", BS_CONTROLE[[#This Row],[Atividade]])</f>
        <v>RECOLHIMENTO DE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ZBM-ZHO</v>
      </c>
      <c r="AN50" s="105" t="str">
        <f>IF(BS_CONTROLE[[#This Row],[SB]]=0, "-", BS_CONTROLE[[#This Row],[SB]])</f>
        <v>K57ZHO</v>
      </c>
      <c r="AO50" s="105">
        <f>IF(BS_CONTROLE[[#This Row],[SUB]]=0, "-", BS_CONTROLE[[#This Row],[SUB]])</f>
        <v>68</v>
      </c>
      <c r="AP50" s="105">
        <f>BS_CONTROLE[[#This Row],[KM - Inicio]]</f>
        <v>57</v>
      </c>
      <c r="AQ50" s="105">
        <f>BS_CONTROLE[[#This Row],[KM - Inicio]]</f>
        <v>57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/>
      </c>
      <c r="B51" s="102"/>
      <c r="C51" s="135" t="str">
        <f>IF(BS_CONTROLE[[#This Row],[DATA]]="","",WEEKNUM(BS_CONTROLE[[#This Row],[DATA]]))</f>
        <v/>
      </c>
      <c r="D51" s="104"/>
      <c r="E51" s="159">
        <v>45</v>
      </c>
      <c r="F51" s="126"/>
      <c r="G51" s="142" t="str">
        <f>IF(D51="","*",VLOOKUP(F51,BS_ATIVIDADE[],3,FALSE))</f>
        <v>*</v>
      </c>
      <c r="H51" s="106"/>
      <c r="I51" s="106"/>
      <c r="J51" s="105"/>
      <c r="K51" s="105"/>
      <c r="L51" s="105"/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6"/>
      <c r="P51" s="106"/>
      <c r="Q51" s="105"/>
      <c r="R51" s="10" t="str">
        <f>IFERROR(_xlfn.XLOOKUP(F51, BS_ATIVIDADE[ATIVIDADE],BS_ATIVIDADE[UNIDADE] ), "*")</f>
        <v>*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5"/>
      <c r="W51" s="151"/>
      <c r="X51" s="104"/>
      <c r="Y51" s="129"/>
      <c r="Z51" s="104"/>
      <c r="AA51" s="105"/>
      <c r="AB51" s="103"/>
      <c r="AC51" s="152"/>
      <c r="AD51" s="107"/>
      <c r="AE51" s="105"/>
      <c r="AF51" s="105"/>
      <c r="AG51" s="105"/>
      <c r="AH51" s="15"/>
      <c r="AI51" s="126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5" t="str">
        <f>IF(BS_CONTROLE[[#This Row],[Entre - Estações]]=0, "-", BS_CONTROLE[[#This Row],[Entre - Estações]])</f>
        <v>-</v>
      </c>
      <c r="AN51" s="105" t="str">
        <f>IF(BS_CONTROLE[[#This Row],[SB]]=0, "-", BS_CONTROLE[[#This Row],[SB]])</f>
        <v>-</v>
      </c>
      <c r="AO51" s="105" t="str">
        <f>IF(BS_CONTROLE[[#This Row],[SUB]]=0, "-", BS_CONTROLE[[#This Row],[SUB]])</f>
        <v>-</v>
      </c>
      <c r="AP51" s="105">
        <f>BS_CONTROLE[[#This Row],[KM - Inicio]]</f>
        <v>0</v>
      </c>
      <c r="AQ51" s="105">
        <f>BS_CONTROLE[[#This Row],[KM - Inicio]]</f>
        <v>0</v>
      </c>
      <c r="AR51" s="108"/>
      <c r="AS51" s="108"/>
      <c r="AT51" s="108"/>
      <c r="AU51" s="136"/>
      <c r="AV51" s="136"/>
      <c r="AW51" s="14"/>
      <c r="AX51" s="14"/>
      <c r="AY51" s="164" t="str">
        <f t="shared" si="7"/>
        <v>*</v>
      </c>
      <c r="AZ51" s="153"/>
      <c r="BA51" s="109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/>
      </c>
      <c r="B53" s="102"/>
      <c r="C53" s="135" t="str">
        <f>IF(BS_CONTROLE[[#This Row],[DATA]]="","",WEEKNUM(BS_CONTROLE[[#This Row],[DATA]]))</f>
        <v/>
      </c>
      <c r="D53" s="104"/>
      <c r="E53" s="159">
        <v>47</v>
      </c>
      <c r="F53" s="126"/>
      <c r="G53" s="142" t="str">
        <f>IF(D53="","*",VLOOKUP(F53,BS_ATIVIDADE[],3,FALSE))</f>
        <v>*</v>
      </c>
      <c r="H53" s="106"/>
      <c r="I53" s="106"/>
      <c r="J53" s="105"/>
      <c r="K53" s="105"/>
      <c r="L53" s="105"/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6"/>
      <c r="P53" s="106"/>
      <c r="Q53" s="105"/>
      <c r="R53" s="10" t="str">
        <f>IFERROR(_xlfn.XLOOKUP(F53, BS_ATIVIDADE[ATIVIDADE],BS_ATIVIDADE[UNIDADE] ), "*")</f>
        <v>*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5"/>
      <c r="W53" s="151"/>
      <c r="X53" s="104"/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5" t="str">
        <f>IF(BS_CONTROLE[[#This Row],[Entre - Estações]]=0, "-", BS_CONTROLE[[#This Row],[Entre - Estações]])</f>
        <v>-</v>
      </c>
      <c r="AN53" s="105" t="str">
        <f>IF(BS_CONTROLE[[#This Row],[SB]]=0, "-", BS_CONTROLE[[#This Row],[SB]])</f>
        <v>-</v>
      </c>
      <c r="AO53" s="105" t="str">
        <f>IF(BS_CONTROLE[[#This Row],[SUB]]=0, "-", BS_CONTROLE[[#This Row],[SUB]])</f>
        <v>-</v>
      </c>
      <c r="AP53" s="105">
        <f>BS_CONTROLE[[#This Row],[KM - Inicio]]</f>
        <v>0</v>
      </c>
      <c r="AQ53" s="105">
        <f>BS_CONTROLE[[#This Row],[KM - Inicio]]</f>
        <v>0</v>
      </c>
      <c r="AR53" s="108"/>
      <c r="AS53" s="108"/>
      <c r="AT53" s="108"/>
      <c r="AU53" s="136"/>
      <c r="AV53" s="136"/>
      <c r="AW53" s="14"/>
      <c r="AX53" s="14"/>
      <c r="AY53" s="164" t="str">
        <f t="shared" si="7"/>
        <v>*</v>
      </c>
      <c r="AZ53" s="153"/>
      <c r="BA53" s="109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6"/>
        <v/>
      </c>
    </row>
    <row r="54" spans="1:72">
      <c r="A54" s="47" t="str">
        <f t="shared" si="2"/>
        <v/>
      </c>
      <c r="B54" s="102"/>
      <c r="C54" s="135" t="str">
        <f>IF(BS_CONTROLE[[#This Row],[DATA]]="","",WEEKNUM(BS_CONTROLE[[#This Row],[DATA]]))</f>
        <v/>
      </c>
      <c r="D54" s="104"/>
      <c r="E54" s="159">
        <v>48</v>
      </c>
      <c r="F54" s="126"/>
      <c r="G54" s="142" t="str">
        <f>IF(D54="","*",VLOOKUP(F54,BS_ATIVIDADE[],3,FALSE))</f>
        <v>*</v>
      </c>
      <c r="H54" s="106"/>
      <c r="I54" s="106"/>
      <c r="J54" s="105"/>
      <c r="K54" s="105"/>
      <c r="L54" s="105"/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6"/>
      <c r="P54" s="106"/>
      <c r="Q54" s="105"/>
      <c r="R54" s="10" t="str">
        <f>IFERROR(_xlfn.XLOOKUP(F54, BS_ATIVIDADE[ATIVIDADE],BS_ATIVIDADE[UNIDADE] ), "*")</f>
        <v>*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5"/>
      <c r="W54" s="151"/>
      <c r="X54" s="104"/>
      <c r="Y54" s="129"/>
      <c r="Z54" s="104"/>
      <c r="AA54" s="105"/>
      <c r="AB54" s="103"/>
      <c r="AC54" s="152"/>
      <c r="AD54" s="107"/>
      <c r="AE54" s="105"/>
      <c r="AF54" s="105"/>
      <c r="AG54" s="105"/>
      <c r="AH54" s="15"/>
      <c r="AI54" s="126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5" t="str">
        <f>IF(BS_CONTROLE[[#This Row],[Entre - Estações]]=0, "-", BS_CONTROLE[[#This Row],[Entre - Estações]])</f>
        <v>-</v>
      </c>
      <c r="AN54" s="105" t="str">
        <f>IF(BS_CONTROLE[[#This Row],[SB]]=0, "-", BS_CONTROLE[[#This Row],[SB]])</f>
        <v>-</v>
      </c>
      <c r="AO54" s="105" t="str">
        <f>IF(BS_CONTROLE[[#This Row],[SUB]]=0, "-", BS_CONTROLE[[#This Row],[SUB]])</f>
        <v>-</v>
      </c>
      <c r="AP54" s="105">
        <f>BS_CONTROLE[[#This Row],[KM - Inicio]]</f>
        <v>0</v>
      </c>
      <c r="AQ54" s="105">
        <f>BS_CONTROLE[[#This Row],[KM - Inicio]]</f>
        <v>0</v>
      </c>
      <c r="AR54" s="108"/>
      <c r="AS54" s="108"/>
      <c r="AT54" s="108"/>
      <c r="AU54" s="136"/>
      <c r="AV54" s="136"/>
      <c r="AW54" s="14"/>
      <c r="AX54" s="14"/>
      <c r="AY54" s="164" t="str">
        <f t="shared" si="7"/>
        <v>*</v>
      </c>
      <c r="AZ54" s="153"/>
      <c r="BA54" s="109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6"/>
        <v/>
      </c>
    </row>
    <row r="55" spans="1:72">
      <c r="A55" s="47" t="str">
        <f t="shared" si="2"/>
        <v/>
      </c>
      <c r="B55" s="102"/>
      <c r="C55" s="135" t="str">
        <f>IF(BS_CONTROLE[[#This Row],[DATA]]="","",WEEKNUM(BS_CONTROLE[[#This Row],[DATA]]))</f>
        <v/>
      </c>
      <c r="D55" s="104"/>
      <c r="E55" s="159">
        <v>49</v>
      </c>
      <c r="F55" s="126"/>
      <c r="G55" s="142" t="str">
        <f>IF(D55="","*",VLOOKUP(F55,BS_ATIVIDADE[],3,FALSE))</f>
        <v>*</v>
      </c>
      <c r="H55" s="106"/>
      <c r="I55" s="106"/>
      <c r="J55" s="105"/>
      <c r="K55" s="105"/>
      <c r="L55" s="105"/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6"/>
      <c r="P55" s="106"/>
      <c r="Q55" s="105"/>
      <c r="R55" s="10" t="str">
        <f>IFERROR(_xlfn.XLOOKUP(F55, BS_ATIVIDADE[ATIVIDADE],BS_ATIVIDADE[UNIDADE] ), "*")</f>
        <v>*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5"/>
      <c r="W55" s="151"/>
      <c r="X55" s="104"/>
      <c r="Y55" s="129"/>
      <c r="Z55" s="104"/>
      <c r="AA55" s="105"/>
      <c r="AB55" s="103"/>
      <c r="AC55" s="152"/>
      <c r="AD55" s="107"/>
      <c r="AE55" s="105"/>
      <c r="AF55" s="105"/>
      <c r="AG55" s="105"/>
      <c r="AH55" s="15"/>
      <c r="AI55" s="126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5" t="str">
        <f>IF(BS_CONTROLE[[#This Row],[Entre - Estações]]=0, "-", BS_CONTROLE[[#This Row],[Entre - Estações]])</f>
        <v>-</v>
      </c>
      <c r="AN55" s="105" t="str">
        <f>IF(BS_CONTROLE[[#This Row],[SB]]=0, "-", BS_CONTROLE[[#This Row],[SB]])</f>
        <v>-</v>
      </c>
      <c r="AO55" s="105" t="str">
        <f>IF(BS_CONTROLE[[#This Row],[SUB]]=0, "-", BS_CONTROLE[[#This Row],[SUB]])</f>
        <v>-</v>
      </c>
      <c r="AP55" s="105">
        <f>BS_CONTROLE[[#This Row],[KM - Inicio]]</f>
        <v>0</v>
      </c>
      <c r="AQ55" s="105">
        <f>BS_CONTROLE[[#This Row],[KM - Inicio]]</f>
        <v>0</v>
      </c>
      <c r="AR55" s="108"/>
      <c r="AS55" s="108"/>
      <c r="AT55" s="108"/>
      <c r="AU55" s="136"/>
      <c r="AV55" s="136"/>
      <c r="AW55" s="14"/>
      <c r="AX55" s="14"/>
      <c r="AY55" s="164" t="str">
        <f t="shared" si="7"/>
        <v>*</v>
      </c>
      <c r="AZ55" s="153"/>
      <c r="BA55" s="109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/>
      </c>
      <c r="B56" s="102"/>
      <c r="C56" s="135" t="str">
        <f>IF(BS_CONTROLE[[#This Row],[DATA]]="","",WEEKNUM(BS_CONTROLE[[#This Row],[DATA]]))</f>
        <v/>
      </c>
      <c r="D56" s="104"/>
      <c r="E56" s="159">
        <v>50</v>
      </c>
      <c r="F56" s="126"/>
      <c r="G56" s="142" t="str">
        <f>IF(D56="","*",VLOOKUP(F56,BS_ATIVIDADE[],3,FALSE))</f>
        <v>*</v>
      </c>
      <c r="H56" s="106"/>
      <c r="I56" s="106"/>
      <c r="J56" s="105"/>
      <c r="K56" s="105"/>
      <c r="L56" s="105"/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6"/>
      <c r="P56" s="106"/>
      <c r="Q56" s="105"/>
      <c r="R56" s="10" t="str">
        <f>IFERROR(_xlfn.XLOOKUP(F56, BS_ATIVIDADE[ATIVIDADE],BS_ATIVIDADE[UNIDADE] ), "*")</f>
        <v>*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5"/>
      <c r="W56" s="151"/>
      <c r="X56" s="104"/>
      <c r="Y56" s="129"/>
      <c r="Z56" s="104"/>
      <c r="AA56" s="105"/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5" t="str">
        <f>IF(BS_CONTROLE[[#This Row],[Entre - Estações]]=0, "-", BS_CONTROLE[[#This Row],[Entre - Estações]])</f>
        <v>-</v>
      </c>
      <c r="AN56" s="105" t="str">
        <f>IF(BS_CONTROLE[[#This Row],[SB]]=0, "-", BS_CONTROLE[[#This Row],[SB]])</f>
        <v>-</v>
      </c>
      <c r="AO56" s="105" t="str">
        <f>IF(BS_CONTROLE[[#This Row],[SUB]]=0, "-", BS_CONTROLE[[#This Row],[SUB]])</f>
        <v>-</v>
      </c>
      <c r="AP56" s="105">
        <f>BS_CONTROLE[[#This Row],[KM - Inicio]]</f>
        <v>0</v>
      </c>
      <c r="AQ56" s="105">
        <f>BS_CONTROLE[[#This Row],[KM - Inicio]]</f>
        <v>0</v>
      </c>
      <c r="AR56" s="108"/>
      <c r="AS56" s="108"/>
      <c r="AT56" s="108"/>
      <c r="AU56" s="136"/>
      <c r="AV56" s="136"/>
      <c r="AW56" s="14"/>
      <c r="AX56" s="14"/>
      <c r="AY56" s="164" t="str">
        <f t="shared" si="7"/>
        <v>*</v>
      </c>
      <c r="AZ56" s="153"/>
      <c r="BA56" s="109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6"/>
        <v/>
      </c>
    </row>
    <row r="57" spans="1:72">
      <c r="A57" s="47" t="str">
        <f t="shared" si="2"/>
        <v/>
      </c>
      <c r="B57" s="102"/>
      <c r="C57" s="135" t="str">
        <f>IF(BS_CONTROLE[[#This Row],[DATA]]="","",WEEKNUM(BS_CONTROLE[[#This Row],[DATA]]))</f>
        <v/>
      </c>
      <c r="D57" s="104"/>
      <c r="E57" s="159">
        <v>51</v>
      </c>
      <c r="F57" s="126"/>
      <c r="G57" s="142" t="str">
        <f>IF(D57="","*",VLOOKUP(F57,BS_ATIVIDADE[],3,FALSE))</f>
        <v>*</v>
      </c>
      <c r="H57" s="106"/>
      <c r="I57" s="106"/>
      <c r="J57" s="105"/>
      <c r="K57" s="105"/>
      <c r="L57" s="105"/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6"/>
      <c r="P57" s="106"/>
      <c r="Q57" s="105"/>
      <c r="R57" s="10" t="str">
        <f>IFERROR(_xlfn.XLOOKUP(F57, BS_ATIVIDADE[ATIVIDADE],BS_ATIVIDADE[UNIDADE] ), "*")</f>
        <v>*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5"/>
      <c r="W57" s="151"/>
      <c r="X57" s="104"/>
      <c r="Y57" s="129"/>
      <c r="Z57" s="104"/>
      <c r="AA57" s="105"/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5" t="str">
        <f>IF(BS_CONTROLE[[#This Row],[Entre - Estações]]=0, "-", BS_CONTROLE[[#This Row],[Entre - Estações]])</f>
        <v>-</v>
      </c>
      <c r="AN57" s="105" t="str">
        <f>IF(BS_CONTROLE[[#This Row],[SB]]=0, "-", BS_CONTROLE[[#This Row],[SB]])</f>
        <v>-</v>
      </c>
      <c r="AO57" s="105" t="str">
        <f>IF(BS_CONTROLE[[#This Row],[SUB]]=0, "-", BS_CONTROLE[[#This Row],[SUB]])</f>
        <v>-</v>
      </c>
      <c r="AP57" s="105">
        <f>BS_CONTROLE[[#This Row],[KM - Inicio]]</f>
        <v>0</v>
      </c>
      <c r="AQ57" s="105">
        <f>BS_CONTROLE[[#This Row],[KM - Inicio]]</f>
        <v>0</v>
      </c>
      <c r="AR57" s="108"/>
      <c r="AS57" s="108"/>
      <c r="AT57" s="108"/>
      <c r="AU57" s="136"/>
      <c r="AV57" s="136"/>
      <c r="AW57" s="14"/>
      <c r="AX57" s="14"/>
      <c r="AY57" s="164" t="str">
        <f t="shared" si="7"/>
        <v>*</v>
      </c>
      <c r="AZ57" s="153"/>
      <c r="BA57" s="109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6"/>
        <v/>
      </c>
    </row>
    <row r="58" spans="1:72">
      <c r="A58" s="47" t="str">
        <f t="shared" si="2"/>
        <v/>
      </c>
      <c r="B58" s="102"/>
      <c r="C58" s="135" t="str">
        <f>IF(BS_CONTROLE[[#This Row],[DATA]]="","",WEEKNUM(BS_CONTROLE[[#This Row],[DATA]]))</f>
        <v/>
      </c>
      <c r="D58" s="104"/>
      <c r="E58" s="159">
        <v>52</v>
      </c>
      <c r="F58" s="126"/>
      <c r="G58" s="142" t="str">
        <f>IF(D58="","*",VLOOKUP(F58,BS_ATIVIDADE[],3,FALSE))</f>
        <v>*</v>
      </c>
      <c r="H58" s="106"/>
      <c r="I58" s="106"/>
      <c r="J58" s="105"/>
      <c r="K58" s="105"/>
      <c r="L58" s="105"/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6"/>
      <c r="P58" s="106"/>
      <c r="Q58" s="105"/>
      <c r="R58" s="10" t="str">
        <f>IFERROR(_xlfn.XLOOKUP(F58, BS_ATIVIDADE[ATIVIDADE],BS_ATIVIDADE[UNIDADE] ), "*")</f>
        <v>*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5"/>
      <c r="W58" s="151"/>
      <c r="X58" s="104"/>
      <c r="Y58" s="129"/>
      <c r="Z58" s="104"/>
      <c r="AA58" s="105"/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5" t="str">
        <f>IF(BS_CONTROLE[[#This Row],[Entre - Estações]]=0, "-", BS_CONTROLE[[#This Row],[Entre - Estações]])</f>
        <v>-</v>
      </c>
      <c r="AN58" s="105" t="str">
        <f>IF(BS_CONTROLE[[#This Row],[SB]]=0, "-", BS_CONTROLE[[#This Row],[SB]])</f>
        <v>-</v>
      </c>
      <c r="AO58" s="105" t="str">
        <f>IF(BS_CONTROLE[[#This Row],[SUB]]=0, "-", BS_CONTROLE[[#This Row],[SUB]])</f>
        <v>-</v>
      </c>
      <c r="AP58" s="105">
        <f>BS_CONTROLE[[#This Row],[KM - Inicio]]</f>
        <v>0</v>
      </c>
      <c r="AQ58" s="105">
        <f>BS_CONTROLE[[#This Row],[KM - Inicio]]</f>
        <v>0</v>
      </c>
      <c r="AR58" s="108"/>
      <c r="AS58" s="108"/>
      <c r="AT58" s="108"/>
      <c r="AU58" s="136"/>
      <c r="AV58" s="136"/>
      <c r="AW58" s="14"/>
      <c r="AX58" s="14"/>
      <c r="AY58" s="164" t="str">
        <f t="shared" si="7"/>
        <v>*</v>
      </c>
      <c r="AZ58" s="153"/>
      <c r="BA58" s="109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6"/>
        <v/>
      </c>
    </row>
    <row r="59" spans="1:72">
      <c r="A59" s="47" t="str">
        <f t="shared" si="2"/>
        <v/>
      </c>
      <c r="B59" s="102"/>
      <c r="C59" s="135" t="str">
        <f>IF(BS_CONTROLE[[#This Row],[DATA]]="","",WEEKNUM(BS_CONTROLE[[#This Row],[DATA]]))</f>
        <v/>
      </c>
      <c r="D59" s="104"/>
      <c r="E59" s="159">
        <v>53</v>
      </c>
      <c r="F59" s="126"/>
      <c r="G59" s="142" t="str">
        <f>IF(D59="","*",VLOOKUP(F59,BS_ATIVIDADE[],3,FALSE))</f>
        <v>*</v>
      </c>
      <c r="H59" s="106"/>
      <c r="I59" s="106"/>
      <c r="J59" s="105"/>
      <c r="K59" s="105"/>
      <c r="L59" s="105"/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6"/>
      <c r="P59" s="106"/>
      <c r="Q59" s="105"/>
      <c r="R59" s="10" t="str">
        <f>IFERROR(_xlfn.XLOOKUP(F59, BS_ATIVIDADE[ATIVIDADE],BS_ATIVIDADE[UNIDADE] ), "*")</f>
        <v>*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5"/>
      <c r="W59" s="151"/>
      <c r="X59" s="104"/>
      <c r="Y59" s="129"/>
      <c r="Z59" s="104"/>
      <c r="AA59" s="105"/>
      <c r="AB59" s="103"/>
      <c r="AC59" s="152"/>
      <c r="AD59" s="107"/>
      <c r="AE59" s="105"/>
      <c r="AF59" s="105"/>
      <c r="AG59" s="105"/>
      <c r="AH59" s="15"/>
      <c r="AI59" s="126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5" t="str">
        <f>IF(BS_CONTROLE[[#This Row],[Entre - Estações]]=0, "-", BS_CONTROLE[[#This Row],[Entre - Estações]])</f>
        <v>-</v>
      </c>
      <c r="AN59" s="105" t="str">
        <f>IF(BS_CONTROLE[[#This Row],[SB]]=0, "-", BS_CONTROLE[[#This Row],[SB]])</f>
        <v>-</v>
      </c>
      <c r="AO59" s="105" t="str">
        <f>IF(BS_CONTROLE[[#This Row],[SUB]]=0, "-", BS_CONTROLE[[#This Row],[SUB]])</f>
        <v>-</v>
      </c>
      <c r="AP59" s="105">
        <f>BS_CONTROLE[[#This Row],[KM - Inicio]]</f>
        <v>0</v>
      </c>
      <c r="AQ59" s="105">
        <f>BS_CONTROLE[[#This Row],[KM - Inicio]]</f>
        <v>0</v>
      </c>
      <c r="AR59" s="108"/>
      <c r="AS59" s="108"/>
      <c r="AT59" s="108"/>
      <c r="AU59" s="136"/>
      <c r="AV59" s="136"/>
      <c r="AW59" s="14"/>
      <c r="AX59" s="14"/>
      <c r="AY59" s="164" t="str">
        <f t="shared" si="7"/>
        <v>*</v>
      </c>
      <c r="AZ59" s="153"/>
      <c r="BA59" s="109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6"/>
        <v/>
      </c>
    </row>
    <row r="60" spans="1:72">
      <c r="A60" s="47" t="str">
        <f t="shared" si="2"/>
        <v/>
      </c>
      <c r="B60" s="102"/>
      <c r="C60" s="135" t="str">
        <f>IF(BS_CONTROLE[[#This Row],[DATA]]="","",WEEKNUM(BS_CONTROLE[[#This Row],[DATA]]))</f>
        <v/>
      </c>
      <c r="D60" s="104"/>
      <c r="E60" s="159">
        <v>54</v>
      </c>
      <c r="F60" s="126"/>
      <c r="G60" s="142" t="str">
        <f>IF(D60="","*",VLOOKUP(F60,BS_ATIVIDADE[],3,FALSE))</f>
        <v>*</v>
      </c>
      <c r="H60" s="106"/>
      <c r="I60" s="106"/>
      <c r="J60" s="105"/>
      <c r="K60" s="105"/>
      <c r="L60" s="105"/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27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6"/>
      <c r="P60" s="106"/>
      <c r="Q60" s="105"/>
      <c r="R60" s="10" t="str">
        <f>IFERROR(_xlfn.XLOOKUP(F60, BS_ATIVIDADE[ATIVIDADE],BS_ATIVIDADE[UNIDADE] ), "*")</f>
        <v>*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5"/>
      <c r="W60" s="151"/>
      <c r="X60" s="104"/>
      <c r="Y60" s="129"/>
      <c r="Z60" s="104"/>
      <c r="AA60" s="105"/>
      <c r="AB60" s="103"/>
      <c r="AC60" s="152"/>
      <c r="AD60" s="107"/>
      <c r="AE60" s="105"/>
      <c r="AF60" s="105"/>
      <c r="AG60" s="105"/>
      <c r="AH60" s="15"/>
      <c r="AI60" s="126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5" t="str">
        <f>IF(BS_CONTROLE[[#This Row],[Entre - Estações]]=0, "-", BS_CONTROLE[[#This Row],[Entre - Estações]])</f>
        <v>-</v>
      </c>
      <c r="AN60" s="105" t="str">
        <f>IF(BS_CONTROLE[[#This Row],[SB]]=0, "-", BS_CONTROLE[[#This Row],[SB]])</f>
        <v>-</v>
      </c>
      <c r="AO60" s="105" t="str">
        <f>IF(BS_CONTROLE[[#This Row],[SUB]]=0, "-", BS_CONTROLE[[#This Row],[SUB]])</f>
        <v>-</v>
      </c>
      <c r="AP60" s="105">
        <f>BS_CONTROLE[[#This Row],[KM - Inicio]]</f>
        <v>0</v>
      </c>
      <c r="AQ60" s="105">
        <f>BS_CONTROLE[[#This Row],[KM - Inicio]]</f>
        <v>0</v>
      </c>
      <c r="AR60" s="108"/>
      <c r="AS60" s="108"/>
      <c r="AT60" s="108"/>
      <c r="AU60" s="136"/>
      <c r="AV60" s="136"/>
      <c r="AW60" s="14"/>
      <c r="AX60" s="14"/>
      <c r="AY60" s="164" t="str">
        <f t="shared" si="7"/>
        <v>*</v>
      </c>
      <c r="AZ60" s="153"/>
      <c r="BA60" s="109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/>
      </c>
      <c r="B61" s="102"/>
      <c r="C61" s="135" t="str">
        <f>IF(BS_CONTROLE[[#This Row],[DATA]]="","",WEEKNUM(BS_CONTROLE[[#This Row],[DATA]]))</f>
        <v/>
      </c>
      <c r="D61" s="104"/>
      <c r="E61" s="159">
        <v>55</v>
      </c>
      <c r="F61" s="126"/>
      <c r="G61" s="142" t="str">
        <f>IF(D61="","*",VLOOKUP(F61,BS_ATIVIDADE[],3,FALSE))</f>
        <v>*</v>
      </c>
      <c r="H61" s="106"/>
      <c r="I61" s="106"/>
      <c r="J61" s="105"/>
      <c r="K61" s="105"/>
      <c r="L61" s="105"/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6"/>
      <c r="P61" s="106"/>
      <c r="Q61" s="105"/>
      <c r="R61" s="10" t="str">
        <f>IFERROR(_xlfn.XLOOKUP(F61, BS_ATIVIDADE[ATIVIDADE],BS_ATIVIDADE[UNIDADE] ), "*")</f>
        <v>*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5"/>
      <c r="W61" s="151"/>
      <c r="X61" s="104"/>
      <c r="Y61" s="129"/>
      <c r="Z61" s="104"/>
      <c r="AA61" s="105"/>
      <c r="AB61" s="103"/>
      <c r="AC61" s="152"/>
      <c r="AD61" s="107"/>
      <c r="AE61" s="105"/>
      <c r="AF61" s="105"/>
      <c r="AG61" s="105"/>
      <c r="AH61" s="15"/>
      <c r="AI61" s="126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5" t="str">
        <f>IF(BS_CONTROLE[[#This Row],[Entre - Estações]]=0, "-", BS_CONTROLE[[#This Row],[Entre - Estações]])</f>
        <v>-</v>
      </c>
      <c r="AN61" s="105" t="str">
        <f>IF(BS_CONTROLE[[#This Row],[SB]]=0, "-", BS_CONTROLE[[#This Row],[SB]])</f>
        <v>-</v>
      </c>
      <c r="AO61" s="105" t="str">
        <f>IF(BS_CONTROLE[[#This Row],[SUB]]=0, "-", BS_CONTROLE[[#This Row],[SUB]])</f>
        <v>-</v>
      </c>
      <c r="AP61" s="105">
        <f>BS_CONTROLE[[#This Row],[KM - Inicio]]</f>
        <v>0</v>
      </c>
      <c r="AQ61" s="105">
        <f>BS_CONTROLE[[#This Row],[KM - Inicio]]</f>
        <v>0</v>
      </c>
      <c r="AR61" s="108"/>
      <c r="AS61" s="108"/>
      <c r="AT61" s="108"/>
      <c r="AU61" s="136"/>
      <c r="AV61" s="136"/>
      <c r="AW61" s="14"/>
      <c r="AX61" s="14"/>
      <c r="AY61" s="164" t="str">
        <f t="shared" si="7"/>
        <v>*</v>
      </c>
      <c r="AZ61" s="153"/>
      <c r="BA61" s="109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6"/>
        <v/>
      </c>
    </row>
    <row r="62" spans="1:72">
      <c r="A62" s="47" t="str">
        <f t="shared" si="2"/>
        <v/>
      </c>
      <c r="B62" s="102"/>
      <c r="C62" s="135" t="str">
        <f>IF(BS_CONTROLE[[#This Row],[DATA]]="","",WEEKNUM(BS_CONTROLE[[#This Row],[DATA]]))</f>
        <v/>
      </c>
      <c r="D62" s="104"/>
      <c r="E62" s="159">
        <v>56</v>
      </c>
      <c r="F62" s="126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10" t="str">
        <f>IFERROR(_xlfn.XLOOKUP(F62, BS_ATIVIDADE[ATIVIDADE],BS_ATIVIDADE[UNIDADE] ), "*")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6"/>
      <c r="AV62" s="136"/>
      <c r="AW62" s="14"/>
      <c r="AX62" s="14"/>
      <c r="AY62" s="164" t="str">
        <f t="shared" si="7"/>
        <v>*</v>
      </c>
      <c r="AZ62" s="153"/>
      <c r="BA62" s="109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6"/>
        <v/>
      </c>
    </row>
    <row r="63" spans="1:72">
      <c r="A63" s="47" t="str">
        <f t="shared" si="2"/>
        <v/>
      </c>
      <c r="B63" s="102"/>
      <c r="C63" s="135" t="str">
        <f>IF(BS_CONTROLE[[#This Row],[DATA]]="","",WEEKNUM(BS_CONTROLE[[#This Row],[DATA]]))</f>
        <v/>
      </c>
      <c r="D63" s="104"/>
      <c r="E63" s="159">
        <v>57</v>
      </c>
      <c r="F63" s="126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10" t="str">
        <f>IFERROR(_xlfn.XLOOKUP(F63, BS_ATIVIDADE[ATIVIDADE],BS_ATIVIDADE[UNIDADE] ), "*")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6"/>
      <c r="AV63" s="136"/>
      <c r="AW63" s="14"/>
      <c r="AX63" s="14"/>
      <c r="AY63" s="164" t="str">
        <f t="shared" si="7"/>
        <v>*</v>
      </c>
      <c r="AZ63" s="153"/>
      <c r="BA63" s="109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6"/>
        <v/>
      </c>
    </row>
    <row r="64" spans="1:72">
      <c r="A64" s="47" t="str">
        <f t="shared" si="2"/>
        <v/>
      </c>
      <c r="B64" s="102"/>
      <c r="C64" s="135" t="str">
        <f>IF(BS_CONTROLE[[#This Row],[DATA]]="","",WEEKNUM(BS_CONTROLE[[#This Row],[DATA]]))</f>
        <v/>
      </c>
      <c r="D64" s="104"/>
      <c r="E64" s="159">
        <v>58</v>
      </c>
      <c r="F64" s="126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10" t="str">
        <f>IFERROR(_xlfn.XLOOKUP(F64, BS_ATIVIDADE[ATIVIDADE],BS_ATIVIDADE[UNIDADE] ), "*")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6"/>
      <c r="AV64" s="136"/>
      <c r="AW64" s="14"/>
      <c r="AX64" s="14"/>
      <c r="AY64" s="164" t="str">
        <f t="shared" si="7"/>
        <v>*</v>
      </c>
      <c r="AZ64" s="153"/>
      <c r="BA64" s="109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6"/>
        <v/>
      </c>
    </row>
    <row r="65" spans="1:72">
      <c r="A65" s="47" t="str">
        <f t="shared" si="2"/>
        <v/>
      </c>
      <c r="B65" s="102"/>
      <c r="C65" s="135" t="str">
        <f>IF(BS_CONTROLE[[#This Row],[DATA]]="","",WEEKNUM(BS_CONTROLE[[#This Row],[DATA]]))</f>
        <v/>
      </c>
      <c r="D65" s="104"/>
      <c r="E65" s="159">
        <v>59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 t="shared" si="7"/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>
      <c r="A66" s="47" t="str">
        <f t="shared" si="2"/>
        <v/>
      </c>
      <c r="B66" s="102"/>
      <c r="C66" s="135" t="str">
        <f>IF(BS_CONTROLE[[#This Row],[DATA]]="","",WEEKNUM(BS_CONTROLE[[#This Row],[DATA]]))</f>
        <v/>
      </c>
      <c r="D66" s="104"/>
      <c r="E66" s="159">
        <v>60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 t="shared" si="7"/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>
      <c r="A67" s="47" t="str">
        <f t="shared" si="2"/>
        <v/>
      </c>
      <c r="B67" s="102"/>
      <c r="C67" s="135" t="str">
        <f>IF(BS_CONTROLE[[#This Row],[DATA]]="","",WEEKNUM(BS_CONTROLE[[#This Row],[DATA]]))</f>
        <v/>
      </c>
      <c r="D67" s="104"/>
      <c r="E67" s="159">
        <v>61</v>
      </c>
      <c r="F67" s="126"/>
      <c r="G67" s="142" t="str">
        <f>IF(D67="","*",VLOOKUP(F67,BS_ATIVIDADE[],3,FALSE))</f>
        <v>*</v>
      </c>
      <c r="H67" s="106"/>
      <c r="I67" s="106"/>
      <c r="J67" s="105"/>
      <c r="K67" s="105"/>
      <c r="L67" s="105"/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6"/>
      <c r="P67" s="106"/>
      <c r="Q67" s="105"/>
      <c r="R67" s="10" t="str">
        <f>IFERROR(_xlfn.XLOOKUP(F67, BS_ATIVIDADE[ATIVIDADE],BS_ATIVIDADE[UNIDADE] ), "*")</f>
        <v>*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5"/>
      <c r="W67" s="151"/>
      <c r="X67" s="104"/>
      <c r="Y67" s="129"/>
      <c r="Z67" s="104"/>
      <c r="AA67" s="105"/>
      <c r="AB67" s="103"/>
      <c r="AC67" s="152"/>
      <c r="AD67" s="107"/>
      <c r="AE67" s="105"/>
      <c r="AF67" s="105"/>
      <c r="AG67" s="105"/>
      <c r="AH67" s="15"/>
      <c r="AI67" s="126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5" t="str">
        <f>IF(BS_CONTROLE[[#This Row],[Entre - Estações]]=0, "-", BS_CONTROLE[[#This Row],[Entre - Estações]])</f>
        <v>-</v>
      </c>
      <c r="AN67" s="105" t="str">
        <f>IF(BS_CONTROLE[[#This Row],[SB]]=0, "-", BS_CONTROLE[[#This Row],[SB]])</f>
        <v>-</v>
      </c>
      <c r="AO67" s="105" t="str">
        <f>IF(BS_CONTROLE[[#This Row],[SUB]]=0, "-", BS_CONTROLE[[#This Row],[SUB]])</f>
        <v>-</v>
      </c>
      <c r="AP67" s="105">
        <f>BS_CONTROLE[[#This Row],[KM - Inicio]]</f>
        <v>0</v>
      </c>
      <c r="AQ67" s="105">
        <f>BS_CONTROLE[[#This Row],[KM - Inicio]]</f>
        <v>0</v>
      </c>
      <c r="AR67" s="108"/>
      <c r="AS67" s="108"/>
      <c r="AT67" s="108"/>
      <c r="AU67" s="136"/>
      <c r="AV67" s="136"/>
      <c r="AW67" s="14"/>
      <c r="AX67" s="14"/>
      <c r="AY67" s="164" t="str">
        <f t="shared" si="7"/>
        <v>*</v>
      </c>
      <c r="AZ67" s="153"/>
      <c r="BA67" s="109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>
      <c r="A68" s="47" t="str">
        <f t="shared" si="2"/>
        <v/>
      </c>
      <c r="B68" s="102"/>
      <c r="C68" s="135" t="str">
        <f>IF(BS_CONTROLE[[#This Row],[DATA]]="","",WEEKNUM(BS_CONTROLE[[#This Row],[DATA]]))</f>
        <v/>
      </c>
      <c r="D68" s="104"/>
      <c r="E68" s="159">
        <v>62</v>
      </c>
      <c r="F68" s="126"/>
      <c r="G68" s="142" t="str">
        <f>IF(D68="","*",VLOOKUP(F68,BS_ATIVIDADE[],3,FALSE))</f>
        <v>*</v>
      </c>
      <c r="H68" s="106"/>
      <c r="I68" s="106"/>
      <c r="J68" s="105"/>
      <c r="K68" s="105"/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6"/>
      <c r="P68" s="106"/>
      <c r="Q68" s="105"/>
      <c r="R68" s="10" t="str">
        <f>IFERROR(_xlfn.XLOOKUP(F68, BS_ATIVIDADE[ATIVIDADE],BS_ATIVIDADE[UNIDADE] ), "*")</f>
        <v>*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5"/>
      <c r="W68" s="151"/>
      <c r="X68" s="104"/>
      <c r="Y68" s="129"/>
      <c r="Z68" s="104"/>
      <c r="AA68" s="105"/>
      <c r="AB68" s="103"/>
      <c r="AC68" s="152"/>
      <c r="AD68" s="107"/>
      <c r="AE68" s="105"/>
      <c r="AF68" s="105"/>
      <c r="AG68" s="105"/>
      <c r="AH68" s="15"/>
      <c r="AI68" s="126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5" t="str">
        <f>IF(BS_CONTROLE[[#This Row],[Entre - Estações]]=0, "-", BS_CONTROLE[[#This Row],[Entre - Estações]])</f>
        <v>-</v>
      </c>
      <c r="AN68" s="105" t="str">
        <f>IF(BS_CONTROLE[[#This Row],[SB]]=0, "-", BS_CONTROLE[[#This Row],[SB]])</f>
        <v>-</v>
      </c>
      <c r="AO68" s="105" t="str">
        <f>IF(BS_CONTROLE[[#This Row],[SUB]]=0, "-", BS_CONTROLE[[#This Row],[SUB]])</f>
        <v>-</v>
      </c>
      <c r="AP68" s="105">
        <f>BS_CONTROLE[[#This Row],[KM - Inicio]]</f>
        <v>0</v>
      </c>
      <c r="AQ68" s="105">
        <f>BS_CONTROLE[[#This Row],[KM - Inicio]]</f>
        <v>0</v>
      </c>
      <c r="AR68" s="108"/>
      <c r="AS68" s="108"/>
      <c r="AT68" s="108"/>
      <c r="AU68" s="136"/>
      <c r="AV68" s="136"/>
      <c r="AW68" s="14"/>
      <c r="AX68" s="14"/>
      <c r="AY68" s="164" t="str">
        <f t="shared" si="7"/>
        <v>*</v>
      </c>
      <c r="AZ68" s="153"/>
      <c r="BA68" s="109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>
      <c r="A69" s="47" t="str">
        <f t="shared" si="2"/>
        <v/>
      </c>
      <c r="B69" s="102"/>
      <c r="C69" s="135" t="str">
        <f>IF(BS_CONTROLE[[#This Row],[DATA]]="","",WEEKNUM(BS_CONTROLE[[#This Row],[DATA]]))</f>
        <v/>
      </c>
      <c r="D69" s="104"/>
      <c r="E69" s="159">
        <v>63</v>
      </c>
      <c r="F69" s="126"/>
      <c r="G69" s="142" t="str">
        <f>IF(D69="","*",VLOOKUP(F69,BS_ATIVIDADE[],3,FALSE))</f>
        <v>*</v>
      </c>
      <c r="H69" s="106"/>
      <c r="I69" s="106"/>
      <c r="J69" s="105"/>
      <c r="K69" s="105"/>
      <c r="L69" s="105"/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6"/>
      <c r="P69" s="106"/>
      <c r="Q69" s="105"/>
      <c r="R69" s="10" t="str">
        <f>IFERROR(_xlfn.XLOOKUP(F69, BS_ATIVIDADE[ATIVIDADE],BS_ATIVIDADE[UNIDADE] ), "*")</f>
        <v>*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5"/>
      <c r="W69" s="151"/>
      <c r="X69" s="104"/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5" t="str">
        <f>IF(BS_CONTROLE[[#This Row],[Entre - Estações]]=0, "-", BS_CONTROLE[[#This Row],[Entre - Estações]])</f>
        <v>-</v>
      </c>
      <c r="AN69" s="105" t="str">
        <f>IF(BS_CONTROLE[[#This Row],[SB]]=0, "-", BS_CONTROLE[[#This Row],[SB]])</f>
        <v>-</v>
      </c>
      <c r="AO69" s="105" t="str">
        <f>IF(BS_CONTROLE[[#This Row],[SUB]]=0, "-", BS_CONTROLE[[#This Row],[SUB]])</f>
        <v>-</v>
      </c>
      <c r="AP69" s="105">
        <f>BS_CONTROLE[[#This Row],[KM - Inicio]]</f>
        <v>0</v>
      </c>
      <c r="AQ69" s="105">
        <f>BS_CONTROLE[[#This Row],[KM - Inicio]]</f>
        <v>0</v>
      </c>
      <c r="AR69" s="108"/>
      <c r="AS69" s="108"/>
      <c r="AT69" s="108"/>
      <c r="AU69" s="136"/>
      <c r="AV69" s="136"/>
      <c r="AW69" s="14"/>
      <c r="AX69" s="14"/>
      <c r="AY69" s="164" t="str">
        <f t="shared" si="7"/>
        <v>*</v>
      </c>
      <c r="AZ69" s="153"/>
      <c r="BA69" s="109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>
      <c r="A70" s="47" t="str">
        <f t="shared" si="2"/>
        <v/>
      </c>
      <c r="B70" s="102"/>
      <c r="C70" s="135" t="str">
        <f>IF(BS_CONTROLE[[#This Row],[DATA]]="","",WEEKNUM(BS_CONTROLE[[#This Row],[DATA]]))</f>
        <v/>
      </c>
      <c r="D70" s="104"/>
      <c r="E70" s="159">
        <v>64</v>
      </c>
      <c r="F70" s="126"/>
      <c r="G70" s="142" t="str">
        <f>IF(D70="","*",VLOOKUP(F70,BS_ATIVIDADE[],3,FALSE))</f>
        <v>*</v>
      </c>
      <c r="H70" s="106"/>
      <c r="I70" s="106"/>
      <c r="J70" s="105"/>
      <c r="K70" s="105"/>
      <c r="L70" s="105"/>
      <c r="M70" s="127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27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6"/>
      <c r="P70" s="106"/>
      <c r="Q70" s="105"/>
      <c r="R70" s="10" t="str">
        <f>IFERROR(_xlfn.XLOOKUP(F70, BS_ATIVIDADE[ATIVIDADE],BS_ATIVIDADE[UNIDADE] ), "*")</f>
        <v>*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5"/>
      <c r="W70" s="151"/>
      <c r="X70" s="104"/>
      <c r="Y70" s="129"/>
      <c r="Z70" s="104"/>
      <c r="AA70" s="105"/>
      <c r="AB70" s="103"/>
      <c r="AC70" s="152"/>
      <c r="AD70" s="107"/>
      <c r="AE70" s="105"/>
      <c r="AF70" s="105"/>
      <c r="AG70" s="105"/>
      <c r="AH70" s="15"/>
      <c r="AI70" s="126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5" t="str">
        <f>IF(BS_CONTROLE[[#This Row],[Entre - Estações]]=0, "-", BS_CONTROLE[[#This Row],[Entre - Estações]])</f>
        <v>-</v>
      </c>
      <c r="AN70" s="105" t="str">
        <f>IF(BS_CONTROLE[[#This Row],[SB]]=0, "-", BS_CONTROLE[[#This Row],[SB]])</f>
        <v>-</v>
      </c>
      <c r="AO70" s="105" t="str">
        <f>IF(BS_CONTROLE[[#This Row],[SUB]]=0, "-", BS_CONTROLE[[#This Row],[SUB]])</f>
        <v>-</v>
      </c>
      <c r="AP70" s="105">
        <f>BS_CONTROLE[[#This Row],[KM - Inicio]]</f>
        <v>0</v>
      </c>
      <c r="AQ70" s="105">
        <f>BS_CONTROLE[[#This Row],[KM - Inicio]]</f>
        <v>0</v>
      </c>
      <c r="AR70" s="108"/>
      <c r="AS70" s="108"/>
      <c r="AT70" s="108"/>
      <c r="AU70" s="136"/>
      <c r="AV70" s="136"/>
      <c r="AW70" s="14"/>
      <c r="AX70" s="14"/>
      <c r="AY70" s="164" t="str">
        <f t="shared" si="7"/>
        <v>*</v>
      </c>
      <c r="AZ70" s="153"/>
      <c r="BA70" s="109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>
      <c r="A71" s="47" t="str">
        <f t="shared" si="2"/>
        <v/>
      </c>
      <c r="B71" s="102"/>
      <c r="C71" s="135" t="str">
        <f>IF(BS_CONTROLE[[#This Row],[DATA]]="","",WEEKNUM(BS_CONTROLE[[#This Row],[DATA]]))</f>
        <v/>
      </c>
      <c r="D71" s="104"/>
      <c r="E71" s="159">
        <v>65</v>
      </c>
      <c r="F71" s="126"/>
      <c r="G71" s="142" t="str">
        <f>IF(D71="","*",VLOOKUP(F71,BS_ATIVIDADE[],3,FALSE))</f>
        <v>*</v>
      </c>
      <c r="H71" s="106"/>
      <c r="I71" s="106"/>
      <c r="J71" s="105"/>
      <c r="K71" s="105"/>
      <c r="L71" s="105"/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6"/>
      <c r="P71" s="106"/>
      <c r="Q71" s="105"/>
      <c r="R71" s="10" t="str">
        <f>IFERROR(_xlfn.XLOOKUP(F71, BS_ATIVIDADE[ATIVIDADE],BS_ATIVIDADE[UNIDADE] ), "*")</f>
        <v>*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5"/>
      <c r="W71" s="151"/>
      <c r="X71" s="104"/>
      <c r="Y71" s="129"/>
      <c r="Z71" s="104"/>
      <c r="AA71" s="105"/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5" t="str">
        <f>IF(BS_CONTROLE[[#This Row],[Entre - Estações]]=0, "-", BS_CONTROLE[[#This Row],[Entre - Estações]])</f>
        <v>-</v>
      </c>
      <c r="AN71" s="105" t="str">
        <f>IF(BS_CONTROLE[[#This Row],[SB]]=0, "-", BS_CONTROLE[[#This Row],[SB]])</f>
        <v>-</v>
      </c>
      <c r="AO71" s="105" t="str">
        <f>IF(BS_CONTROLE[[#This Row],[SUB]]=0, "-", BS_CONTROLE[[#This Row],[SUB]])</f>
        <v>-</v>
      </c>
      <c r="AP71" s="105">
        <f>BS_CONTROLE[[#This Row],[KM - Inicio]]</f>
        <v>0</v>
      </c>
      <c r="AQ71" s="105">
        <f>BS_CONTROLE[[#This Row],[KM - Inicio]]</f>
        <v>0</v>
      </c>
      <c r="AR71" s="108"/>
      <c r="AS71" s="108"/>
      <c r="AT71" s="108"/>
      <c r="AU71" s="136"/>
      <c r="AV71" s="136"/>
      <c r="AW71" s="14"/>
      <c r="AX71" s="14"/>
      <c r="AY71" s="164" t="str">
        <f t="shared" si="7"/>
        <v>*</v>
      </c>
      <c r="AZ71" s="153"/>
      <c r="BA71" s="109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>
      <c r="A72" s="47" t="str">
        <f t="shared" ref="A72:A135" si="8">D72&amp;B72</f>
        <v/>
      </c>
      <c r="B72" s="102"/>
      <c r="C72" s="135" t="str">
        <f>IF(BS_CONTROLE[[#This Row],[DATA]]="","",WEEKNUM(BS_CONTROLE[[#This Row],[DATA]]))</f>
        <v/>
      </c>
      <c r="D72" s="104"/>
      <c r="E72" s="159">
        <v>66</v>
      </c>
      <c r="F72" s="126"/>
      <c r="G72" s="142" t="str">
        <f>IF(D72="","*",VLOOKUP(F72,BS_ATIVIDADE[],3,FALSE))</f>
        <v>*</v>
      </c>
      <c r="H72" s="106"/>
      <c r="I72" s="106"/>
      <c r="J72" s="105"/>
      <c r="K72" s="105"/>
      <c r="L72" s="105"/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6"/>
      <c r="P72" s="106"/>
      <c r="Q72" s="105"/>
      <c r="R72" s="10" t="str">
        <f>IFERROR(_xlfn.XLOOKUP(F72, BS_ATIVIDADE[ATIVIDADE],BS_ATIVIDADE[UNIDADE] ), "*")</f>
        <v>*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5"/>
      <c r="W72" s="151"/>
      <c r="X72" s="104"/>
      <c r="Y72" s="129"/>
      <c r="Z72" s="104"/>
      <c r="AA72" s="105"/>
      <c r="AB72" s="103"/>
      <c r="AC72" s="152"/>
      <c r="AD72" s="107"/>
      <c r="AE72" s="105"/>
      <c r="AF72" s="105"/>
      <c r="AG72" s="105"/>
      <c r="AH72" s="15"/>
      <c r="AI72" s="126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5" t="str">
        <f>IF(BS_CONTROLE[[#This Row],[Entre - Estações]]=0, "-", BS_CONTROLE[[#This Row],[Entre - Estações]])</f>
        <v>-</v>
      </c>
      <c r="AN72" s="105" t="str">
        <f>IF(BS_CONTROLE[[#This Row],[SB]]=0, "-", BS_CONTROLE[[#This Row],[SB]])</f>
        <v>-</v>
      </c>
      <c r="AO72" s="105" t="str">
        <f>IF(BS_CONTROLE[[#This Row],[SUB]]=0, "-", BS_CONTROLE[[#This Row],[SUB]])</f>
        <v>-</v>
      </c>
      <c r="AP72" s="105">
        <f>BS_CONTROLE[[#This Row],[KM - Inicio]]</f>
        <v>0</v>
      </c>
      <c r="AQ72" s="105">
        <f>BS_CONTROLE[[#This Row],[KM - Inicio]]</f>
        <v>0</v>
      </c>
      <c r="AR72" s="108"/>
      <c r="AS72" s="108"/>
      <c r="AT72" s="108"/>
      <c r="AU72" s="136"/>
      <c r="AV72" s="136"/>
      <c r="AW72" s="14"/>
      <c r="AX72" s="14"/>
      <c r="AY72" s="164" t="str">
        <f t="shared" ref="AY72:AY135" si="9">IF(D72="","*",IFERROR(IF(ISODD(COUNT(AS72:AX1066)),"ERRO",SUM((AT72-AS72),(AV72-AU72),(AX72-AW72))),"ERRO"))</f>
        <v>*</v>
      </c>
      <c r="AZ72" s="153"/>
      <c r="BA72" s="109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Aderente</v>
      </c>
      <c r="BR72" s="19" t="str">
        <f t="shared" ref="BR72:BR135" si="11">IF(OR(B72="",F72=""),"*",AY72/P72)</f>
        <v>*</v>
      </c>
      <c r="BS72" s="19" t="str">
        <f t="shared" ref="BS72:BS135" si="12">IF(OR(B72="",F72=""),"*",BA72/Q72)</f>
        <v>*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/>
      </c>
      <c r="B73" s="102"/>
      <c r="C73" s="135" t="str">
        <f>IF(BS_CONTROLE[[#This Row],[DATA]]="","",WEEKNUM(BS_CONTROLE[[#This Row],[DATA]]))</f>
        <v/>
      </c>
      <c r="D73" s="104"/>
      <c r="E73" s="159">
        <v>67</v>
      </c>
      <c r="F73" s="126"/>
      <c r="G73" s="142" t="str">
        <f>IF(D73="","*",VLOOKUP(F73,BS_ATIVIDADE[],3,FALSE))</f>
        <v>*</v>
      </c>
      <c r="H73" s="106"/>
      <c r="I73" s="106"/>
      <c r="J73" s="105"/>
      <c r="K73" s="105"/>
      <c r="L73" s="105"/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6"/>
      <c r="P73" s="106"/>
      <c r="Q73" s="105"/>
      <c r="R73" s="10" t="str">
        <f>IFERROR(_xlfn.XLOOKUP(F73, BS_ATIVIDADE[ATIVIDADE],BS_ATIVIDADE[UNIDADE] ), "*")</f>
        <v>*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5"/>
      <c r="W73" s="151"/>
      <c r="X73" s="104"/>
      <c r="Y73" s="129"/>
      <c r="Z73" s="104"/>
      <c r="AA73" s="105"/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5" t="str">
        <f>IF(BS_CONTROLE[[#This Row],[Entre - Estações]]=0, "-", BS_CONTROLE[[#This Row],[Entre - Estações]])</f>
        <v>-</v>
      </c>
      <c r="AN73" s="105" t="str">
        <f>IF(BS_CONTROLE[[#This Row],[SB]]=0, "-", BS_CONTROLE[[#This Row],[SB]])</f>
        <v>-</v>
      </c>
      <c r="AO73" s="105" t="str">
        <f>IF(BS_CONTROLE[[#This Row],[SUB]]=0, "-", BS_CONTROLE[[#This Row],[SUB]])</f>
        <v>-</v>
      </c>
      <c r="AP73" s="105">
        <f>BS_CONTROLE[[#This Row],[KM - Inicio]]</f>
        <v>0</v>
      </c>
      <c r="AQ73" s="105">
        <f>BS_CONTROLE[[#This Row],[KM - Inicio]]</f>
        <v>0</v>
      </c>
      <c r="AR73" s="108"/>
      <c r="AS73" s="108"/>
      <c r="AT73" s="108"/>
      <c r="AU73" s="136"/>
      <c r="AV73" s="136"/>
      <c r="AW73" s="14"/>
      <c r="AX73" s="14"/>
      <c r="AY73" s="164" t="str">
        <f t="shared" si="9"/>
        <v>*</v>
      </c>
      <c r="AZ73" s="153"/>
      <c r="BA73" s="109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Aderente</v>
      </c>
      <c r="BR73" s="19" t="str">
        <f t="shared" si="11"/>
        <v>*</v>
      </c>
      <c r="BS73" s="19" t="str">
        <f t="shared" si="12"/>
        <v>*</v>
      </c>
      <c r="BT73" s="8" t="str">
        <f t="shared" si="13"/>
        <v/>
      </c>
    </row>
    <row r="74" spans="1:72">
      <c r="A74" s="47" t="str">
        <f t="shared" si="8"/>
        <v/>
      </c>
      <c r="B74" s="102"/>
      <c r="C74" s="135" t="str">
        <f>IF(BS_CONTROLE[[#This Row],[DATA]]="","",WEEKNUM(BS_CONTROLE[[#This Row],[DATA]]))</f>
        <v/>
      </c>
      <c r="D74" s="104"/>
      <c r="E74" s="159">
        <v>68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 t="shared" si="9"/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>
        <v>71</v>
      </c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>
        <v>72</v>
      </c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1083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1084</v>
      </c>
      <c r="C4" s="160" t="s">
        <v>1085</v>
      </c>
      <c r="D4" s="160" t="s">
        <v>1086</v>
      </c>
      <c r="E4" s="160" t="s">
        <v>1087</v>
      </c>
      <c r="F4" s="160" t="s">
        <v>4</v>
      </c>
      <c r="G4" s="160" t="s">
        <v>1088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1089</v>
      </c>
      <c r="C6" s="161">
        <v>407867</v>
      </c>
      <c r="D6" s="161" t="s">
        <v>1090</v>
      </c>
      <c r="E6" s="161" t="s">
        <v>799</v>
      </c>
      <c r="F6" s="161" t="s">
        <v>1091</v>
      </c>
      <c r="G6" s="162"/>
    </row>
    <row r="7" spans="2:7">
      <c r="B7" s="161" t="s">
        <v>1092</v>
      </c>
      <c r="C7" s="161">
        <v>293644</v>
      </c>
      <c r="D7" s="161" t="s">
        <v>1093</v>
      </c>
      <c r="E7" s="161" t="s">
        <v>799</v>
      </c>
      <c r="F7" s="161" t="s">
        <v>1091</v>
      </c>
      <c r="G7" s="162"/>
    </row>
    <row r="8" spans="2:7">
      <c r="B8" s="161" t="s">
        <v>1094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1095</v>
      </c>
      <c r="C9" s="161">
        <v>256790</v>
      </c>
      <c r="D9" s="161" t="s">
        <v>1096</v>
      </c>
      <c r="E9" s="161" t="s">
        <v>800</v>
      </c>
      <c r="F9" s="161" t="s">
        <v>1097</v>
      </c>
      <c r="G9" s="162">
        <v>46357</v>
      </c>
    </row>
    <row r="10" spans="2:7">
      <c r="B10" s="161" t="s">
        <v>1098</v>
      </c>
      <c r="C10" s="161">
        <v>265193</v>
      </c>
      <c r="D10" s="161" t="s">
        <v>1099</v>
      </c>
      <c r="E10" s="161" t="s">
        <v>801</v>
      </c>
      <c r="F10" s="161" t="s">
        <v>1100</v>
      </c>
      <c r="G10" s="161" t="s">
        <v>1101</v>
      </c>
    </row>
    <row r="11" spans="2:7">
      <c r="B11" s="161" t="s">
        <v>1102</v>
      </c>
      <c r="C11" s="161">
        <v>293716</v>
      </c>
      <c r="D11" s="161" t="s">
        <v>1103</v>
      </c>
      <c r="E11" s="161" t="s">
        <v>801</v>
      </c>
      <c r="F11" s="161" t="s">
        <v>1100</v>
      </c>
      <c r="G11" s="162">
        <v>46204</v>
      </c>
    </row>
    <row r="12" spans="2:7">
      <c r="B12" s="161" t="s">
        <v>1104</v>
      </c>
      <c r="C12" s="161">
        <v>257258</v>
      </c>
      <c r="D12" s="161" t="s">
        <v>1105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1106</v>
      </c>
      <c r="C13" s="161">
        <v>371147</v>
      </c>
      <c r="D13" s="161" t="s">
        <v>1107</v>
      </c>
      <c r="E13" s="161" t="s">
        <v>802</v>
      </c>
      <c r="F13" s="161" t="s">
        <v>128</v>
      </c>
      <c r="G13" s="161" t="s">
        <v>1101</v>
      </c>
    </row>
    <row r="14" spans="2:7">
      <c r="B14" s="161" t="s">
        <v>1108</v>
      </c>
      <c r="C14" s="161">
        <v>259230</v>
      </c>
      <c r="D14" s="161" t="s">
        <v>1109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1110</v>
      </c>
      <c r="C15" s="161">
        <v>370705</v>
      </c>
      <c r="D15" s="161"/>
      <c r="E15" s="161" t="s">
        <v>802</v>
      </c>
      <c r="F15" s="161" t="s">
        <v>128</v>
      </c>
      <c r="G15" s="161" t="s">
        <v>1101</v>
      </c>
    </row>
    <row r="16" spans="2:7">
      <c r="B16" s="161" t="s">
        <v>1111</v>
      </c>
      <c r="C16" s="161">
        <v>258542</v>
      </c>
      <c r="D16" s="161" t="s">
        <v>1112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1113</v>
      </c>
      <c r="C17" s="161">
        <v>257050</v>
      </c>
      <c r="D17" s="161" t="s">
        <v>1114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F7" sqref="F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1115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1116</v>
      </c>
      <c r="D4" s="163" t="s">
        <v>1117</v>
      </c>
      <c r="E4" s="163" t="s">
        <v>1118</v>
      </c>
      <c r="F4" s="160" t="s">
        <v>1119</v>
      </c>
      <c r="G4" s="163" t="s">
        <v>1120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1121</v>
      </c>
      <c r="G6" s="167"/>
    </row>
    <row r="7" spans="2:7" ht="19.5" customHeight="1">
      <c r="B7" s="167" t="s">
        <v>800</v>
      </c>
      <c r="C7" s="167">
        <v>7629</v>
      </c>
      <c r="D7" s="168">
        <v>46048</v>
      </c>
      <c r="E7" s="167">
        <v>5000</v>
      </c>
      <c r="F7" s="169" t="s">
        <v>1122</v>
      </c>
      <c r="G7" s="167" t="s">
        <v>1123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1121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1121</v>
      </c>
      <c r="G9" s="167" t="s">
        <v>1124</v>
      </c>
    </row>
    <row r="10" spans="2:7" ht="19.5" customHeight="1">
      <c r="B10" s="167" t="s">
        <v>1125</v>
      </c>
      <c r="C10" s="167">
        <v>9038</v>
      </c>
      <c r="D10" s="168">
        <v>46049</v>
      </c>
      <c r="E10" s="167">
        <v>15098</v>
      </c>
      <c r="F10" s="169" t="s">
        <v>1126</v>
      </c>
      <c r="G10" s="167" t="s">
        <v>1127</v>
      </c>
    </row>
    <row r="11" spans="2:7" ht="19.5" customHeight="1">
      <c r="B11" s="167" t="s">
        <v>719</v>
      </c>
      <c r="C11" s="167" t="s">
        <v>1128</v>
      </c>
      <c r="D11" s="168">
        <v>46048</v>
      </c>
      <c r="E11" s="167">
        <v>11300</v>
      </c>
      <c r="F11" s="169" t="s">
        <v>1129</v>
      </c>
      <c r="G11" s="167" t="s">
        <v>1130</v>
      </c>
    </row>
    <row r="12" spans="2:7" ht="19.5" customHeight="1">
      <c r="B12" s="167" t="s">
        <v>719</v>
      </c>
      <c r="C12" s="167" t="s">
        <v>1131</v>
      </c>
      <c r="D12" s="168">
        <v>46048</v>
      </c>
      <c r="E12" s="167">
        <v>13300</v>
      </c>
      <c r="F12" s="169" t="s">
        <v>1129</v>
      </c>
      <c r="G12" s="167" t="s">
        <v>1132</v>
      </c>
    </row>
    <row r="13" spans="2:7" ht="19.5" customHeight="1">
      <c r="B13" s="167" t="s">
        <v>719</v>
      </c>
      <c r="C13" s="167" t="s">
        <v>1133</v>
      </c>
      <c r="D13" s="168">
        <v>46048</v>
      </c>
      <c r="E13" s="167">
        <v>10500</v>
      </c>
      <c r="F13" s="169" t="s">
        <v>1129</v>
      </c>
      <c r="G13" s="167"/>
    </row>
    <row r="14" spans="2:7" ht="19.5" customHeight="1">
      <c r="B14" s="167" t="s">
        <v>719</v>
      </c>
      <c r="C14" s="167" t="s">
        <v>1134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0"/>
  <sheetViews>
    <sheetView topLeftCell="B24" workbookViewId="0">
      <selection activeCell="B24" sqref="B24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1"/>
      <c r="B1" s="212"/>
      <c r="C1" s="21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14" t="s">
        <v>1015</v>
      </c>
      <c r="Q1" s="215"/>
      <c r="R1" s="111"/>
      <c r="S1" s="84"/>
      <c r="T1" s="86"/>
      <c r="U1" s="216" t="s">
        <v>1135</v>
      </c>
      <c r="V1" s="216"/>
      <c r="W1" s="216"/>
    </row>
    <row r="2" spans="1:23" ht="15" customHeight="1">
      <c r="A2" s="87" t="s">
        <v>1136</v>
      </c>
      <c r="B2" s="87" t="s">
        <v>1137</v>
      </c>
      <c r="C2" s="87" t="s">
        <v>386</v>
      </c>
      <c r="D2" s="88" t="s">
        <v>967</v>
      </c>
      <c r="E2" s="88" t="s">
        <v>4</v>
      </c>
      <c r="F2" s="88" t="s">
        <v>1138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1139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-</v>
      </c>
      <c r="E41" s="139" t="str">
        <f>IF(SP_SUL!T44="","*",SP_SUL!T44)</f>
        <v>-</v>
      </c>
      <c r="F41" s="145">
        <f>IF(SP_SUL!B44="","*",SP_SUL!B44)</f>
        <v>46056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134.9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-</v>
      </c>
      <c r="E44" s="139" t="str">
        <f>IF(SP_SUL!T47="","*",SP_SUL!T47)</f>
        <v>-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-</v>
      </c>
      <c r="L44" s="139" t="str">
        <f>IF(SP_SUL!N47="","*",SP_SUL!N47)</f>
        <v>-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 t="str">
        <f>IF(SP_SUL!O47="","*",SP_SUL!O47)</f>
        <v>*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V48</v>
      </c>
      <c r="H45" s="145" t="str">
        <f>IF(SP_SUL!F48="","*",SP_SUL!F48)</f>
        <v>MECANIZAÇÃO - SOCADORA</v>
      </c>
      <c r="I45" s="145" t="str">
        <f>IF(SP_SUL!H48="","*",SP_SUL!H48)</f>
        <v>ZAC2</v>
      </c>
      <c r="J45" s="145" t="str">
        <f>IF(SP_SUL!I48="","*",SP_SUL!I48)</f>
        <v>ZAC2</v>
      </c>
      <c r="K45" s="139" t="str">
        <f>IF(SP_SUL!M48="","*",SP_SUL!M48)</f>
        <v>ZAC-ZSW</v>
      </c>
      <c r="L45" s="139" t="str">
        <f>IF(SP_SUL!N48="","*",SP_SUL!N48)</f>
        <v>ZACZSW</v>
      </c>
      <c r="M45" s="140">
        <f>IF(SP_SUL!J48="","*",SP_SUL!J48)</f>
        <v>70</v>
      </c>
      <c r="N45" s="144">
        <f>IF(SP_SUL!K48="","*",SP_SUL!K48)</f>
        <v>85.4</v>
      </c>
      <c r="O45" s="144">
        <f>IF(SP_SUL!L48="","*",SP_SUL!L48)</f>
        <v>86.4</v>
      </c>
      <c r="P45" s="143">
        <f>IF(SP_SUL!O48="","*",SP_SUL!O48)</f>
        <v>0.35416666666666669</v>
      </c>
      <c r="Q45" s="143">
        <f>IF(SP_SUL!P48="","*",SP_SUL!P48)</f>
        <v>8.3333333333333329E-2</v>
      </c>
      <c r="R45" s="145" t="str">
        <f>IF(SP_SUL!Q48="","*",CONCATENATE(SP_SUL!Q48," ",SP_SUL!R48))</f>
        <v>510 M</v>
      </c>
      <c r="S45" s="145" t="str">
        <f>IF(SP_SUL!V48="","*",SP_SUL!V48)</f>
        <v>Ezequiel</v>
      </c>
      <c r="T45" s="145" t="str">
        <f>IF(SP_SUL!W48="","*",SP_SUL!W48)</f>
        <v xml:space="preserve">Socaria mecanizada 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W58</v>
      </c>
      <c r="H46" s="145" t="str">
        <f>IF(SP_SUL!F49="","*",SP_SUL!F49)</f>
        <v>PDM - DESCARGA - DORMENTE</v>
      </c>
      <c r="I46" s="145">
        <f>IF(SP_SUL!H49="","*",SP_SUL!H49)</f>
        <v>106109</v>
      </c>
      <c r="J46" s="145">
        <f>IF(SP_SUL!I49="","*",SP_SUL!I49)</f>
        <v>106109</v>
      </c>
      <c r="K46" s="139" t="str">
        <f>IF(SP_SUL!M49="","*",SP_SUL!M49)</f>
        <v>ZBM</v>
      </c>
      <c r="L46" s="139" t="str">
        <f>IF(SP_SUL!N49="","*",SP_SUL!N49)</f>
        <v>ZBM2</v>
      </c>
      <c r="M46" s="140">
        <f>IF(SP_SUL!J49="","*",SP_SUL!J49)</f>
        <v>68</v>
      </c>
      <c r="N46" s="144">
        <f>IF(SP_SUL!K49="","*",SP_SUL!K49)</f>
        <v>54.5</v>
      </c>
      <c r="O46" s="144">
        <f>IF(SP_SUL!L49="","*",SP_SUL!L49)</f>
        <v>54</v>
      </c>
      <c r="P46" s="143">
        <f>IF(SP_SUL!O49="","*",SP_SUL!O49)</f>
        <v>0.35416666666666669</v>
      </c>
      <c r="Q46" s="143">
        <f>IF(SP_SUL!P49="","*",SP_SUL!P49)</f>
        <v>4.1666666666666664E-2</v>
      </c>
      <c r="R46" s="145" t="str">
        <f>IF(SP_SUL!Q49="","*",CONCATENATE(SP_SUL!Q49," ",SP_SUL!R49))</f>
        <v>300 Nº DE DORMENTES</v>
      </c>
      <c r="S46" s="145" t="str">
        <f>IF(SP_SUL!V49="","*",SP_SUL!V49)</f>
        <v>Israel</v>
      </c>
      <c r="T46" s="145" t="str">
        <f>IF(SP_SUL!W49="","*",SP_SUL!W49)</f>
        <v xml:space="preserve">Descarga de dormentes na via 2 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RECOLHIMENTO DE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ZBM-ZHO</v>
      </c>
      <c r="L47" s="139" t="str">
        <f>IF(SP_SUL!N50="","*",SP_SUL!N50)</f>
        <v>K57ZHO</v>
      </c>
      <c r="M47" s="140">
        <f>IF(SP_SUL!J50="","*",SP_SUL!J50)</f>
        <v>68</v>
      </c>
      <c r="N47" s="144">
        <f>IF(SP_SUL!K50="","*",SP_SUL!K50)</f>
        <v>57</v>
      </c>
      <c r="O47" s="144">
        <f>IF(SP_SUL!L50="","*",SP_SUL!L50)</f>
        <v>53</v>
      </c>
      <c r="P47" s="143" t="str">
        <f>IF(SP_SUL!O50="","*",SP_SUL!O50)</f>
        <v>-</v>
      </c>
      <c r="Q47" s="143">
        <f>IF(SP_SUL!P50="","*",SP_SUL!P50)</f>
        <v>4.1666666666666664E-2</v>
      </c>
      <c r="R47" s="145" t="str">
        <f>IF(SP_SUL!Q50="","*",CONCATENATE(SP_SUL!Q50," ",SP_SUL!R50))</f>
        <v>100 Nº DE PEÇAS</v>
      </c>
      <c r="S47" s="145" t="str">
        <f>IF(SP_SUL!V50="","*",SP_SUL!V50)</f>
        <v>Israel</v>
      </c>
      <c r="T47" s="145" t="str">
        <f>IF(SP_SUL!W50="","*",SP_SUL!W50)</f>
        <v xml:space="preserve">Recolhimento de dormentes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*</v>
      </c>
      <c r="C48" s="146" t="str">
        <f>IF(SP_SUL!Z51="","*",SP_SUL!Z51)</f>
        <v>*</v>
      </c>
      <c r="D48" s="139" t="str">
        <f>IF(SP_SUL!S51="","*",SP_SUL!S51)</f>
        <v>-</v>
      </c>
      <c r="E48" s="139" t="str">
        <f>IF(SP_SUL!T51="","*",SP_SUL!T51)</f>
        <v>-</v>
      </c>
      <c r="F48" s="145" t="str">
        <f>IF(SP_SUL!B51="","*",SP_SUL!B51)</f>
        <v>*</v>
      </c>
      <c r="G48" s="145" t="str">
        <f>IF(SP_SUL!D51="","*",SP_SUL!D51)</f>
        <v>*</v>
      </c>
      <c r="H48" s="145" t="str">
        <f>IF(SP_SUL!F51="","*",SP_SUL!F51)</f>
        <v>*</v>
      </c>
      <c r="I48" s="145" t="str">
        <f>IF(SP_SUL!H51="","*",SP_SUL!H51)</f>
        <v>*</v>
      </c>
      <c r="J48" s="145" t="str">
        <f>IF(SP_SUL!I51="","*",SP_SUL!I51)</f>
        <v>*</v>
      </c>
      <c r="K48" s="139" t="str">
        <f>IF(SP_SUL!M51="","*",SP_SUL!M51)</f>
        <v>-</v>
      </c>
      <c r="L48" s="139" t="str">
        <f>IF(SP_SUL!N51="","*",SP_SUL!N51)</f>
        <v>-</v>
      </c>
      <c r="M48" s="140" t="str">
        <f>IF(SP_SUL!J51="","*",SP_SUL!J51)</f>
        <v>*</v>
      </c>
      <c r="N48" s="144" t="str">
        <f>IF(SP_SUL!K51="","*",SP_SUL!K51)</f>
        <v>*</v>
      </c>
      <c r="O48" s="144" t="str">
        <f>IF(SP_SUL!L51="","*",SP_SUL!L51)</f>
        <v>*</v>
      </c>
      <c r="P48" s="143" t="str">
        <f>IF(SP_SUL!O51="","*",SP_SUL!O51)</f>
        <v>*</v>
      </c>
      <c r="Q48" s="143" t="str">
        <f>IF(SP_SUL!P51="","*",SP_SUL!P51)</f>
        <v>*</v>
      </c>
      <c r="R48" s="145" t="str">
        <f>IF(SP_SUL!Q51="","*",CONCATENATE(SP_SUL!Q51," ",SP_SUL!R51))</f>
        <v>*</v>
      </c>
      <c r="S48" s="145" t="str">
        <f>IF(SP_SUL!V51="","*",SP_SUL!V51)</f>
        <v>*</v>
      </c>
      <c r="T48" s="145" t="str">
        <f>IF(SP_SUL!W51="","*",SP_SUL!W51)</f>
        <v>*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*</v>
      </c>
      <c r="C49" s="146" t="str">
        <f>IF(SP_SUL!Z53="","*",SP_SUL!Z53)</f>
        <v>*</v>
      </c>
      <c r="D49" s="139" t="str">
        <f>IF(SP_SUL!S53="","*",SP_SUL!S53)</f>
        <v>-</v>
      </c>
      <c r="E49" s="139" t="str">
        <f>IF(SP_SUL!T53="","*",SP_SUL!T53)</f>
        <v>-</v>
      </c>
      <c r="F49" s="145" t="str">
        <f>IF(SP_SUL!B53="","*",SP_SUL!B53)</f>
        <v>*</v>
      </c>
      <c r="G49" s="145" t="str">
        <f>IF(SP_SUL!D53="","*",SP_SUL!D53)</f>
        <v>*</v>
      </c>
      <c r="H49" s="145" t="str">
        <f>IF(SP_SUL!F53="","*",SP_SUL!F53)</f>
        <v>*</v>
      </c>
      <c r="I49" s="145" t="str">
        <f>IF(SP_SUL!H53="","*",SP_SUL!H53)</f>
        <v>*</v>
      </c>
      <c r="J49" s="145" t="str">
        <f>IF(SP_SUL!I53="","*",SP_SUL!I53)</f>
        <v>*</v>
      </c>
      <c r="K49" s="139" t="str">
        <f>IF(SP_SUL!M53="","*",SP_SUL!M53)</f>
        <v>-</v>
      </c>
      <c r="L49" s="139" t="str">
        <f>IF(SP_SUL!N53="","*",SP_SUL!N53)</f>
        <v>-</v>
      </c>
      <c r="M49" s="140" t="str">
        <f>IF(SP_SUL!J53="","*",SP_SUL!J53)</f>
        <v>*</v>
      </c>
      <c r="N49" s="144" t="str">
        <f>IF(SP_SUL!K53="","*",SP_SUL!K53)</f>
        <v>*</v>
      </c>
      <c r="O49" s="144" t="str">
        <f>IF(SP_SUL!L53="","*",SP_SUL!L53)</f>
        <v>*</v>
      </c>
      <c r="P49" s="143" t="str">
        <f>IF(SP_SUL!O53="","*",SP_SUL!O53)</f>
        <v>*</v>
      </c>
      <c r="Q49" s="143" t="str">
        <f>IF(SP_SUL!P53="","*",SP_SUL!P53)</f>
        <v>*</v>
      </c>
      <c r="R49" s="145" t="str">
        <f>IF(SP_SUL!Q53="","*",CONCATENATE(SP_SUL!Q53," ",SP_SUL!R53))</f>
        <v>*</v>
      </c>
      <c r="S49" s="145" t="str">
        <f>IF(SP_SUL!V53="","*",SP_SUL!V53)</f>
        <v>*</v>
      </c>
      <c r="T49" s="145" t="str">
        <f>IF(SP_SUL!W53="","*",SP_SUL!W53)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*</v>
      </c>
      <c r="C50" s="146" t="str">
        <f>IF(SP_SUL!Z54="","*",SP_SUL!Z54)</f>
        <v>*</v>
      </c>
      <c r="D50" s="139" t="str">
        <f>IF(SP_SUL!S54="","*",SP_SUL!S54)</f>
        <v>-</v>
      </c>
      <c r="E50" s="139" t="str">
        <f>IF(SP_SUL!T54="","*",SP_SUL!T54)</f>
        <v>-</v>
      </c>
      <c r="F50" s="145" t="str">
        <f>IF(SP_SUL!B54="","*",SP_SUL!B54)</f>
        <v>*</v>
      </c>
      <c r="G50" s="145" t="str">
        <f>IF(SP_SUL!D54="","*",SP_SUL!D54)</f>
        <v>*</v>
      </c>
      <c r="H50" s="145" t="str">
        <f>IF(SP_SUL!F54="","*",SP_SUL!F54)</f>
        <v>*</v>
      </c>
      <c r="I50" s="145" t="str">
        <f>IF(SP_SUL!H54="","*",SP_SUL!H54)</f>
        <v>*</v>
      </c>
      <c r="J50" s="145" t="str">
        <f>IF(SP_SUL!I54="","*",SP_SUL!I54)</f>
        <v>*</v>
      </c>
      <c r="K50" s="139" t="str">
        <f>IF(SP_SUL!M54="","*",SP_SUL!M54)</f>
        <v>-</v>
      </c>
      <c r="L50" s="139" t="str">
        <f>IF(SP_SUL!N54="","*",SP_SUL!N54)</f>
        <v>-</v>
      </c>
      <c r="M50" s="140" t="str">
        <f>IF(SP_SUL!J54="","*",SP_SUL!J54)</f>
        <v>*</v>
      </c>
      <c r="N50" s="144" t="str">
        <f>IF(SP_SUL!K54="","*",SP_SUL!K54)</f>
        <v>*</v>
      </c>
      <c r="O50" s="144" t="str">
        <f>IF(SP_SUL!L54="","*",SP_SUL!L54)</f>
        <v>*</v>
      </c>
      <c r="P50" s="143" t="str">
        <f>IF(SP_SUL!O54="","*",SP_SUL!O54)</f>
        <v>*</v>
      </c>
      <c r="Q50" s="143" t="str">
        <f>IF(SP_SUL!P54="","*",SP_SUL!P54)</f>
        <v>*</v>
      </c>
      <c r="R50" s="145" t="str">
        <f>IF(SP_SUL!Q54="","*",CONCATENATE(SP_SUL!Q54," ",SP_SUL!R54))</f>
        <v>*</v>
      </c>
      <c r="S50" s="145" t="str">
        <f>IF(SP_SUL!V54="","*",SP_SUL!V54)</f>
        <v>*</v>
      </c>
      <c r="T50" s="145" t="str">
        <f>IF(SP_SUL!W54="","*",SP_SUL!W54)</f>
        <v>*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>
      <c r="A51" s="146" t="str">
        <f>IF(SP_SUL!Y55="","*",SP_SUL!Y55)</f>
        <v>*</v>
      </c>
      <c r="B51" s="146" t="str">
        <f>IF(SP_SUL!X55="","*",SP_SUL!X55)</f>
        <v>*</v>
      </c>
      <c r="C51" s="146" t="str">
        <f>IF(SP_SUL!Z55="","*",SP_SUL!Z55)</f>
        <v>*</v>
      </c>
      <c r="D51" s="139" t="str">
        <f>IF(SP_SUL!S55="","*",SP_SUL!S55)</f>
        <v>-</v>
      </c>
      <c r="E51" s="139" t="str">
        <f>IF(SP_SUL!T55="","*",SP_SUL!T55)</f>
        <v>-</v>
      </c>
      <c r="F51" s="145" t="str">
        <f>IF(SP_SUL!B55="","*",SP_SUL!B55)</f>
        <v>*</v>
      </c>
      <c r="G51" s="145" t="str">
        <f>IF(SP_SUL!D55="","*",SP_SUL!D55)</f>
        <v>*</v>
      </c>
      <c r="H51" s="145" t="str">
        <f>IF(SP_SUL!F55="","*",SP_SUL!F55)</f>
        <v>*</v>
      </c>
      <c r="I51" s="145" t="str">
        <f>IF(SP_SUL!H55="","*",SP_SUL!H55)</f>
        <v>*</v>
      </c>
      <c r="J51" s="145" t="str">
        <f>IF(SP_SUL!I55="","*",SP_SUL!I55)</f>
        <v>*</v>
      </c>
      <c r="K51" s="139" t="str">
        <f>IF(SP_SUL!M55="","*",SP_SUL!M55)</f>
        <v>-</v>
      </c>
      <c r="L51" s="139" t="str">
        <f>IF(SP_SUL!N55="","*",SP_SUL!N55)</f>
        <v>-</v>
      </c>
      <c r="M51" s="140" t="str">
        <f>IF(SP_SUL!J55="","*",SP_SUL!J55)</f>
        <v>*</v>
      </c>
      <c r="N51" s="144" t="str">
        <f>IF(SP_SUL!K55="","*",SP_SUL!K55)</f>
        <v>*</v>
      </c>
      <c r="O51" s="144" t="str">
        <f>IF(SP_SUL!L55="","*",SP_SUL!L55)</f>
        <v>*</v>
      </c>
      <c r="P51" s="143" t="str">
        <f>IF(SP_SUL!O55="","*",SP_SUL!O55)</f>
        <v>*</v>
      </c>
      <c r="Q51" s="143" t="str">
        <f>IF(SP_SUL!P55="","*",SP_SUL!P55)</f>
        <v>*</v>
      </c>
      <c r="R51" s="145" t="str">
        <f>IF(SP_SUL!Q55="","*",CONCATENATE(SP_SUL!Q55," ",SP_SUL!R55))</f>
        <v>*</v>
      </c>
      <c r="S51" s="145" t="str">
        <f>IF(SP_SUL!V55="","*",SP_SUL!V55)</f>
        <v>*</v>
      </c>
      <c r="T51" s="145" t="str">
        <f>IF(SP_SUL!W55="","*",SP_SUL!W55)</f>
        <v>*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*</v>
      </c>
      <c r="C52" s="146" t="str">
        <f>IF(SP_SUL!Z56="","*",SP_SUL!Z56)</f>
        <v>*</v>
      </c>
      <c r="D52" s="139" t="str">
        <f>IF(SP_SUL!S56="","*",SP_SUL!S56)</f>
        <v>-</v>
      </c>
      <c r="E52" s="139" t="str">
        <f>IF(SP_SUL!T56="","*",SP_SUL!T56)</f>
        <v>-</v>
      </c>
      <c r="F52" s="145" t="str">
        <f>IF(SP_SUL!B56="","*",SP_SUL!B56)</f>
        <v>*</v>
      </c>
      <c r="G52" s="145" t="str">
        <f>IF(SP_SUL!D56="","*",SP_SUL!D56)</f>
        <v>*</v>
      </c>
      <c r="H52" s="145" t="str">
        <f>IF(SP_SUL!F56="","*",SP_SUL!F56)</f>
        <v>*</v>
      </c>
      <c r="I52" s="145" t="str">
        <f>IF(SP_SUL!H56="","*",SP_SUL!H56)</f>
        <v>*</v>
      </c>
      <c r="J52" s="145" t="str">
        <f>IF(SP_SUL!I56="","*",SP_SUL!I56)</f>
        <v>*</v>
      </c>
      <c r="K52" s="139" t="str">
        <f>IF(SP_SUL!M56="","*",SP_SUL!M56)</f>
        <v>-</v>
      </c>
      <c r="L52" s="139" t="str">
        <f>IF(SP_SUL!N56="","*",SP_SUL!N56)</f>
        <v>-</v>
      </c>
      <c r="M52" s="140" t="str">
        <f>IF(SP_SUL!J56="","*",SP_SUL!J56)</f>
        <v>*</v>
      </c>
      <c r="N52" s="144" t="str">
        <f>IF(SP_SUL!K56="","*",SP_SUL!K56)</f>
        <v>*</v>
      </c>
      <c r="O52" s="144" t="str">
        <f>IF(SP_SUL!L56="","*",SP_SUL!L56)</f>
        <v>*</v>
      </c>
      <c r="P52" s="143" t="str">
        <f>IF(SP_SUL!O56="","*",SP_SUL!O56)</f>
        <v>*</v>
      </c>
      <c r="Q52" s="143" t="str">
        <f>IF(SP_SUL!P56="","*",SP_SUL!P56)</f>
        <v>*</v>
      </c>
      <c r="R52" s="145" t="str">
        <f>IF(SP_SUL!Q56="","*",CONCATENATE(SP_SUL!Q56," ",SP_SUL!R56))</f>
        <v>*</v>
      </c>
      <c r="S52" s="145" t="str">
        <f>IF(SP_SUL!V56="","*",SP_SUL!V56)</f>
        <v>*</v>
      </c>
      <c r="T52" s="145" t="str">
        <f>IF(SP_SUL!W56="","*",SP_SUL!W56)</f>
        <v>*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*</v>
      </c>
      <c r="C53" s="146" t="str">
        <f>IF(SP_SUL!Z57="","*",SP_SUL!Z57)</f>
        <v>*</v>
      </c>
      <c r="D53" s="139" t="str">
        <f>IF(SP_SUL!S57="","*",SP_SUL!S57)</f>
        <v>-</v>
      </c>
      <c r="E53" s="139" t="str">
        <f>IF(SP_SUL!T57="","*",SP_SUL!T57)</f>
        <v>-</v>
      </c>
      <c r="F53" s="145" t="str">
        <f>IF(SP_SUL!B57="","*",SP_SUL!B57)</f>
        <v>*</v>
      </c>
      <c r="G53" s="145" t="str">
        <f>IF(SP_SUL!D57="","*",SP_SUL!D57)</f>
        <v>*</v>
      </c>
      <c r="H53" s="145" t="str">
        <f>IF(SP_SUL!F57="","*",SP_SUL!F57)</f>
        <v>*</v>
      </c>
      <c r="I53" s="145" t="str">
        <f>IF(SP_SUL!H57="","*",SP_SUL!H57)</f>
        <v>*</v>
      </c>
      <c r="J53" s="145" t="str">
        <f>IF(SP_SUL!I57="","*",SP_SUL!I57)</f>
        <v>*</v>
      </c>
      <c r="K53" s="139" t="str">
        <f>IF(SP_SUL!M57="","*",SP_SUL!M57)</f>
        <v>-</v>
      </c>
      <c r="L53" s="139" t="str">
        <f>IF(SP_SUL!N57="","*",SP_SUL!N57)</f>
        <v>-</v>
      </c>
      <c r="M53" s="140" t="str">
        <f>IF(SP_SUL!J57="","*",SP_SUL!J57)</f>
        <v>*</v>
      </c>
      <c r="N53" s="144" t="str">
        <f>IF(SP_SUL!K57="","*",SP_SUL!K57)</f>
        <v>*</v>
      </c>
      <c r="O53" s="144" t="str">
        <f>IF(SP_SUL!L57="","*",SP_SUL!L57)</f>
        <v>*</v>
      </c>
      <c r="P53" s="143" t="str">
        <f>IF(SP_SUL!O57="","*",SP_SUL!O57)</f>
        <v>*</v>
      </c>
      <c r="Q53" s="143" t="str">
        <f>IF(SP_SUL!P57="","*",SP_SUL!P57)</f>
        <v>*</v>
      </c>
      <c r="R53" s="145" t="str">
        <f>IF(SP_SUL!Q57="","*",CONCATENATE(SP_SUL!Q57," ",SP_SUL!R57))</f>
        <v>*</v>
      </c>
      <c r="S53" s="145" t="str">
        <f>IF(SP_SUL!V57="","*",SP_SUL!V57)</f>
        <v>*</v>
      </c>
      <c r="T53" s="145" t="str">
        <f>IF(SP_SUL!W57="","*",SP_SUL!W57)</f>
        <v>*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*</v>
      </c>
      <c r="C54" s="146" t="str">
        <f>IF(SP_SUL!Z58="","*",SP_SUL!Z58)</f>
        <v>*</v>
      </c>
      <c r="D54" s="139" t="str">
        <f>IF(SP_SUL!S58="","*",SP_SUL!S58)</f>
        <v>-</v>
      </c>
      <c r="E54" s="139" t="str">
        <f>IF(SP_SUL!T58="","*",SP_SUL!T58)</f>
        <v>-</v>
      </c>
      <c r="F54" s="145" t="str">
        <f>IF(SP_SUL!B58="","*",SP_SUL!B58)</f>
        <v>*</v>
      </c>
      <c r="G54" s="145" t="str">
        <f>IF(SP_SUL!D58="","*",SP_SUL!D58)</f>
        <v>*</v>
      </c>
      <c r="H54" s="145" t="str">
        <f>IF(SP_SUL!F58="","*",SP_SUL!F58)</f>
        <v>*</v>
      </c>
      <c r="I54" s="145" t="str">
        <f>IF(SP_SUL!H58="","*",SP_SUL!H58)</f>
        <v>*</v>
      </c>
      <c r="J54" s="145" t="str">
        <f>IF(SP_SUL!I58="","*",SP_SUL!I58)</f>
        <v>*</v>
      </c>
      <c r="K54" s="139" t="str">
        <f>IF(SP_SUL!M58="","*",SP_SUL!M58)</f>
        <v>-</v>
      </c>
      <c r="L54" s="139" t="str">
        <f>IF(SP_SUL!N58="","*",SP_SUL!N58)</f>
        <v>-</v>
      </c>
      <c r="M54" s="140" t="str">
        <f>IF(SP_SUL!J58="","*",SP_SUL!J58)</f>
        <v>*</v>
      </c>
      <c r="N54" s="144" t="str">
        <f>IF(SP_SUL!K58="","*",SP_SUL!K58)</f>
        <v>*</v>
      </c>
      <c r="O54" s="144" t="str">
        <f>IF(SP_SUL!L58="","*",SP_SUL!L58)</f>
        <v>*</v>
      </c>
      <c r="P54" s="143" t="str">
        <f>IF(SP_SUL!O58="","*",SP_SUL!O58)</f>
        <v>*</v>
      </c>
      <c r="Q54" s="143" t="str">
        <f>IF(SP_SUL!P58="","*",SP_SUL!P58)</f>
        <v>*</v>
      </c>
      <c r="R54" s="145" t="str">
        <f>IF(SP_SUL!Q58="","*",CONCATENATE(SP_SUL!Q58," ",SP_SUL!R58))</f>
        <v>*</v>
      </c>
      <c r="S54" s="145" t="str">
        <f>IF(SP_SUL!V58="","*",SP_SUL!V58)</f>
        <v>*</v>
      </c>
      <c r="T54" s="145" t="str">
        <f>IF(SP_SUL!W58="","*",SP_SUL!W58)</f>
        <v>*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*</v>
      </c>
      <c r="C55" s="146" t="str">
        <f>IF(SP_SUL!Z59="","*",SP_SUL!Z59)</f>
        <v>*</v>
      </c>
      <c r="D55" s="139" t="str">
        <f>IF(SP_SUL!S59="","*",SP_SUL!S59)</f>
        <v>-</v>
      </c>
      <c r="E55" s="139" t="str">
        <f>IF(SP_SUL!T59="","*",SP_SUL!T59)</f>
        <v>-</v>
      </c>
      <c r="F55" s="145" t="str">
        <f>IF(SP_SUL!B59="","*",SP_SUL!B59)</f>
        <v>*</v>
      </c>
      <c r="G55" s="145" t="str">
        <f>IF(SP_SUL!D59="","*",SP_SUL!D59)</f>
        <v>*</v>
      </c>
      <c r="H55" s="145" t="str">
        <f>IF(SP_SUL!F59="","*",SP_SUL!F59)</f>
        <v>*</v>
      </c>
      <c r="I55" s="145" t="str">
        <f>IF(SP_SUL!H59="","*",SP_SUL!H59)</f>
        <v>*</v>
      </c>
      <c r="J55" s="145" t="str">
        <f>IF(SP_SUL!I59="","*",SP_SUL!I59)</f>
        <v>*</v>
      </c>
      <c r="K55" s="139" t="str">
        <f>IF(SP_SUL!M59="","*",SP_SUL!M59)</f>
        <v>-</v>
      </c>
      <c r="L55" s="139" t="str">
        <f>IF(SP_SUL!N59="","*",SP_SUL!N59)</f>
        <v>-</v>
      </c>
      <c r="M55" s="140" t="str">
        <f>IF(SP_SUL!J59="","*",SP_SUL!J59)</f>
        <v>*</v>
      </c>
      <c r="N55" s="144" t="str">
        <f>IF(SP_SUL!K59="","*",SP_SUL!K59)</f>
        <v>*</v>
      </c>
      <c r="O55" s="144" t="str">
        <f>IF(SP_SUL!L59="","*",SP_SUL!L59)</f>
        <v>*</v>
      </c>
      <c r="P55" s="143" t="str">
        <f>IF(SP_SUL!O59="","*",SP_SUL!O59)</f>
        <v>*</v>
      </c>
      <c r="Q55" s="143" t="str">
        <f>IF(SP_SUL!P59="","*",SP_SUL!P59)</f>
        <v>*</v>
      </c>
      <c r="R55" s="145" t="str">
        <f>IF(SP_SUL!Q59="","*",CONCATENATE(SP_SUL!Q59," ",SP_SUL!R59))</f>
        <v>*</v>
      </c>
      <c r="S55" s="145" t="str">
        <f>IF(SP_SUL!V59="","*",SP_SUL!V59)</f>
        <v>*</v>
      </c>
      <c r="T55" s="145" t="str">
        <f>IF(SP_SUL!W59="","*",SP_SUL!W59)</f>
        <v>*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>
      <c r="A56" s="146" t="str">
        <f>IF(SP_SUL!Y60="","*",SP_SUL!Y60)</f>
        <v>*</v>
      </c>
      <c r="B56" s="146" t="str">
        <f>IF(SP_SUL!X60="","*",SP_SUL!X60)</f>
        <v>*</v>
      </c>
      <c r="C56" s="146" t="str">
        <f>IF(SP_SUL!Z60="","*",SP_SUL!Z60)</f>
        <v>*</v>
      </c>
      <c r="D56" s="139" t="str">
        <f>IF(SP_SUL!S60="","*",SP_SUL!S60)</f>
        <v>-</v>
      </c>
      <c r="E56" s="139" t="str">
        <f>IF(SP_SUL!T60="","*",SP_SUL!T60)</f>
        <v>-</v>
      </c>
      <c r="F56" s="145" t="str">
        <f>IF(SP_SUL!B60="","*",SP_SUL!B60)</f>
        <v>*</v>
      </c>
      <c r="G56" s="145" t="str">
        <f>IF(SP_SUL!D60="","*",SP_SUL!D60)</f>
        <v>*</v>
      </c>
      <c r="H56" s="145" t="str">
        <f>IF(SP_SUL!F60="","*",SP_SUL!F60)</f>
        <v>*</v>
      </c>
      <c r="I56" s="145" t="str">
        <f>IF(SP_SUL!H60="","*",SP_SUL!H60)</f>
        <v>*</v>
      </c>
      <c r="J56" s="145" t="str">
        <f>IF(SP_SUL!I60="","*",SP_SUL!I60)</f>
        <v>*</v>
      </c>
      <c r="K56" s="139" t="str">
        <f>IF(SP_SUL!M60="","*",SP_SUL!M60)</f>
        <v>-</v>
      </c>
      <c r="L56" s="139" t="str">
        <f>IF(SP_SUL!N60="","*",SP_SUL!N60)</f>
        <v>-</v>
      </c>
      <c r="M56" s="140" t="str">
        <f>IF(SP_SUL!J60="","*",SP_SUL!J60)</f>
        <v>*</v>
      </c>
      <c r="N56" s="144" t="str">
        <f>IF(SP_SUL!K60="","*",SP_SUL!K60)</f>
        <v>*</v>
      </c>
      <c r="O56" s="144" t="str">
        <f>IF(SP_SUL!L60="","*",SP_SUL!L60)</f>
        <v>*</v>
      </c>
      <c r="P56" s="143" t="str">
        <f>IF(SP_SUL!O60="","*",SP_SUL!O60)</f>
        <v>*</v>
      </c>
      <c r="Q56" s="143" t="str">
        <f>IF(SP_SUL!P60="","*",SP_SUL!P60)</f>
        <v>*</v>
      </c>
      <c r="R56" s="145" t="str">
        <f>IF(SP_SUL!Q60="","*",CONCATENATE(SP_SUL!Q60," ",SP_SUL!R60))</f>
        <v>*</v>
      </c>
      <c r="S56" s="145" t="str">
        <f>IF(SP_SUL!V60="","*",SP_SUL!V60)</f>
        <v>*</v>
      </c>
      <c r="T56" s="145" t="str">
        <f>IF(SP_SUL!W60="","*",SP_SUL!W60)</f>
        <v>*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*</v>
      </c>
      <c r="C57" s="146" t="str">
        <f>IF(SP_SUL!Z61="","*",SP_SUL!Z61)</f>
        <v>*</v>
      </c>
      <c r="D57" s="139" t="str">
        <f>IF(SP_SUL!S61="","*",SP_SUL!S61)</f>
        <v>-</v>
      </c>
      <c r="E57" s="139" t="str">
        <f>IF(SP_SUL!T61="","*",SP_SUL!T61)</f>
        <v>-</v>
      </c>
      <c r="F57" s="145" t="str">
        <f>IF(SP_SUL!B61="","*",SP_SUL!B61)</f>
        <v>*</v>
      </c>
      <c r="G57" s="145" t="str">
        <f>IF(SP_SUL!D61="","*",SP_SUL!D61)</f>
        <v>*</v>
      </c>
      <c r="H57" s="145" t="str">
        <f>IF(SP_SUL!F61="","*",SP_SUL!F61)</f>
        <v>*</v>
      </c>
      <c r="I57" s="145" t="str">
        <f>IF(SP_SUL!H61="","*",SP_SUL!H61)</f>
        <v>*</v>
      </c>
      <c r="J57" s="145" t="str">
        <f>IF(SP_SUL!I61="","*",SP_SUL!I61)</f>
        <v>*</v>
      </c>
      <c r="K57" s="139" t="str">
        <f>IF(SP_SUL!M61="","*",SP_SUL!M61)</f>
        <v>-</v>
      </c>
      <c r="L57" s="139" t="str">
        <f>IF(SP_SUL!N61="","*",SP_SUL!N61)</f>
        <v>-</v>
      </c>
      <c r="M57" s="140" t="str">
        <f>IF(SP_SUL!J61="","*",SP_SUL!J61)</f>
        <v>*</v>
      </c>
      <c r="N57" s="144" t="str">
        <f>IF(SP_SUL!K61="","*",SP_SUL!K61)</f>
        <v>*</v>
      </c>
      <c r="O57" s="144" t="str">
        <f>IF(SP_SUL!L61="","*",SP_SUL!L61)</f>
        <v>*</v>
      </c>
      <c r="P57" s="143" t="str">
        <f>IF(SP_SUL!O61="","*",SP_SUL!O61)</f>
        <v>*</v>
      </c>
      <c r="Q57" s="143" t="str">
        <f>IF(SP_SUL!P61="","*",SP_SUL!P61)</f>
        <v>*</v>
      </c>
      <c r="R57" s="145" t="str">
        <f>IF(SP_SUL!Q61="","*",CONCATENATE(SP_SUL!Q61," ",SP_SUL!R61))</f>
        <v>*</v>
      </c>
      <c r="S57" s="145" t="str">
        <f>IF(SP_SUL!V61="","*",SP_SUL!V61)</f>
        <v>*</v>
      </c>
      <c r="T57" s="145" t="str">
        <f>IF(SP_SUL!W61="","*",SP_SUL!W61)</f>
        <v>*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*</v>
      </c>
      <c r="C58" s="146" t="str">
        <f>IF(SP_SUL!Z62="","*",SP_SUL!Z62)</f>
        <v>*</v>
      </c>
      <c r="D58" s="139" t="str">
        <f>IF(SP_SUL!S62="","*",SP_SUL!S62)</f>
        <v>-</v>
      </c>
      <c r="E58" s="139" t="str">
        <f>IF(SP_SUL!T62="","*",SP_SUL!T62)</f>
        <v>-</v>
      </c>
      <c r="F58" s="145" t="str">
        <f>IF(SP_SUL!B62="","*",SP_SUL!B62)</f>
        <v>*</v>
      </c>
      <c r="G58" s="145" t="str">
        <f>IF(SP_SUL!D62="","*",SP_SUL!D62)</f>
        <v>*</v>
      </c>
      <c r="H58" s="145" t="str">
        <f>IF(SP_SUL!F62="","*",SP_SUL!F62)</f>
        <v>*</v>
      </c>
      <c r="I58" s="145" t="str">
        <f>IF(SP_SUL!H62="","*",SP_SUL!H62)</f>
        <v>*</v>
      </c>
      <c r="J58" s="145" t="str">
        <f>IF(SP_SUL!I62="","*",SP_SUL!I62)</f>
        <v>*</v>
      </c>
      <c r="K58" s="139" t="str">
        <f>IF(SP_SUL!M62="","*",SP_SUL!M62)</f>
        <v>-</v>
      </c>
      <c r="L58" s="139" t="str">
        <f>IF(SP_SUL!N62="","*",SP_SUL!N62)</f>
        <v>-</v>
      </c>
      <c r="M58" s="140" t="str">
        <f>IF(SP_SUL!J62="","*",SP_SUL!J62)</f>
        <v>*</v>
      </c>
      <c r="N58" s="144" t="str">
        <f>IF(SP_SUL!K62="","*",SP_SUL!K62)</f>
        <v>*</v>
      </c>
      <c r="O58" s="144" t="str">
        <f>IF(SP_SUL!L62="","*",SP_SUL!L62)</f>
        <v>*</v>
      </c>
      <c r="P58" s="143" t="str">
        <f>IF(SP_SUL!O62="","*",SP_SUL!O62)</f>
        <v>*</v>
      </c>
      <c r="Q58" s="143" t="str">
        <f>IF(SP_SUL!P62="","*",SP_SUL!P62)</f>
        <v>*</v>
      </c>
      <c r="R58" s="145" t="str">
        <f>IF(SP_SUL!Q62="","*",CONCATENATE(SP_SUL!Q62," ",SP_SUL!R62))</f>
        <v>*</v>
      </c>
      <c r="S58" s="145" t="str">
        <f>IF(SP_SUL!V62="","*",SP_SUL!V62)</f>
        <v>*</v>
      </c>
      <c r="T58" s="145" t="str">
        <f>IF(SP_SUL!W62="","*",SP_SUL!W62)</f>
        <v>*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*</v>
      </c>
      <c r="C59" s="146" t="str">
        <f>IF(SP_SUL!Z63="","*",SP_SUL!Z63)</f>
        <v>*</v>
      </c>
      <c r="D59" s="139" t="str">
        <f>IF(SP_SUL!S63="","*",SP_SUL!S63)</f>
        <v>-</v>
      </c>
      <c r="E59" s="139" t="str">
        <f>IF(SP_SUL!T63="","*",SP_SUL!T63)</f>
        <v>-</v>
      </c>
      <c r="F59" s="145" t="str">
        <f>IF(SP_SUL!B63="","*",SP_SUL!B63)</f>
        <v>*</v>
      </c>
      <c r="G59" s="145" t="str">
        <f>IF(SP_SUL!D63="","*",SP_SUL!D63)</f>
        <v>*</v>
      </c>
      <c r="H59" s="145" t="str">
        <f>IF(SP_SUL!F63="","*",SP_SUL!F63)</f>
        <v>*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-</v>
      </c>
      <c r="L59" s="139" t="str">
        <f>IF(SP_SUL!N63="","*",SP_SUL!N63)</f>
        <v>-</v>
      </c>
      <c r="M59" s="140" t="str">
        <f>IF(SP_SUL!J63="","*",SP_SUL!J63)</f>
        <v>*</v>
      </c>
      <c r="N59" s="144" t="str">
        <f>IF(SP_SUL!K63="","*",SP_SUL!K63)</f>
        <v>*</v>
      </c>
      <c r="O59" s="144" t="str">
        <f>IF(SP_SUL!L63="","*",SP_SUL!L63)</f>
        <v>*</v>
      </c>
      <c r="P59" s="143" t="str">
        <f>IF(SP_SUL!O63="","*",SP_SUL!O63)</f>
        <v>*</v>
      </c>
      <c r="Q59" s="143" t="str">
        <f>IF(SP_SUL!P63="","*",SP_SUL!P63)</f>
        <v>*</v>
      </c>
      <c r="R59" s="145" t="str">
        <f>IF(SP_SUL!Q63="","*",CONCATENATE(SP_SUL!Q63," ",SP_SUL!R63))</f>
        <v>*</v>
      </c>
      <c r="S59" s="145" t="str">
        <f>IF(SP_SUL!V63="","*",SP_SUL!V63)</f>
        <v>*</v>
      </c>
      <c r="T59" s="145" t="str">
        <f>IF(SP_SUL!W63="","*",SP_SUL!W63)</f>
        <v>*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*</v>
      </c>
      <c r="C60" s="146" t="str">
        <f>IF(SP_SUL!Z64="","*",SP_SUL!Z64)</f>
        <v>*</v>
      </c>
      <c r="D60" s="139" t="str">
        <f>IF(SP_SUL!S64="","*",SP_SUL!S64)</f>
        <v>-</v>
      </c>
      <c r="E60" s="139" t="str">
        <f>IF(SP_SUL!T64="","*",SP_SUL!T64)</f>
        <v>-</v>
      </c>
      <c r="F60" s="145" t="str">
        <f>IF(SP_SUL!B64="","*",SP_SUL!B64)</f>
        <v>*</v>
      </c>
      <c r="G60" s="145" t="str">
        <f>IF(SP_SUL!D64="","*",SP_SUL!D64)</f>
        <v>*</v>
      </c>
      <c r="H60" s="145" t="str">
        <f>IF(SP_SUL!F64="","*",SP_SUL!F64)</f>
        <v>*</v>
      </c>
      <c r="I60" s="145" t="str">
        <f>IF(SP_SUL!H64="","*",SP_SUL!H64)</f>
        <v>*</v>
      </c>
      <c r="J60" s="145" t="str">
        <f>IF(SP_SUL!I64="","*",SP_SUL!I64)</f>
        <v>*</v>
      </c>
      <c r="K60" s="139" t="str">
        <f>IF(SP_SUL!M64="","*",SP_SUL!M64)</f>
        <v>-</v>
      </c>
      <c r="L60" s="139" t="str">
        <f>IF(SP_SUL!N64="","*",SP_SUL!N64)</f>
        <v>-</v>
      </c>
      <c r="M60" s="140" t="str">
        <f>IF(SP_SUL!J64="","*",SP_SUL!J64)</f>
        <v>*</v>
      </c>
      <c r="N60" s="144" t="str">
        <f>IF(SP_SUL!K64="","*",SP_SUL!K64)</f>
        <v>*</v>
      </c>
      <c r="O60" s="144" t="str">
        <f>IF(SP_SUL!L64="","*",SP_SUL!L64)</f>
        <v>*</v>
      </c>
      <c r="P60" s="143" t="str">
        <f>IF(SP_SUL!O64="","*",SP_SUL!O64)</f>
        <v>*</v>
      </c>
      <c r="Q60" s="143" t="str">
        <f>IF(SP_SUL!P64="","*",SP_SUL!P64)</f>
        <v>*</v>
      </c>
      <c r="R60" s="145" t="str">
        <f>IF(SP_SUL!Q64="","*",CONCATENATE(SP_SUL!Q64," ",SP_SUL!R64))</f>
        <v>*</v>
      </c>
      <c r="S60" s="145" t="str">
        <f>IF(SP_SUL!V64="","*",SP_SUL!V64)</f>
        <v>*</v>
      </c>
      <c r="T60" s="145" t="str">
        <f>IF(SP_SUL!W64="","*",SP_SUL!W64)</f>
        <v>*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*</v>
      </c>
      <c r="C61" s="146" t="str">
        <f>IF(SP_SUL!Z65="","*",SP_SUL!Z65)</f>
        <v>*</v>
      </c>
      <c r="D61" s="139" t="str">
        <f>IF(SP_SUL!S65="","*",SP_SUL!S65)</f>
        <v>-</v>
      </c>
      <c r="E61" s="139" t="str">
        <f>IF(SP_SUL!T65="","*",SP_SUL!T65)</f>
        <v>-</v>
      </c>
      <c r="F61" s="145" t="str">
        <f>IF(SP_SUL!B65="","*",SP_SUL!B65)</f>
        <v>*</v>
      </c>
      <c r="G61" s="145" t="str">
        <f>IF(SP_SUL!D65="","*",SP_SUL!D65)</f>
        <v>*</v>
      </c>
      <c r="H61" s="145" t="str">
        <f>IF(SP_SUL!F65="","*",SP_SUL!F65)</f>
        <v>*</v>
      </c>
      <c r="I61" s="145" t="str">
        <f>IF(SP_SUL!H65="","*",SP_SUL!H65)</f>
        <v>*</v>
      </c>
      <c r="J61" s="145" t="str">
        <f>IF(SP_SUL!I65="","*",SP_SUL!I65)</f>
        <v>*</v>
      </c>
      <c r="K61" s="139" t="str">
        <f>IF(SP_SUL!M65="","*",SP_SUL!M65)</f>
        <v>-</v>
      </c>
      <c r="L61" s="139" t="str">
        <f>IF(SP_SUL!N65="","*",SP_SUL!N65)</f>
        <v>-</v>
      </c>
      <c r="M61" s="140" t="str">
        <f>IF(SP_SUL!J65="","*",SP_SUL!J65)</f>
        <v>*</v>
      </c>
      <c r="N61" s="144" t="str">
        <f>IF(SP_SUL!K65="","*",SP_SUL!K65)</f>
        <v>*</v>
      </c>
      <c r="O61" s="144" t="str">
        <f>IF(SP_SUL!L65="","*",SP_SUL!L65)</f>
        <v>*</v>
      </c>
      <c r="P61" s="143" t="str">
        <f>IF(SP_SUL!O65="","*",SP_SUL!O65)</f>
        <v>*</v>
      </c>
      <c r="Q61" s="143" t="str">
        <f>IF(SP_SUL!P65="","*",SP_SUL!P65)</f>
        <v>*</v>
      </c>
      <c r="R61" s="145" t="str">
        <f>IF(SP_SUL!Q65="","*",CONCATENATE(SP_SUL!Q65," ",SP_SUL!R65))</f>
        <v>*</v>
      </c>
      <c r="S61" s="145" t="str">
        <f>IF(SP_SUL!V65="","*",SP_SUL!V65)</f>
        <v>*</v>
      </c>
      <c r="T61" s="145" t="str">
        <f>IF(SP_SUL!W65="","*",SP_SUL!W65)</f>
        <v>*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*</v>
      </c>
      <c r="C62" s="146" t="str">
        <f>IF(SP_SUL!Z66="","*",SP_SUL!Z66)</f>
        <v>*</v>
      </c>
      <c r="D62" s="139" t="str">
        <f>IF(SP_SUL!S66="","*",SP_SUL!S66)</f>
        <v>-</v>
      </c>
      <c r="E62" s="139" t="str">
        <f>IF(SP_SUL!T66="","*",SP_SUL!T66)</f>
        <v>-</v>
      </c>
      <c r="F62" s="145" t="str">
        <f>IF(SP_SUL!B66="","*",SP_SUL!B66)</f>
        <v>*</v>
      </c>
      <c r="G62" s="145" t="str">
        <f>IF(SP_SUL!D66="","*",SP_SUL!D66)</f>
        <v>*</v>
      </c>
      <c r="H62" s="145" t="str">
        <f>IF(SP_SUL!F66="","*",SP_SUL!F66)</f>
        <v>*</v>
      </c>
      <c r="I62" s="145" t="str">
        <f>IF(SP_SUL!H66="","*",SP_SUL!H66)</f>
        <v>*</v>
      </c>
      <c r="J62" s="145" t="str">
        <f>IF(SP_SUL!I66="","*",SP_SUL!I66)</f>
        <v>*</v>
      </c>
      <c r="K62" s="139" t="str">
        <f>IF(SP_SUL!M66="","*",SP_SUL!M66)</f>
        <v>-</v>
      </c>
      <c r="L62" s="139" t="str">
        <f>IF(SP_SUL!N66="","*",SP_SUL!N66)</f>
        <v>-</v>
      </c>
      <c r="M62" s="140" t="str">
        <f>IF(SP_SUL!J66="","*",SP_SUL!J66)</f>
        <v>*</v>
      </c>
      <c r="N62" s="144" t="str">
        <f>IF(SP_SUL!K66="","*",SP_SUL!K66)</f>
        <v>*</v>
      </c>
      <c r="O62" s="144" t="str">
        <f>IF(SP_SUL!L66="","*",SP_SUL!L66)</f>
        <v>*</v>
      </c>
      <c r="P62" s="143" t="str">
        <f>IF(SP_SUL!O66="","*",SP_SUL!O66)</f>
        <v>*</v>
      </c>
      <c r="Q62" s="143" t="str">
        <f>IF(SP_SUL!P66="","*",SP_SUL!P66)</f>
        <v>*</v>
      </c>
      <c r="R62" s="145" t="str">
        <f>IF(SP_SUL!Q66="","*",CONCATENATE(SP_SUL!Q66," ",SP_SUL!R66))</f>
        <v>*</v>
      </c>
      <c r="S62" s="145" t="str">
        <f>IF(SP_SUL!V66="","*",SP_SUL!V66)</f>
        <v>*</v>
      </c>
      <c r="T62" s="145" t="str">
        <f>IF(SP_SUL!W66="","*",SP_SUL!W66)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*</v>
      </c>
      <c r="C63" s="146" t="str">
        <f>IF(SP_SUL!Z67="","*",SP_SUL!Z67)</f>
        <v>*</v>
      </c>
      <c r="D63" s="139" t="str">
        <f>IF(SP_SUL!S67="","*",SP_SUL!S67)</f>
        <v>-</v>
      </c>
      <c r="E63" s="139" t="str">
        <f>IF(SP_SUL!T67="","*",SP_SUL!T67)</f>
        <v>-</v>
      </c>
      <c r="F63" s="145" t="str">
        <f>IF(SP_SUL!B67="","*",SP_SUL!B67)</f>
        <v>*</v>
      </c>
      <c r="G63" s="145" t="str">
        <f>IF(SP_SUL!D67="","*",SP_SUL!D67)</f>
        <v>*</v>
      </c>
      <c r="H63" s="145" t="str">
        <f>IF(SP_SUL!F67="","*",SP_SUL!F67)</f>
        <v>*</v>
      </c>
      <c r="I63" s="145" t="str">
        <f>IF(SP_SUL!H67="","*",SP_SUL!H67)</f>
        <v>*</v>
      </c>
      <c r="J63" s="145" t="str">
        <f>IF(SP_SUL!I67="","*",SP_SUL!I67)</f>
        <v>*</v>
      </c>
      <c r="K63" s="139" t="str">
        <f>IF(SP_SUL!M67="","*",SP_SUL!M67)</f>
        <v>-</v>
      </c>
      <c r="L63" s="139" t="str">
        <f>IF(SP_SUL!N67="","*",SP_SUL!N67)</f>
        <v>-</v>
      </c>
      <c r="M63" s="140" t="str">
        <f>IF(SP_SUL!J67="","*",SP_SUL!J67)</f>
        <v>*</v>
      </c>
      <c r="N63" s="144" t="str">
        <f>IF(SP_SUL!K67="","*",SP_SUL!K67)</f>
        <v>*</v>
      </c>
      <c r="O63" s="144" t="str">
        <f>IF(SP_SUL!L67="","*",SP_SUL!L67)</f>
        <v>*</v>
      </c>
      <c r="P63" s="143" t="str">
        <f>IF(SP_SUL!O67="","*",SP_SUL!O67)</f>
        <v>*</v>
      </c>
      <c r="Q63" s="143" t="str">
        <f>IF(SP_SUL!P67="","*",SP_SUL!P67)</f>
        <v>*</v>
      </c>
      <c r="R63" s="145" t="str">
        <f>IF(SP_SUL!Q67="","*",CONCATENATE(SP_SUL!Q67," ",SP_SUL!R67))</f>
        <v>*</v>
      </c>
      <c r="S63" s="145" t="str">
        <f>IF(SP_SUL!V67="","*",SP_SUL!V67)</f>
        <v>*</v>
      </c>
      <c r="T63" s="145" t="str">
        <f>IF(SP_SUL!W67="","*",SP_SUL!W67)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*</v>
      </c>
      <c r="C64" s="146" t="str">
        <f>IF(SP_SUL!Z68="","*",SP_SUL!Z68)</f>
        <v>*</v>
      </c>
      <c r="D64" s="139" t="str">
        <f>IF(SP_SUL!S68="","*",SP_SUL!S68)</f>
        <v>-</v>
      </c>
      <c r="E64" s="139" t="str">
        <f>IF(SP_SUL!T68="","*",SP_SUL!T68)</f>
        <v>-</v>
      </c>
      <c r="F64" s="145" t="str">
        <f>IF(SP_SUL!B68="","*",SP_SUL!B68)</f>
        <v>*</v>
      </c>
      <c r="G64" s="145" t="str">
        <f>IF(SP_SUL!D68="","*",SP_SUL!D68)</f>
        <v>*</v>
      </c>
      <c r="H64" s="145" t="str">
        <f>IF(SP_SUL!F68="","*",SP_SUL!F68)</f>
        <v>*</v>
      </c>
      <c r="I64" s="145" t="str">
        <f>IF(SP_SUL!H68="","*",SP_SUL!H68)</f>
        <v>*</v>
      </c>
      <c r="J64" s="145" t="str">
        <f>IF(SP_SUL!I68="","*",SP_SUL!I68)</f>
        <v>*</v>
      </c>
      <c r="K64" s="139" t="str">
        <f>IF(SP_SUL!M68="","*",SP_SUL!M68)</f>
        <v>-</v>
      </c>
      <c r="L64" s="139" t="str">
        <f>IF(SP_SUL!N68="","*",SP_SUL!N68)</f>
        <v>-</v>
      </c>
      <c r="M64" s="140" t="str">
        <f>IF(SP_SUL!J68="","*",SP_SUL!J68)</f>
        <v>*</v>
      </c>
      <c r="N64" s="144" t="str">
        <f>IF(SP_SUL!K68="","*",SP_SUL!K68)</f>
        <v>*</v>
      </c>
      <c r="O64" s="144" t="str">
        <f>IF(SP_SUL!L68="","*",SP_SUL!L68)</f>
        <v>*</v>
      </c>
      <c r="P64" s="143" t="str">
        <f>IF(SP_SUL!O68="","*",SP_SUL!O68)</f>
        <v>*</v>
      </c>
      <c r="Q64" s="143" t="str">
        <f>IF(SP_SUL!P68="","*",SP_SUL!P68)</f>
        <v>*</v>
      </c>
      <c r="R64" s="145" t="str">
        <f>IF(SP_SUL!Q68="","*",CONCATENATE(SP_SUL!Q68," ",SP_SUL!R68))</f>
        <v>*</v>
      </c>
      <c r="S64" s="145" t="str">
        <f>IF(SP_SUL!V68="","*",SP_SUL!V68)</f>
        <v>*</v>
      </c>
      <c r="T64" s="145" t="str">
        <f>IF(SP_SUL!W68="","*",SP_SUL!W68)</f>
        <v>*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*</v>
      </c>
      <c r="C65" s="146" t="str">
        <f>IF(SP_SUL!Z69="","*",SP_SUL!Z69)</f>
        <v>*</v>
      </c>
      <c r="D65" s="139" t="str">
        <f>IF(SP_SUL!S69="","*",SP_SUL!S69)</f>
        <v>-</v>
      </c>
      <c r="E65" s="139" t="str">
        <f>IF(SP_SUL!T69="","*",SP_SUL!T69)</f>
        <v>-</v>
      </c>
      <c r="F65" s="145" t="str">
        <f>IF(SP_SUL!B69="","*",SP_SUL!B69)</f>
        <v>*</v>
      </c>
      <c r="G65" s="145" t="str">
        <f>IF(SP_SUL!D69="","*",SP_SUL!D69)</f>
        <v>*</v>
      </c>
      <c r="H65" s="145" t="str">
        <f>IF(SP_SUL!F69="","*",SP_SUL!F69)</f>
        <v>*</v>
      </c>
      <c r="I65" s="145" t="str">
        <f>IF(SP_SUL!H69="","*",SP_SUL!H69)</f>
        <v>*</v>
      </c>
      <c r="J65" s="145" t="str">
        <f>IF(SP_SUL!I69="","*",SP_SUL!I69)</f>
        <v>*</v>
      </c>
      <c r="K65" s="139" t="str">
        <f>IF(SP_SUL!M69="","*",SP_SUL!M69)</f>
        <v>-</v>
      </c>
      <c r="L65" s="139" t="str">
        <f>IF(SP_SUL!N69="","*",SP_SUL!N69)</f>
        <v>-</v>
      </c>
      <c r="M65" s="140" t="str">
        <f>IF(SP_SUL!J69="","*",SP_SUL!J69)</f>
        <v>*</v>
      </c>
      <c r="N65" s="144" t="str">
        <f>IF(SP_SUL!K69="","*",SP_SUL!K69)</f>
        <v>*</v>
      </c>
      <c r="O65" s="144" t="str">
        <f>IF(SP_SUL!L69="","*",SP_SUL!L69)</f>
        <v>*</v>
      </c>
      <c r="P65" s="143" t="str">
        <f>IF(SP_SUL!O69="","*",SP_SUL!O69)</f>
        <v>*</v>
      </c>
      <c r="Q65" s="143" t="str">
        <f>IF(SP_SUL!P69="","*",SP_SUL!P69)</f>
        <v>*</v>
      </c>
      <c r="R65" s="145" t="str">
        <f>IF(SP_SUL!Q69="","*",CONCATENATE(SP_SUL!Q69," ",SP_SUL!R69))</f>
        <v>*</v>
      </c>
      <c r="S65" s="145" t="str">
        <f>IF(SP_SUL!V69="","*",SP_SUL!V69)</f>
        <v>*</v>
      </c>
      <c r="T65" s="145" t="str">
        <f>IF(SP_SUL!W69="","*",SP_SUL!W69)</f>
        <v>*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>
      <c r="A66" s="146" t="str">
        <f>IF(SP_SUL!Y70="","*",SP_SUL!Y70)</f>
        <v>*</v>
      </c>
      <c r="B66" s="146" t="str">
        <f>IF(SP_SUL!X70="","*",SP_SUL!X70)</f>
        <v>*</v>
      </c>
      <c r="C66" s="146" t="str">
        <f>IF(SP_SUL!Z70="","*",SP_SUL!Z70)</f>
        <v>*</v>
      </c>
      <c r="D66" s="139" t="str">
        <f>IF(SP_SUL!S70="","*",SP_SUL!S70)</f>
        <v>-</v>
      </c>
      <c r="E66" s="139" t="str">
        <f>IF(SP_SUL!T70="","*",SP_SUL!T70)</f>
        <v>-</v>
      </c>
      <c r="F66" s="145" t="str">
        <f>IF(SP_SUL!B70="","*",SP_SUL!B70)</f>
        <v>*</v>
      </c>
      <c r="G66" s="145" t="str">
        <f>IF(SP_SUL!D70="","*",SP_SUL!D70)</f>
        <v>*</v>
      </c>
      <c r="H66" s="145" t="str">
        <f>IF(SP_SUL!F70="","*",SP_SUL!F70)</f>
        <v>*</v>
      </c>
      <c r="I66" s="145" t="str">
        <f>IF(SP_SUL!H70="","*",SP_SUL!H70)</f>
        <v>*</v>
      </c>
      <c r="J66" s="145" t="str">
        <f>IF(SP_SUL!I70="","*",SP_SUL!I70)</f>
        <v>*</v>
      </c>
      <c r="K66" s="139" t="str">
        <f>IF(SP_SUL!M70="","*",SP_SUL!M70)</f>
        <v>-</v>
      </c>
      <c r="L66" s="139" t="str">
        <f>IF(SP_SUL!N70="","*",SP_SUL!N70)</f>
        <v>-</v>
      </c>
      <c r="M66" s="140" t="str">
        <f>IF(SP_SUL!J70="","*",SP_SUL!J70)</f>
        <v>*</v>
      </c>
      <c r="N66" s="144" t="str">
        <f>IF(SP_SUL!K70="","*",SP_SUL!K70)</f>
        <v>*</v>
      </c>
      <c r="O66" s="144" t="str">
        <f>IF(SP_SUL!L70="","*",SP_SUL!L70)</f>
        <v>*</v>
      </c>
      <c r="P66" s="143" t="str">
        <f>IF(SP_SUL!O70="","*",SP_SUL!O70)</f>
        <v>*</v>
      </c>
      <c r="Q66" s="143" t="str">
        <f>IF(SP_SUL!P70="","*",SP_SUL!P70)</f>
        <v>*</v>
      </c>
      <c r="R66" s="145" t="str">
        <f>IF(SP_SUL!Q70="","*",CONCATENATE(SP_SUL!Q70," ",SP_SUL!R70))</f>
        <v>*</v>
      </c>
      <c r="S66" s="145" t="str">
        <f>IF(SP_SUL!V70="","*",SP_SUL!V70)</f>
        <v>*</v>
      </c>
      <c r="T66" s="145" t="str">
        <f>IF(SP_SUL!W70="","*",SP_SUL!W70)</f>
        <v>*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*</v>
      </c>
      <c r="C67" s="146" t="str">
        <f>IF(SP_SUL!Z71="","*",SP_SUL!Z71)</f>
        <v>*</v>
      </c>
      <c r="D67" s="139" t="str">
        <f>IF(SP_SUL!S71="","*",SP_SUL!S71)</f>
        <v>-</v>
      </c>
      <c r="E67" s="139" t="str">
        <f>IF(SP_SUL!T71="","*",SP_SUL!T71)</f>
        <v>-</v>
      </c>
      <c r="F67" s="145" t="str">
        <f>IF(SP_SUL!B71="","*",SP_SUL!B71)</f>
        <v>*</v>
      </c>
      <c r="G67" s="145" t="str">
        <f>IF(SP_SUL!D71="","*",SP_SUL!D71)</f>
        <v>*</v>
      </c>
      <c r="H67" s="145" t="str">
        <f>IF(SP_SUL!F71="","*",SP_SUL!F71)</f>
        <v>*</v>
      </c>
      <c r="I67" s="145" t="str">
        <f>IF(SP_SUL!H71="","*",SP_SUL!H71)</f>
        <v>*</v>
      </c>
      <c r="J67" s="145" t="str">
        <f>IF(SP_SUL!I71="","*",SP_SUL!I71)</f>
        <v>*</v>
      </c>
      <c r="K67" s="139" t="str">
        <f>IF(SP_SUL!M71="","*",SP_SUL!M71)</f>
        <v>-</v>
      </c>
      <c r="L67" s="139" t="str">
        <f>IF(SP_SUL!N71="","*",SP_SUL!N71)</f>
        <v>-</v>
      </c>
      <c r="M67" s="140" t="str">
        <f>IF(SP_SUL!J71="","*",SP_SUL!J71)</f>
        <v>*</v>
      </c>
      <c r="N67" s="144" t="str">
        <f>IF(SP_SUL!K71="","*",SP_SUL!K71)</f>
        <v>*</v>
      </c>
      <c r="O67" s="144" t="str">
        <f>IF(SP_SUL!L71="","*",SP_SUL!L71)</f>
        <v>*</v>
      </c>
      <c r="P67" s="143" t="str">
        <f>IF(SP_SUL!O71="","*",SP_SUL!O71)</f>
        <v>*</v>
      </c>
      <c r="Q67" s="143" t="str">
        <f>IF(SP_SUL!P71="","*",SP_SUL!P71)</f>
        <v>*</v>
      </c>
      <c r="R67" s="145" t="str">
        <f>IF(SP_SUL!Q71="","*",CONCATENATE(SP_SUL!Q71," ",SP_SUL!R71))</f>
        <v>*</v>
      </c>
      <c r="S67" s="145" t="str">
        <f>IF(SP_SUL!V71="","*",SP_SUL!V71)</f>
        <v>*</v>
      </c>
      <c r="T67" s="145" t="str">
        <f>IF(SP_SUL!W71="","*",SP_SUL!W71)</f>
        <v>*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*</v>
      </c>
      <c r="C68" s="146" t="str">
        <f>IF(SP_SUL!Z72="","*",SP_SUL!Z72)</f>
        <v>*</v>
      </c>
      <c r="D68" s="139" t="str">
        <f>IF(SP_SUL!S72="","*",SP_SUL!S72)</f>
        <v>-</v>
      </c>
      <c r="E68" s="139" t="str">
        <f>IF(SP_SUL!T72="","*",SP_SUL!T72)</f>
        <v>-</v>
      </c>
      <c r="F68" s="145" t="str">
        <f>IF(SP_SUL!B72="","*",SP_SUL!B72)</f>
        <v>*</v>
      </c>
      <c r="G68" s="145" t="str">
        <f>IF(SP_SUL!D72="","*",SP_SUL!D72)</f>
        <v>*</v>
      </c>
      <c r="H68" s="145" t="str">
        <f>IF(SP_SUL!F72="","*",SP_SUL!F72)</f>
        <v>*</v>
      </c>
      <c r="I68" s="145" t="str">
        <f>IF(SP_SUL!H72="","*",SP_SUL!H72)</f>
        <v>*</v>
      </c>
      <c r="J68" s="145" t="str">
        <f>IF(SP_SUL!I72="","*",SP_SUL!I72)</f>
        <v>*</v>
      </c>
      <c r="K68" s="139" t="str">
        <f>IF(SP_SUL!M72="","*",SP_SUL!M72)</f>
        <v>-</v>
      </c>
      <c r="L68" s="139" t="str">
        <f>IF(SP_SUL!N72="","*",SP_SUL!N72)</f>
        <v>-</v>
      </c>
      <c r="M68" s="140" t="str">
        <f>IF(SP_SUL!J72="","*",SP_SUL!J72)</f>
        <v>*</v>
      </c>
      <c r="N68" s="144" t="str">
        <f>IF(SP_SUL!K72="","*",SP_SUL!K72)</f>
        <v>*</v>
      </c>
      <c r="O68" s="144" t="str">
        <f>IF(SP_SUL!L72="","*",SP_SUL!L72)</f>
        <v>*</v>
      </c>
      <c r="P68" s="143" t="str">
        <f>IF(SP_SUL!O72="","*",SP_SUL!O72)</f>
        <v>*</v>
      </c>
      <c r="Q68" s="143" t="str">
        <f>IF(SP_SUL!P72="","*",SP_SUL!P72)</f>
        <v>*</v>
      </c>
      <c r="R68" s="145" t="str">
        <f>IF(SP_SUL!Q72="","*",CONCATENATE(SP_SUL!Q72," ",SP_SUL!R72))</f>
        <v>*</v>
      </c>
      <c r="S68" s="145" t="str">
        <f>IF(SP_SUL!V72="","*",SP_SUL!V72)</f>
        <v>*</v>
      </c>
      <c r="T68" s="145" t="str">
        <f>IF(SP_SUL!W72="","*",SP_SUL!W72)</f>
        <v>*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*</v>
      </c>
      <c r="C69" s="146" t="str">
        <f>IF(SP_SUL!Z73="","*",SP_SUL!Z73)</f>
        <v>*</v>
      </c>
      <c r="D69" s="139" t="str">
        <f>IF(SP_SUL!S73="","*",SP_SUL!S73)</f>
        <v>-</v>
      </c>
      <c r="E69" s="139" t="str">
        <f>IF(SP_SUL!T73="","*",SP_SUL!T73)</f>
        <v>-</v>
      </c>
      <c r="F69" s="145" t="str">
        <f>IF(SP_SUL!B73="","*",SP_SUL!B73)</f>
        <v>*</v>
      </c>
      <c r="G69" s="145" t="str">
        <f>IF(SP_SUL!D73="","*",SP_SUL!D73)</f>
        <v>*</v>
      </c>
      <c r="H69" s="145" t="str">
        <f>IF(SP_SUL!F73="","*",SP_SUL!F73)</f>
        <v>*</v>
      </c>
      <c r="I69" s="145" t="str">
        <f>IF(SP_SUL!H73="","*",SP_SUL!H73)</f>
        <v>*</v>
      </c>
      <c r="J69" s="145" t="str">
        <f>IF(SP_SUL!I73="","*",SP_SUL!I73)</f>
        <v>*</v>
      </c>
      <c r="K69" s="139" t="str">
        <f>IF(SP_SUL!M73="","*",SP_SUL!M73)</f>
        <v>-</v>
      </c>
      <c r="L69" s="139" t="str">
        <f>IF(SP_SUL!N73="","*",SP_SUL!N73)</f>
        <v>-</v>
      </c>
      <c r="M69" s="140" t="str">
        <f>IF(SP_SUL!J73="","*",SP_SUL!J73)</f>
        <v>*</v>
      </c>
      <c r="N69" s="144" t="str">
        <f>IF(SP_SUL!K73="","*",SP_SUL!K73)</f>
        <v>*</v>
      </c>
      <c r="O69" s="144" t="str">
        <f>IF(SP_SUL!L73="","*",SP_SUL!L73)</f>
        <v>*</v>
      </c>
      <c r="P69" s="143" t="str">
        <f>IF(SP_SUL!O73="","*",SP_SUL!O73)</f>
        <v>*</v>
      </c>
      <c r="Q69" s="143" t="str">
        <f>IF(SP_SUL!P73="","*",SP_SUL!P73)</f>
        <v>*</v>
      </c>
      <c r="R69" s="145" t="str">
        <f>IF(SP_SUL!Q73="","*",CONCATENATE(SP_SUL!Q73," ",SP_SUL!R73))</f>
        <v>*</v>
      </c>
      <c r="S69" s="145" t="str">
        <f>IF(SP_SUL!V73="","*",SP_SUL!V73)</f>
        <v>*</v>
      </c>
      <c r="T69" s="145" t="str">
        <f>IF(SP_SUL!W73="","*",SP_SUL!W73)</f>
        <v>*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*</v>
      </c>
      <c r="C70" s="146" t="str">
        <f>IF(SP_SUL!Z74="","*",SP_SUL!Z74)</f>
        <v>*</v>
      </c>
      <c r="D70" s="139" t="str">
        <f>IF(SP_SUL!S74="","*",SP_SUL!S74)</f>
        <v>-</v>
      </c>
      <c r="E70" s="139" t="str">
        <f>IF(SP_SUL!T74="","*",SP_SUL!T74)</f>
        <v>-</v>
      </c>
      <c r="F70" s="145" t="str">
        <f>IF(SP_SUL!B74="","*",SP_SUL!B74)</f>
        <v>*</v>
      </c>
      <c r="G70" s="145" t="str">
        <f>IF(SP_SUL!D74="","*",SP_SUL!D74)</f>
        <v>*</v>
      </c>
      <c r="H70" s="145" t="str">
        <f>IF(SP_SUL!F74="","*",SP_SUL!F74)</f>
        <v>*</v>
      </c>
      <c r="I70" s="145" t="str">
        <f>IF(SP_SUL!H74="","*",SP_SUL!H74)</f>
        <v>*</v>
      </c>
      <c r="J70" s="145" t="str">
        <f>IF(SP_SUL!I74="","*",SP_SUL!I74)</f>
        <v>*</v>
      </c>
      <c r="K70" s="139" t="str">
        <f>IF(SP_SUL!M74="","*",SP_SUL!M74)</f>
        <v>-</v>
      </c>
      <c r="L70" s="139" t="str">
        <f>IF(SP_SUL!N74="","*",SP_SUL!N74)</f>
        <v>-</v>
      </c>
      <c r="M70" s="140" t="str">
        <f>IF(SP_SUL!J74="","*",SP_SUL!J74)</f>
        <v>*</v>
      </c>
      <c r="N70" s="144" t="str">
        <f>IF(SP_SUL!K74="","*",SP_SUL!K74)</f>
        <v>*</v>
      </c>
      <c r="O70" s="144" t="str">
        <f>IF(SP_SUL!L74="","*",SP_SUL!L74)</f>
        <v>*</v>
      </c>
      <c r="P70" s="143" t="str">
        <f>IF(SP_SUL!O74="","*",SP_SUL!O74)</f>
        <v>*</v>
      </c>
      <c r="Q70" s="143" t="str">
        <f>IF(SP_SUL!P74="","*",SP_SUL!P74)</f>
        <v>*</v>
      </c>
      <c r="R70" s="145" t="str">
        <f>IF(SP_SUL!Q74="","*",CONCATENATE(SP_SUL!Q74," ",SP_SUL!R74))</f>
        <v>*</v>
      </c>
      <c r="S70" s="145" t="str">
        <f>IF(SP_SUL!V74="","*",SP_SUL!V74)</f>
        <v>*</v>
      </c>
      <c r="T70" s="145" t="str">
        <f>IF(SP_SUL!W74="","*",SP_SUL!W74)</f>
        <v>*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1140</v>
      </c>
      <c r="D5" s="218"/>
      <c r="E5" s="218"/>
      <c r="F5" s="218"/>
      <c r="G5" s="218"/>
      <c r="H5" s="218"/>
      <c r="I5" s="218"/>
      <c r="J5" s="219"/>
      <c r="K5" s="220" t="s">
        <v>1141</v>
      </c>
      <c r="L5" s="221"/>
      <c r="M5" s="221"/>
      <c r="N5" s="221"/>
      <c r="O5" s="222" t="s">
        <v>1142</v>
      </c>
      <c r="P5" s="223"/>
    </row>
    <row r="6" spans="1:16" s="74" customFormat="1" ht="15" customHeight="1">
      <c r="A6" s="66" t="s">
        <v>1138</v>
      </c>
      <c r="B6" s="75" t="s">
        <v>1137</v>
      </c>
      <c r="C6" s="76" t="s">
        <v>967</v>
      </c>
      <c r="D6" s="77" t="s">
        <v>968</v>
      </c>
      <c r="E6" s="76" t="s">
        <v>1143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1144</v>
      </c>
      <c r="M6" s="80" t="s">
        <v>586</v>
      </c>
      <c r="N6" s="81" t="s">
        <v>962</v>
      </c>
      <c r="O6" s="158" t="s">
        <v>1005</v>
      </c>
      <c r="P6" s="133" t="s">
        <v>1145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 t="str">
        <f>IF(SP_SUL!BH19="","*",SP_SUL!BH19)</f>
        <v>*</v>
      </c>
      <c r="P20" s="147" t="str">
        <f>IF($A$2=1,IF(SP_SUL!BJ19="","*",SP_SUL!BJ19),IF(SP_SUL!BK19="","*",SP_SUL!BK19))</f>
        <v>*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 t="str">
        <f>IF(SP_SUL!BH20="","*",SP_SUL!BH20)</f>
        <v>*</v>
      </c>
      <c r="P21" s="147" t="str">
        <f>IF($A$2=1,IF(SP_SUL!BJ20="","*",SP_SUL!BJ20),IF(SP_SUL!BK20="","*",SP_SUL!BK20))</f>
        <v>*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1</v>
      </c>
      <c r="P22" s="147" t="str">
        <f>IF($A$2=1,IF(SP_SUL!BJ21="","*",SP_SUL!BJ21),IF(SP_SUL!BK21="","*",SP_SUL!BK21))</f>
        <v>*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 t="str">
        <f>IF(SP_SUL!BH22="","*",SP_SUL!BH22)</f>
        <v>*</v>
      </c>
      <c r="P23" s="147" t="str">
        <f>IF($A$2=1,IF(SP_SUL!BJ22="","*",SP_SUL!BJ22),IF(SP_SUL!BK22="","*",SP_SUL!BK22))</f>
        <v>*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 t="str">
        <f>IF(SP_SUL!BH26="","*",SP_SUL!BH26)</f>
        <v>*</v>
      </c>
      <c r="P27" s="147" t="str">
        <f>IF($A$2=1,IF(SP_SUL!BJ26="","*",SP_SUL!BJ26),IF(SP_SUL!BK26="","*",SP_SUL!BK26))</f>
        <v>*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 t="str">
        <f>IF(SP_SUL!BH27="","*",SP_SUL!BH27)</f>
        <v>*</v>
      </c>
      <c r="P28" s="147" t="str">
        <f>IF($A$2=1,IF(SP_SUL!BJ27="","*",SP_SUL!BJ27),IF(SP_SUL!BK27="","*",SP_SUL!BK27))</f>
        <v>*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 t="str">
        <f>IF(SP_SUL!BH33="","*",SP_SUL!BH33)</f>
        <v>*</v>
      </c>
      <c r="P33" s="147" t="str">
        <f>IF($A$2=1,IF(SP_SUL!BJ33="","*",SP_SUL!BJ33),IF(SP_SUL!BK33="","*",SP_SUL!BK33))</f>
        <v>*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 t="str">
        <f>IF(SP_SUL!BH34="","*",SP_SUL!BH34)</f>
        <v>*</v>
      </c>
      <c r="P34" s="147" t="str">
        <f>IF($A$2=1,IF(SP_SUL!BJ34="","*",SP_SUL!BJ34),IF(SP_SUL!BK34="","*",SP_SUL!BK34))</f>
        <v>*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*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1</v>
      </c>
      <c r="P36" s="147" t="str">
        <f>IF($A$2=1,IF(SP_SUL!BJ36="","*",SP_SUL!BJ36),IF(SP_SUL!BK36="","*",SP_SUL!BK36))</f>
        <v>*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1</v>
      </c>
      <c r="P37" s="147" t="str">
        <f>IF($A$2=1,IF(SP_SUL!BJ37="","*",SP_SUL!BJ37),IF(SP_SUL!BK37="","*",SP_SUL!BK37))</f>
        <v>*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 t="str">
        <f>IF(SP_SUL!BH38="","*",SP_SUL!BH38)</f>
        <v>*</v>
      </c>
      <c r="P38" s="147" t="str">
        <f>IF($A$2=1,IF(SP_SUL!BJ38="","*",SP_SUL!BJ38),IF(SP_SUL!BK38="","*",SP_SUL!BK38))</f>
        <v>*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1</v>
      </c>
      <c r="P40" s="147" t="str">
        <f>IF($A$2=1,IF(SP_SUL!BJ40="","*",SP_SUL!BJ40),IF(SP_SUL!BK40="","*",SP_SUL!BK40))</f>
        <v>*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>
        <f>IF(SP_SUL!B44="","*",SP_SUL!B44)</f>
        <v>46056</v>
      </c>
      <c r="B44" s="83" t="str">
        <f>IF(SP_SUL!X44="","*",SP_SUL!X44)</f>
        <v>Oportunidade</v>
      </c>
      <c r="C44" s="83" t="str">
        <f>IF(SP_SUL!S44="","*",SP_SUL!S44)</f>
        <v>-</v>
      </c>
      <c r="D44" s="83" t="str">
        <f>IF(SP_SUL!T44="","*",SP_SUL!T44)</f>
        <v>-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134.9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134.9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-</v>
      </c>
      <c r="D47" s="83" t="str">
        <f>IF(SP_SUL!T47="","*",SP_SUL!T47)</f>
        <v>-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-</v>
      </c>
      <c r="H47" s="116">
        <f>IF(SP_SUL!K47="","*",SP_SUL!K47)</f>
        <v>110.35</v>
      </c>
      <c r="I47" s="113" t="str">
        <f>IF(SP_SUL!O47="","*",SP_SUL!O47)</f>
        <v>*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-</v>
      </c>
      <c r="M47" s="83">
        <f>IF(SP_SUL!AP47="","*",SP_SUL!AP47)</f>
        <v>110.35</v>
      </c>
      <c r="N47" s="83" t="str">
        <f>IF(SP_SUL!AM47="","*",SP_SUL!AM47)</f>
        <v>-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V48</v>
      </c>
      <c r="F48" s="83" t="str">
        <f>IF(SP_SUL!H48="","*",SP_SUL!H48)</f>
        <v>ZAC2</v>
      </c>
      <c r="G48" s="83" t="str">
        <f>IF(SP_SUL!M48="","*",SP_SUL!M48)</f>
        <v>ZAC-ZSW</v>
      </c>
      <c r="H48" s="116">
        <f>IF(SP_SUL!K48="","*",SP_SUL!K48)</f>
        <v>85.4</v>
      </c>
      <c r="I48" s="113">
        <f>IF(SP_SUL!O48="","*",SP_SUL!O48)</f>
        <v>0.35416666666666669</v>
      </c>
      <c r="J48" s="113">
        <f>IF(SP_SUL!P48="","*",SP_SUL!P48)</f>
        <v>8.3333333333333329E-2</v>
      </c>
      <c r="K48" s="83" t="str">
        <f>IF(SP_SUL!AK48="","*",SP_SUL!AK48)</f>
        <v>ZAC2</v>
      </c>
      <c r="L48" s="83" t="str">
        <f>IF(SP_SUL!AM48="","*",SP_SUL!AM48)</f>
        <v>ZAC-ZSW</v>
      </c>
      <c r="M48" s="83">
        <f>IF(SP_SUL!AP48="","*",SP_SUL!AP48)</f>
        <v>85.4</v>
      </c>
      <c r="N48" s="83" t="str">
        <f>IF(SP_SUL!AM48="","*",SP_SUL!AM48)</f>
        <v>ZAC-ZSW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W58</v>
      </c>
      <c r="F49" s="83">
        <f>IF(SP_SUL!H49="","*",SP_SUL!H49)</f>
        <v>106109</v>
      </c>
      <c r="G49" s="83" t="str">
        <f>IF(SP_SUL!M49="","*",SP_SUL!M49)</f>
        <v>ZBM</v>
      </c>
      <c r="H49" s="116">
        <f>IF(SP_SUL!K49="","*",SP_SUL!K49)</f>
        <v>54.5</v>
      </c>
      <c r="I49" s="113">
        <f>IF(SP_SUL!O49="","*",SP_SUL!O49)</f>
        <v>0.35416666666666669</v>
      </c>
      <c r="J49" s="113">
        <f>IF(SP_SUL!P49="","*",SP_SUL!P49)</f>
        <v>4.1666666666666664E-2</v>
      </c>
      <c r="K49" s="83">
        <f>IF(SP_SUL!AK49="","*",SP_SUL!AK49)</f>
        <v>106109</v>
      </c>
      <c r="L49" s="83" t="str">
        <f>IF(SP_SUL!AM49="","*",SP_SUL!AM49)</f>
        <v>ZBM</v>
      </c>
      <c r="M49" s="83">
        <f>IF(SP_SUL!AP49="","*",SP_SUL!AP49)</f>
        <v>54.5</v>
      </c>
      <c r="N49" s="83" t="str">
        <f>IF(SP_SUL!AM49="","*",SP_SUL!AM49)</f>
        <v>ZBM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ZBM-ZHO</v>
      </c>
      <c r="H50" s="116">
        <f>IF(SP_SUL!K50="","*",SP_SUL!K50)</f>
        <v>57</v>
      </c>
      <c r="I50" s="113" t="str">
        <f>IF(SP_SUL!O50="","*",SP_SUL!O50)</f>
        <v>-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ZBM-ZHO</v>
      </c>
      <c r="M50" s="83">
        <f>IF(SP_SUL!AP50="","*",SP_SUL!AP50)</f>
        <v>57</v>
      </c>
      <c r="N50" s="83" t="str">
        <f>IF(SP_SUL!AM50="","*",SP_SUL!AM50)</f>
        <v>ZBM-ZHO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 t="str">
        <f>IF(SP_SUL!B51="","*",SP_SUL!B51)</f>
        <v>*</v>
      </c>
      <c r="B51" s="83" t="str">
        <f>IF(SP_SUL!X51="","*",SP_SUL!X51)</f>
        <v>*</v>
      </c>
      <c r="C51" s="83" t="str">
        <f>IF(SP_SUL!S51="","*",SP_SUL!S51)</f>
        <v>-</v>
      </c>
      <c r="D51" s="83" t="str">
        <f>IF(SP_SUL!T51="","*",SP_SUL!T51)</f>
        <v>-</v>
      </c>
      <c r="E51" s="83" t="str">
        <f>IF(SP_SUL!D51="","*",SP_SUL!D51)</f>
        <v>*</v>
      </c>
      <c r="F51" s="83" t="str">
        <f>IF(SP_SUL!H51="","*",SP_SUL!H51)</f>
        <v>*</v>
      </c>
      <c r="G51" s="83" t="str">
        <f>IF(SP_SUL!M51="","*",SP_SUL!M51)</f>
        <v>-</v>
      </c>
      <c r="H51" s="116" t="str">
        <f>IF(SP_SUL!K51="","*",SP_SUL!K51)</f>
        <v>*</v>
      </c>
      <c r="I51" s="113" t="str">
        <f>IF(SP_SUL!O51="","*",SP_SUL!O51)</f>
        <v>*</v>
      </c>
      <c r="J51" s="113" t="str">
        <f>IF(SP_SUL!P51="","*",SP_SUL!P51)</f>
        <v>*</v>
      </c>
      <c r="K51" s="83">
        <f>IF(SP_SUL!AK51="","*",SP_SUL!AK51)</f>
        <v>0</v>
      </c>
      <c r="L51" s="83" t="str">
        <f>IF(SP_SUL!AM51="","*",SP_SUL!AM51)</f>
        <v>-</v>
      </c>
      <c r="M51" s="83">
        <f>IF(SP_SUL!AP51="","*",SP_SUL!AP51)</f>
        <v>0</v>
      </c>
      <c r="N51" s="83" t="str">
        <f>IF(SP_SUL!AM51="","*",SP_SUL!AM51)</f>
        <v>-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 t="str">
        <f>IF(SP_SUL!B53="","*",SP_SUL!B53)</f>
        <v>*</v>
      </c>
      <c r="B53" s="83" t="str">
        <f>IF(SP_SUL!X53="","*",SP_SUL!X53)</f>
        <v>*</v>
      </c>
      <c r="C53" s="83" t="str">
        <f>IF(SP_SUL!S53="","*",SP_SUL!S53)</f>
        <v>-</v>
      </c>
      <c r="D53" s="83" t="str">
        <f>IF(SP_SUL!T53="","*",SP_SUL!T53)</f>
        <v>-</v>
      </c>
      <c r="E53" s="83" t="str">
        <f>IF(SP_SUL!D53="","*",SP_SUL!D53)</f>
        <v>*</v>
      </c>
      <c r="F53" s="83" t="str">
        <f>IF(SP_SUL!H53="","*",SP_SUL!H53)</f>
        <v>*</v>
      </c>
      <c r="G53" s="83" t="str">
        <f>IF(SP_SUL!M53="","*",SP_SUL!M53)</f>
        <v>-</v>
      </c>
      <c r="H53" s="116" t="str">
        <f>IF(SP_SUL!K53="","*",SP_SUL!K53)</f>
        <v>*</v>
      </c>
      <c r="I53" s="113" t="str">
        <f>IF(SP_SUL!O53="","*",SP_SUL!O53)</f>
        <v>*</v>
      </c>
      <c r="J53" s="113" t="str">
        <f>IF(SP_SUL!P53="","*",SP_SUL!P53)</f>
        <v>*</v>
      </c>
      <c r="K53" s="83">
        <f>IF(SP_SUL!AK53="","*",SP_SUL!AK53)</f>
        <v>0</v>
      </c>
      <c r="L53" s="83" t="str">
        <f>IF(SP_SUL!AM53="","*",SP_SUL!AM53)</f>
        <v>-</v>
      </c>
      <c r="M53" s="83">
        <f>IF(SP_SUL!AP53="","*",SP_SUL!AP53)</f>
        <v>0</v>
      </c>
      <c r="N53" s="83" t="str">
        <f>IF(SP_SUL!AM53="","*",SP_SUL!AM53)</f>
        <v>-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 t="str">
        <f>IF(SP_SUL!B54="","*",SP_SUL!B54)</f>
        <v>*</v>
      </c>
      <c r="B54" s="83" t="str">
        <f>IF(SP_SUL!X54="","*",SP_SUL!X54)</f>
        <v>*</v>
      </c>
      <c r="C54" s="83" t="str">
        <f>IF(SP_SUL!S54="","*",SP_SUL!S54)</f>
        <v>-</v>
      </c>
      <c r="D54" s="83" t="str">
        <f>IF(SP_SUL!T54="","*",SP_SUL!T54)</f>
        <v>-</v>
      </c>
      <c r="E54" s="83" t="str">
        <f>IF(SP_SUL!D54="","*",SP_SUL!D54)</f>
        <v>*</v>
      </c>
      <c r="F54" s="83" t="str">
        <f>IF(SP_SUL!H54="","*",SP_SUL!H54)</f>
        <v>*</v>
      </c>
      <c r="G54" s="83" t="str">
        <f>IF(SP_SUL!M54="","*",SP_SUL!M54)</f>
        <v>-</v>
      </c>
      <c r="H54" s="116" t="str">
        <f>IF(SP_SUL!K54="","*",SP_SUL!K54)</f>
        <v>*</v>
      </c>
      <c r="I54" s="113" t="str">
        <f>IF(SP_SUL!O54="","*",SP_SUL!O54)</f>
        <v>*</v>
      </c>
      <c r="J54" s="113" t="str">
        <f>IF(SP_SUL!P54="","*",SP_SUL!P54)</f>
        <v>*</v>
      </c>
      <c r="K54" s="83">
        <f>IF(SP_SUL!AK54="","*",SP_SUL!AK54)</f>
        <v>0</v>
      </c>
      <c r="L54" s="83" t="str">
        <f>IF(SP_SUL!AM54="","*",SP_SUL!AM54)</f>
        <v>-</v>
      </c>
      <c r="M54" s="83">
        <f>IF(SP_SUL!AP54="","*",SP_SUL!AP54)</f>
        <v>0</v>
      </c>
      <c r="N54" s="83" t="str">
        <f>IF(SP_SUL!AM54="","*",SP_SUL!AM54)</f>
        <v>-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*</v>
      </c>
      <c r="C55" s="83" t="str">
        <f>IF(SP_SUL!S55="","*",SP_SUL!S55)</f>
        <v>-</v>
      </c>
      <c r="D55" s="83" t="str">
        <f>IF(SP_SUL!T55="","*",SP_SUL!T55)</f>
        <v>-</v>
      </c>
      <c r="E55" s="83" t="str">
        <f>IF(SP_SUL!D55="","*",SP_SUL!D55)</f>
        <v>*</v>
      </c>
      <c r="F55" s="83" t="str">
        <f>IF(SP_SUL!H55="","*",SP_SUL!H55)</f>
        <v>*</v>
      </c>
      <c r="G55" s="83" t="str">
        <f>IF(SP_SUL!M55="","*",SP_SUL!M55)</f>
        <v>-</v>
      </c>
      <c r="H55" s="116" t="str">
        <f>IF(SP_SUL!K55="","*",SP_SUL!K55)</f>
        <v>*</v>
      </c>
      <c r="I55" s="113" t="str">
        <f>IF(SP_SUL!O55="","*",SP_SUL!O55)</f>
        <v>*</v>
      </c>
      <c r="J55" s="113" t="str">
        <f>IF(SP_SUL!P55="","*",SP_SUL!P55)</f>
        <v>*</v>
      </c>
      <c r="K55" s="83">
        <f>IF(SP_SUL!AK55="","*",SP_SUL!AK55)</f>
        <v>0</v>
      </c>
      <c r="L55" s="83" t="str">
        <f>IF(SP_SUL!AM55="","*",SP_SUL!AM55)</f>
        <v>-</v>
      </c>
      <c r="M55" s="83">
        <f>IF(SP_SUL!AP55="","*",SP_SUL!AP55)</f>
        <v>0</v>
      </c>
      <c r="N55" s="83" t="str">
        <f>IF(SP_SUL!AM55="","*",SP_SUL!AM55)</f>
        <v>-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 t="str">
        <f>IF(SP_SUL!B56="","*",SP_SUL!B56)</f>
        <v>*</v>
      </c>
      <c r="B56" s="83" t="str">
        <f>IF(SP_SUL!X56="","*",SP_SUL!X56)</f>
        <v>*</v>
      </c>
      <c r="C56" s="83" t="str">
        <f>IF(SP_SUL!S56="","*",SP_SUL!S56)</f>
        <v>-</v>
      </c>
      <c r="D56" s="83" t="str">
        <f>IF(SP_SUL!T56="","*",SP_SUL!T56)</f>
        <v>-</v>
      </c>
      <c r="E56" s="83" t="str">
        <f>IF(SP_SUL!D56="","*",SP_SUL!D56)</f>
        <v>*</v>
      </c>
      <c r="F56" s="83" t="str">
        <f>IF(SP_SUL!H56="","*",SP_SUL!H56)</f>
        <v>*</v>
      </c>
      <c r="G56" s="83" t="str">
        <f>IF(SP_SUL!M56="","*",SP_SUL!M56)</f>
        <v>-</v>
      </c>
      <c r="H56" s="116" t="str">
        <f>IF(SP_SUL!K56="","*",SP_SUL!K56)</f>
        <v>*</v>
      </c>
      <c r="I56" s="113" t="str">
        <f>IF(SP_SUL!O56="","*",SP_SUL!O56)</f>
        <v>*</v>
      </c>
      <c r="J56" s="113" t="str">
        <f>IF(SP_SUL!P56="","*",SP_SUL!P56)</f>
        <v>*</v>
      </c>
      <c r="K56" s="83">
        <f>IF(SP_SUL!AK56="","*",SP_SUL!AK56)</f>
        <v>0</v>
      </c>
      <c r="L56" s="83" t="str">
        <f>IF(SP_SUL!AM56="","*",SP_SUL!AM56)</f>
        <v>-</v>
      </c>
      <c r="M56" s="83">
        <f>IF(SP_SUL!AP56="","*",SP_SUL!AP56)</f>
        <v>0</v>
      </c>
      <c r="N56" s="83" t="str">
        <f>IF(SP_SUL!AM56="","*",SP_SUL!AM56)</f>
        <v>-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 t="str">
        <f>IF(SP_SUL!B57="","*",SP_SUL!B57)</f>
        <v>*</v>
      </c>
      <c r="B57" s="83" t="str">
        <f>IF(SP_SUL!X57="","*",SP_SUL!X57)</f>
        <v>*</v>
      </c>
      <c r="C57" s="83" t="str">
        <f>IF(SP_SUL!S57="","*",SP_SUL!S57)</f>
        <v>-</v>
      </c>
      <c r="D57" s="83" t="str">
        <f>IF(SP_SUL!T57="","*",SP_SUL!T57)</f>
        <v>-</v>
      </c>
      <c r="E57" s="83" t="str">
        <f>IF(SP_SUL!D57="","*",SP_SUL!D57)</f>
        <v>*</v>
      </c>
      <c r="F57" s="83" t="str">
        <f>IF(SP_SUL!H57="","*",SP_SUL!H57)</f>
        <v>*</v>
      </c>
      <c r="G57" s="83" t="str">
        <f>IF(SP_SUL!M57="","*",SP_SUL!M57)</f>
        <v>-</v>
      </c>
      <c r="H57" s="116" t="str">
        <f>IF(SP_SUL!K57="","*",SP_SUL!K57)</f>
        <v>*</v>
      </c>
      <c r="I57" s="113" t="str">
        <f>IF(SP_SUL!O57="","*",SP_SUL!O57)</f>
        <v>*</v>
      </c>
      <c r="J57" s="113" t="str">
        <f>IF(SP_SUL!P57="","*",SP_SUL!P57)</f>
        <v>*</v>
      </c>
      <c r="K57" s="83">
        <f>IF(SP_SUL!AK57="","*",SP_SUL!AK57)</f>
        <v>0</v>
      </c>
      <c r="L57" s="83" t="str">
        <f>IF(SP_SUL!AM57="","*",SP_SUL!AM57)</f>
        <v>-</v>
      </c>
      <c r="M57" s="83">
        <f>IF(SP_SUL!AP57="","*",SP_SUL!AP57)</f>
        <v>0</v>
      </c>
      <c r="N57" s="83" t="str">
        <f>IF(SP_SUL!AM57="","*",SP_SUL!AM57)</f>
        <v>-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 t="str">
        <f>IF(SP_SUL!B58="","*",SP_SUL!B58)</f>
        <v>*</v>
      </c>
      <c r="B58" s="83" t="str">
        <f>IF(SP_SUL!X58="","*",SP_SUL!X58)</f>
        <v>*</v>
      </c>
      <c r="C58" s="83" t="str">
        <f>IF(SP_SUL!S58="","*",SP_SUL!S58)</f>
        <v>-</v>
      </c>
      <c r="D58" s="83" t="str">
        <f>IF(SP_SUL!T58="","*",SP_SUL!T58)</f>
        <v>-</v>
      </c>
      <c r="E58" s="83" t="str">
        <f>IF(SP_SUL!D58="","*",SP_SUL!D58)</f>
        <v>*</v>
      </c>
      <c r="F58" s="83" t="str">
        <f>IF(SP_SUL!H58="","*",SP_SUL!H58)</f>
        <v>*</v>
      </c>
      <c r="G58" s="83" t="str">
        <f>IF(SP_SUL!M58="","*",SP_SUL!M58)</f>
        <v>-</v>
      </c>
      <c r="H58" s="116" t="str">
        <f>IF(SP_SUL!K58="","*",SP_SUL!K58)</f>
        <v>*</v>
      </c>
      <c r="I58" s="113" t="str">
        <f>IF(SP_SUL!O58="","*",SP_SUL!O58)</f>
        <v>*</v>
      </c>
      <c r="J58" s="113" t="str">
        <f>IF(SP_SUL!P58="","*",SP_SUL!P58)</f>
        <v>*</v>
      </c>
      <c r="K58" s="83">
        <f>IF(SP_SUL!AK58="","*",SP_SUL!AK58)</f>
        <v>0</v>
      </c>
      <c r="L58" s="83" t="str">
        <f>IF(SP_SUL!AM58="","*",SP_SUL!AM58)</f>
        <v>-</v>
      </c>
      <c r="M58" s="83">
        <f>IF(SP_SUL!AP58="","*",SP_SUL!AP58)</f>
        <v>0</v>
      </c>
      <c r="N58" s="83" t="str">
        <f>IF(SP_SUL!AM58="","*",SP_SUL!AM58)</f>
        <v>-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 t="str">
        <f>IF(SP_SUL!B59="","*",SP_SUL!B59)</f>
        <v>*</v>
      </c>
      <c r="B59" s="83" t="str">
        <f>IF(SP_SUL!X59="","*",SP_SUL!X59)</f>
        <v>*</v>
      </c>
      <c r="C59" s="83" t="str">
        <f>IF(SP_SUL!S59="","*",SP_SUL!S59)</f>
        <v>-</v>
      </c>
      <c r="D59" s="83" t="str">
        <f>IF(SP_SUL!T59="","*",SP_SUL!T59)</f>
        <v>-</v>
      </c>
      <c r="E59" s="83" t="str">
        <f>IF(SP_SUL!D59="","*",SP_SUL!D59)</f>
        <v>*</v>
      </c>
      <c r="F59" s="83" t="str">
        <f>IF(SP_SUL!H59="","*",SP_SUL!H59)</f>
        <v>*</v>
      </c>
      <c r="G59" s="83" t="str">
        <f>IF(SP_SUL!M59="","*",SP_SUL!M59)</f>
        <v>-</v>
      </c>
      <c r="H59" s="116" t="str">
        <f>IF(SP_SUL!K59="","*",SP_SUL!K59)</f>
        <v>*</v>
      </c>
      <c r="I59" s="113" t="str">
        <f>IF(SP_SUL!O59="","*",SP_SUL!O59)</f>
        <v>*</v>
      </c>
      <c r="J59" s="113" t="str">
        <f>IF(SP_SUL!P59="","*",SP_SUL!P59)</f>
        <v>*</v>
      </c>
      <c r="K59" s="83">
        <f>IF(SP_SUL!AK59="","*",SP_SUL!AK59)</f>
        <v>0</v>
      </c>
      <c r="L59" s="83" t="str">
        <f>IF(SP_SUL!AM59="","*",SP_SUL!AM59)</f>
        <v>-</v>
      </c>
      <c r="M59" s="83">
        <f>IF(SP_SUL!AP59="","*",SP_SUL!AP59)</f>
        <v>0</v>
      </c>
      <c r="N59" s="83" t="str">
        <f>IF(SP_SUL!AM59="","*",SP_SUL!AM59)</f>
        <v>-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*</v>
      </c>
      <c r="C60" s="83" t="str">
        <f>IF(SP_SUL!S60="","*",SP_SUL!S60)</f>
        <v>-</v>
      </c>
      <c r="D60" s="83" t="str">
        <f>IF(SP_SUL!T60="","*",SP_SUL!T60)</f>
        <v>-</v>
      </c>
      <c r="E60" s="83" t="str">
        <f>IF(SP_SUL!D60="","*",SP_SUL!D60)</f>
        <v>*</v>
      </c>
      <c r="F60" s="83" t="str">
        <f>IF(SP_SUL!H60="","*",SP_SUL!H60)</f>
        <v>*</v>
      </c>
      <c r="G60" s="83" t="str">
        <f>IF(SP_SUL!M60="","*",SP_SUL!M60)</f>
        <v>-</v>
      </c>
      <c r="H60" s="116" t="str">
        <f>IF(SP_SUL!K60="","*",SP_SUL!K60)</f>
        <v>*</v>
      </c>
      <c r="I60" s="113" t="str">
        <f>IF(SP_SUL!O60="","*",SP_SUL!O60)</f>
        <v>*</v>
      </c>
      <c r="J60" s="113" t="str">
        <f>IF(SP_SUL!P60="","*",SP_SUL!P60)</f>
        <v>*</v>
      </c>
      <c r="K60" s="83">
        <f>IF(SP_SUL!AK60="","*",SP_SUL!AK60)</f>
        <v>0</v>
      </c>
      <c r="L60" s="83" t="str">
        <f>IF(SP_SUL!AM60="","*",SP_SUL!AM60)</f>
        <v>-</v>
      </c>
      <c r="M60" s="83">
        <f>IF(SP_SUL!AP60="","*",SP_SUL!AP60)</f>
        <v>0</v>
      </c>
      <c r="N60" s="83" t="str">
        <f>IF(SP_SUL!AM60="","*",SP_SUL!AM60)</f>
        <v>-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 t="str">
        <f>IF(SP_SUL!B61="","*",SP_SUL!B61)</f>
        <v>*</v>
      </c>
      <c r="B61" s="83" t="str">
        <f>IF(SP_SUL!X61="","*",SP_SUL!X61)</f>
        <v>*</v>
      </c>
      <c r="C61" s="83" t="str">
        <f>IF(SP_SUL!S61="","*",SP_SUL!S61)</f>
        <v>-</v>
      </c>
      <c r="D61" s="83" t="str">
        <f>IF(SP_SUL!T61="","*",SP_SUL!T61)</f>
        <v>-</v>
      </c>
      <c r="E61" s="83" t="str">
        <f>IF(SP_SUL!D61="","*",SP_SUL!D61)</f>
        <v>*</v>
      </c>
      <c r="F61" s="83" t="str">
        <f>IF(SP_SUL!H61="","*",SP_SUL!H61)</f>
        <v>*</v>
      </c>
      <c r="G61" s="83" t="str">
        <f>IF(SP_SUL!M61="","*",SP_SUL!M61)</f>
        <v>-</v>
      </c>
      <c r="H61" s="116" t="str">
        <f>IF(SP_SUL!K61="","*",SP_SUL!K61)</f>
        <v>*</v>
      </c>
      <c r="I61" s="113" t="str">
        <f>IF(SP_SUL!O61="","*",SP_SUL!O61)</f>
        <v>*</v>
      </c>
      <c r="J61" s="113" t="str">
        <f>IF(SP_SUL!P61="","*",SP_SUL!P61)</f>
        <v>*</v>
      </c>
      <c r="K61" s="83">
        <f>IF(SP_SUL!AK61="","*",SP_SUL!AK61)</f>
        <v>0</v>
      </c>
      <c r="L61" s="83" t="str">
        <f>IF(SP_SUL!AM61="","*",SP_SUL!AM61)</f>
        <v>-</v>
      </c>
      <c r="M61" s="83">
        <f>IF(SP_SUL!AP61="","*",SP_SUL!AP61)</f>
        <v>0</v>
      </c>
      <c r="N61" s="83" t="str">
        <f>IF(SP_SUL!AM61="","*",SP_SUL!AM61)</f>
        <v>-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 t="str">
        <f>IF(SP_SUL!B62="","*",SP_SUL!B62)</f>
        <v>*</v>
      </c>
      <c r="B62" s="83" t="str">
        <f>IF(SP_SUL!X62="","*",SP_SUL!X62)</f>
        <v>*</v>
      </c>
      <c r="C62" s="83" t="str">
        <f>IF(SP_SUL!S62="","*",SP_SUL!S62)</f>
        <v>-</v>
      </c>
      <c r="D62" s="83" t="str">
        <f>IF(SP_SUL!T62="","*",SP_SUL!T62)</f>
        <v>-</v>
      </c>
      <c r="E62" s="83" t="str">
        <f>IF(SP_SUL!D62="","*",SP_SUL!D62)</f>
        <v>*</v>
      </c>
      <c r="F62" s="83" t="str">
        <f>IF(SP_SUL!H62="","*",SP_SUL!H62)</f>
        <v>*</v>
      </c>
      <c r="G62" s="83" t="str">
        <f>IF(SP_SUL!M62="","*",SP_SUL!M62)</f>
        <v>-</v>
      </c>
      <c r="H62" s="116" t="str">
        <f>IF(SP_SUL!K62="","*",SP_SUL!K62)</f>
        <v>*</v>
      </c>
      <c r="I62" s="113" t="str">
        <f>IF(SP_SUL!O62="","*",SP_SUL!O62)</f>
        <v>*</v>
      </c>
      <c r="J62" s="113" t="str">
        <f>IF(SP_SUL!P62="","*",SP_SUL!P62)</f>
        <v>*</v>
      </c>
      <c r="K62" s="83">
        <f>IF(SP_SUL!AK62="","*",SP_SUL!AK62)</f>
        <v>0</v>
      </c>
      <c r="L62" s="83" t="str">
        <f>IF(SP_SUL!AM62="","*",SP_SUL!AM62)</f>
        <v>-</v>
      </c>
      <c r="M62" s="83">
        <f>IF(SP_SUL!AP62="","*",SP_SUL!AP62)</f>
        <v>0</v>
      </c>
      <c r="N62" s="83" t="str">
        <f>IF(SP_SUL!AM62="","*",SP_SUL!AM62)</f>
        <v>-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 t="str">
        <f>IF(SP_SUL!B63="","*",SP_SUL!B63)</f>
        <v>*</v>
      </c>
      <c r="B63" s="83" t="str">
        <f>IF(SP_SUL!X63="","*",SP_SUL!X63)</f>
        <v>*</v>
      </c>
      <c r="C63" s="83" t="str">
        <f>IF(SP_SUL!S63="","*",SP_SUL!S63)</f>
        <v>-</v>
      </c>
      <c r="D63" s="83" t="str">
        <f>IF(SP_SUL!T63="","*",SP_SUL!T63)</f>
        <v>-</v>
      </c>
      <c r="E63" s="83" t="str">
        <f>IF(SP_SUL!D63="","*",SP_SUL!D63)</f>
        <v>*</v>
      </c>
      <c r="F63" s="83" t="str">
        <f>IF(SP_SUL!H63="","*",SP_SUL!H63)</f>
        <v>*</v>
      </c>
      <c r="G63" s="83" t="str">
        <f>IF(SP_SUL!M63="","*",SP_SUL!M63)</f>
        <v>-</v>
      </c>
      <c r="H63" s="116" t="str">
        <f>IF(SP_SUL!K63="","*",SP_SUL!K63)</f>
        <v>*</v>
      </c>
      <c r="I63" s="113" t="str">
        <f>IF(SP_SUL!O63="","*",SP_SUL!O63)</f>
        <v>*</v>
      </c>
      <c r="J63" s="113" t="str">
        <f>IF(SP_SUL!P63="","*",SP_SUL!P63)</f>
        <v>*</v>
      </c>
      <c r="K63" s="83">
        <f>IF(SP_SUL!AK63="","*",SP_SUL!AK63)</f>
        <v>0</v>
      </c>
      <c r="L63" s="83" t="str">
        <f>IF(SP_SUL!AM63="","*",SP_SUL!AM63)</f>
        <v>-</v>
      </c>
      <c r="M63" s="83">
        <f>IF(SP_SUL!AP63="","*",SP_SUL!AP63)</f>
        <v>0</v>
      </c>
      <c r="N63" s="83" t="str">
        <f>IF(SP_SUL!AM63="","*",SP_SUL!AM63)</f>
        <v>-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 t="str">
        <f>IF(SP_SUL!B64="","*",SP_SUL!B64)</f>
        <v>*</v>
      </c>
      <c r="B64" s="83" t="str">
        <f>IF(SP_SUL!X64="","*",SP_SUL!X64)</f>
        <v>*</v>
      </c>
      <c r="C64" s="83" t="str">
        <f>IF(SP_SUL!S64="","*",SP_SUL!S64)</f>
        <v>-</v>
      </c>
      <c r="D64" s="83" t="str">
        <f>IF(SP_SUL!T64="","*",SP_SUL!T64)</f>
        <v>-</v>
      </c>
      <c r="E64" s="83" t="str">
        <f>IF(SP_SUL!D64="","*",SP_SUL!D64)</f>
        <v>*</v>
      </c>
      <c r="F64" s="83" t="str">
        <f>IF(SP_SUL!H64="","*",SP_SUL!H64)</f>
        <v>*</v>
      </c>
      <c r="G64" s="83" t="str">
        <f>IF(SP_SUL!M64="","*",SP_SUL!M64)</f>
        <v>-</v>
      </c>
      <c r="H64" s="116" t="str">
        <f>IF(SP_SUL!K64="","*",SP_SUL!K64)</f>
        <v>*</v>
      </c>
      <c r="I64" s="113" t="str">
        <f>IF(SP_SUL!O64="","*",SP_SUL!O64)</f>
        <v>*</v>
      </c>
      <c r="J64" s="113" t="str">
        <f>IF(SP_SUL!P64="","*",SP_SUL!P64)</f>
        <v>*</v>
      </c>
      <c r="K64" s="83">
        <f>IF(SP_SUL!AK64="","*",SP_SUL!AK64)</f>
        <v>0</v>
      </c>
      <c r="L64" s="83" t="str">
        <f>IF(SP_SUL!AM64="","*",SP_SUL!AM64)</f>
        <v>-</v>
      </c>
      <c r="M64" s="83">
        <f>IF(SP_SUL!AP64="","*",SP_SUL!AP64)</f>
        <v>0</v>
      </c>
      <c r="N64" s="83" t="str">
        <f>IF(SP_SUL!AM64="","*",SP_SUL!AM64)</f>
        <v>-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 t="str">
        <f>IF(SP_SUL!B65="","*",SP_SUL!B65)</f>
        <v>*</v>
      </c>
      <c r="B65" s="83" t="str">
        <f>IF(SP_SUL!X65="","*",SP_SUL!X65)</f>
        <v>*</v>
      </c>
      <c r="C65" s="83" t="str">
        <f>IF(SP_SUL!S65="","*",SP_SUL!S65)</f>
        <v>-</v>
      </c>
      <c r="D65" s="83" t="str">
        <f>IF(SP_SUL!T65="","*",SP_SUL!T65)</f>
        <v>-</v>
      </c>
      <c r="E65" s="83" t="str">
        <f>IF(SP_SUL!D65="","*",SP_SUL!D65)</f>
        <v>*</v>
      </c>
      <c r="F65" s="83" t="str">
        <f>IF(SP_SUL!H65="","*",SP_SUL!H65)</f>
        <v>*</v>
      </c>
      <c r="G65" s="83" t="str">
        <f>IF(SP_SUL!M65="","*",SP_SUL!M65)</f>
        <v>-</v>
      </c>
      <c r="H65" s="116" t="str">
        <f>IF(SP_SUL!K65="","*",SP_SUL!K65)</f>
        <v>*</v>
      </c>
      <c r="I65" s="113" t="str">
        <f>IF(SP_SUL!O65="","*",SP_SUL!O65)</f>
        <v>*</v>
      </c>
      <c r="J65" s="113" t="str">
        <f>IF(SP_SUL!P65="","*",SP_SUL!P65)</f>
        <v>*</v>
      </c>
      <c r="K65" s="83">
        <f>IF(SP_SUL!AK65="","*",SP_SUL!AK65)</f>
        <v>0</v>
      </c>
      <c r="L65" s="83" t="str">
        <f>IF(SP_SUL!AM65="","*",SP_SUL!AM65)</f>
        <v>-</v>
      </c>
      <c r="M65" s="83">
        <f>IF(SP_SUL!AP65="","*",SP_SUL!AP65)</f>
        <v>0</v>
      </c>
      <c r="N65" s="83" t="str">
        <f>IF(SP_SUL!AM65="","*",SP_SUL!AM65)</f>
        <v>-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 t="str">
        <f>IF(SP_SUL!B66="","*",SP_SUL!B66)</f>
        <v>*</v>
      </c>
      <c r="B66" s="83" t="str">
        <f>IF(SP_SUL!X66="","*",SP_SUL!X66)</f>
        <v>*</v>
      </c>
      <c r="C66" s="83" t="str">
        <f>IF(SP_SUL!S66="","*",SP_SUL!S66)</f>
        <v>-</v>
      </c>
      <c r="D66" s="83" t="str">
        <f>IF(SP_SUL!T66="","*",SP_SUL!T66)</f>
        <v>-</v>
      </c>
      <c r="E66" s="83" t="str">
        <f>IF(SP_SUL!D66="","*",SP_SUL!D66)</f>
        <v>*</v>
      </c>
      <c r="F66" s="83" t="str">
        <f>IF(SP_SUL!H66="","*",SP_SUL!H66)</f>
        <v>*</v>
      </c>
      <c r="G66" s="83" t="str">
        <f>IF(SP_SUL!M66="","*",SP_SUL!M66)</f>
        <v>-</v>
      </c>
      <c r="H66" s="116" t="str">
        <f>IF(SP_SUL!K66="","*",SP_SUL!K66)</f>
        <v>*</v>
      </c>
      <c r="I66" s="113" t="str">
        <f>IF(SP_SUL!O66="","*",SP_SUL!O66)</f>
        <v>*</v>
      </c>
      <c r="J66" s="113" t="str">
        <f>IF(SP_SUL!P66="","*",SP_SUL!P66)</f>
        <v>*</v>
      </c>
      <c r="K66" s="83">
        <f>IF(SP_SUL!AK66="","*",SP_SUL!AK66)</f>
        <v>0</v>
      </c>
      <c r="L66" s="83" t="str">
        <f>IF(SP_SUL!AM66="","*",SP_SUL!AM66)</f>
        <v>-</v>
      </c>
      <c r="M66" s="83">
        <f>IF(SP_SUL!AP66="","*",SP_SUL!AP66)</f>
        <v>0</v>
      </c>
      <c r="N66" s="83" t="str">
        <f>IF(SP_SUL!AM66="","*",SP_SUL!AM66)</f>
        <v>-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 t="str">
        <f>IF(SP_SUL!B67="","*",SP_SUL!B67)</f>
        <v>*</v>
      </c>
      <c r="B67" s="83" t="str">
        <f>IF(SP_SUL!X67="","*",SP_SUL!X67)</f>
        <v>*</v>
      </c>
      <c r="C67" s="83" t="str">
        <f>IF(SP_SUL!S67="","*",SP_SUL!S67)</f>
        <v>-</v>
      </c>
      <c r="D67" s="83" t="str">
        <f>IF(SP_SUL!T67="","*",SP_SUL!T67)</f>
        <v>-</v>
      </c>
      <c r="E67" s="83" t="str">
        <f>IF(SP_SUL!D67="","*",SP_SUL!D67)</f>
        <v>*</v>
      </c>
      <c r="F67" s="83" t="str">
        <f>IF(SP_SUL!H67="","*",SP_SUL!H67)</f>
        <v>*</v>
      </c>
      <c r="G67" s="83" t="str">
        <f>IF(SP_SUL!M67="","*",SP_SUL!M67)</f>
        <v>-</v>
      </c>
      <c r="H67" s="116" t="str">
        <f>IF(SP_SUL!K67="","*",SP_SUL!K67)</f>
        <v>*</v>
      </c>
      <c r="I67" s="113" t="str">
        <f>IF(SP_SUL!O67="","*",SP_SUL!O67)</f>
        <v>*</v>
      </c>
      <c r="J67" s="113" t="str">
        <f>IF(SP_SUL!P67="","*",SP_SUL!P67)</f>
        <v>*</v>
      </c>
      <c r="K67" s="83">
        <f>IF(SP_SUL!AK67="","*",SP_SUL!AK67)</f>
        <v>0</v>
      </c>
      <c r="L67" s="83" t="str">
        <f>IF(SP_SUL!AM67="","*",SP_SUL!AM67)</f>
        <v>-</v>
      </c>
      <c r="M67" s="83">
        <f>IF(SP_SUL!AP67="","*",SP_SUL!AP67)</f>
        <v>0</v>
      </c>
      <c r="N67" s="83" t="str">
        <f>IF(SP_SUL!AM67="","*",SP_SUL!AM67)</f>
        <v>-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 t="str">
        <f>IF(SP_SUL!B68="","*",SP_SUL!B68)</f>
        <v>*</v>
      </c>
      <c r="B68" s="83" t="str">
        <f>IF(SP_SUL!X68="","*",SP_SUL!X68)</f>
        <v>*</v>
      </c>
      <c r="C68" s="83" t="str">
        <f>IF(SP_SUL!S68="","*",SP_SUL!S68)</f>
        <v>-</v>
      </c>
      <c r="D68" s="83" t="str">
        <f>IF(SP_SUL!T68="","*",SP_SUL!T68)</f>
        <v>-</v>
      </c>
      <c r="E68" s="83" t="str">
        <f>IF(SP_SUL!D68="","*",SP_SUL!D68)</f>
        <v>*</v>
      </c>
      <c r="F68" s="83" t="str">
        <f>IF(SP_SUL!H68="","*",SP_SUL!H68)</f>
        <v>*</v>
      </c>
      <c r="G68" s="83" t="str">
        <f>IF(SP_SUL!M68="","*",SP_SUL!M68)</f>
        <v>-</v>
      </c>
      <c r="H68" s="116" t="str">
        <f>IF(SP_SUL!K68="","*",SP_SUL!K68)</f>
        <v>*</v>
      </c>
      <c r="I68" s="113" t="str">
        <f>IF(SP_SUL!O68="","*",SP_SUL!O68)</f>
        <v>*</v>
      </c>
      <c r="J68" s="113" t="str">
        <f>IF(SP_SUL!P68="","*",SP_SUL!P68)</f>
        <v>*</v>
      </c>
      <c r="K68" s="83">
        <f>IF(SP_SUL!AK68="","*",SP_SUL!AK68)</f>
        <v>0</v>
      </c>
      <c r="L68" s="83" t="str">
        <f>IF(SP_SUL!AM68="","*",SP_SUL!AM68)</f>
        <v>-</v>
      </c>
      <c r="M68" s="83">
        <f>IF(SP_SUL!AP68="","*",SP_SUL!AP68)</f>
        <v>0</v>
      </c>
      <c r="N68" s="83" t="str">
        <f>IF(SP_SUL!AM68="","*",SP_SUL!AM68)</f>
        <v>-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 t="str">
        <f>IF(SP_SUL!B69="","*",SP_SUL!B69)</f>
        <v>*</v>
      </c>
      <c r="B69" s="83" t="str">
        <f>IF(SP_SUL!X69="","*",SP_SUL!X69)</f>
        <v>*</v>
      </c>
      <c r="C69" s="83" t="str">
        <f>IF(SP_SUL!S69="","*",SP_SUL!S69)</f>
        <v>-</v>
      </c>
      <c r="D69" s="83" t="str">
        <f>IF(SP_SUL!T69="","*",SP_SUL!T69)</f>
        <v>-</v>
      </c>
      <c r="E69" s="83" t="str">
        <f>IF(SP_SUL!D69="","*",SP_SUL!D69)</f>
        <v>*</v>
      </c>
      <c r="F69" s="83" t="str">
        <f>IF(SP_SUL!H69="","*",SP_SUL!H69)</f>
        <v>*</v>
      </c>
      <c r="G69" s="83" t="str">
        <f>IF(SP_SUL!M69="","*",SP_SUL!M69)</f>
        <v>-</v>
      </c>
      <c r="H69" s="116" t="str">
        <f>IF(SP_SUL!K69="","*",SP_SUL!K69)</f>
        <v>*</v>
      </c>
      <c r="I69" s="113" t="str">
        <f>IF(SP_SUL!O69="","*",SP_SUL!O69)</f>
        <v>*</v>
      </c>
      <c r="J69" s="113" t="str">
        <f>IF(SP_SUL!P69="","*",SP_SUL!P69)</f>
        <v>*</v>
      </c>
      <c r="K69" s="83">
        <f>IF(SP_SUL!AK69="","*",SP_SUL!AK69)</f>
        <v>0</v>
      </c>
      <c r="L69" s="83" t="str">
        <f>IF(SP_SUL!AM69="","*",SP_SUL!AM69)</f>
        <v>-</v>
      </c>
      <c r="M69" s="83">
        <f>IF(SP_SUL!AP69="","*",SP_SUL!AP69)</f>
        <v>0</v>
      </c>
      <c r="N69" s="83" t="str">
        <f>IF(SP_SUL!AM69="","*",SP_SUL!AM69)</f>
        <v>-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 t="str">
        <f>IF(SP_SUL!B70="","*",SP_SUL!B70)</f>
        <v>*</v>
      </c>
      <c r="B70" s="83" t="str">
        <f>IF(SP_SUL!X70="","*",SP_SUL!X70)</f>
        <v>*</v>
      </c>
      <c r="C70" s="83" t="str">
        <f>IF(SP_SUL!S70="","*",SP_SUL!S70)</f>
        <v>-</v>
      </c>
      <c r="D70" s="83" t="str">
        <f>IF(SP_SUL!T70="","*",SP_SUL!T70)</f>
        <v>-</v>
      </c>
      <c r="E70" s="83" t="str">
        <f>IF(SP_SUL!D70="","*",SP_SUL!D70)</f>
        <v>*</v>
      </c>
      <c r="F70" s="83" t="str">
        <f>IF(SP_SUL!H70="","*",SP_SUL!H70)</f>
        <v>*</v>
      </c>
      <c r="G70" s="83" t="str">
        <f>IF(SP_SUL!M70="","*",SP_SUL!M70)</f>
        <v>-</v>
      </c>
      <c r="H70" s="116" t="str">
        <f>IF(SP_SUL!K70="","*",SP_SUL!K70)</f>
        <v>*</v>
      </c>
      <c r="I70" s="113" t="str">
        <f>IF(SP_SUL!O70="","*",SP_SUL!O70)</f>
        <v>*</v>
      </c>
      <c r="J70" s="113" t="str">
        <f>IF(SP_SUL!P70="","*",SP_SUL!P70)</f>
        <v>*</v>
      </c>
      <c r="K70" s="83">
        <f>IF(SP_SUL!AK70="","*",SP_SUL!AK70)</f>
        <v>0</v>
      </c>
      <c r="L70" s="83" t="str">
        <f>IF(SP_SUL!AM70="","*",SP_SUL!AM70)</f>
        <v>-</v>
      </c>
      <c r="M70" s="83">
        <f>IF(SP_SUL!AP70="","*",SP_SUL!AP70)</f>
        <v>0</v>
      </c>
      <c r="N70" s="83" t="str">
        <f>IF(SP_SUL!AM70="","*",SP_SUL!AM70)</f>
        <v>-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 t="str">
        <f>IF(SP_SUL!B71="","*",SP_SUL!B71)</f>
        <v>*</v>
      </c>
      <c r="B71" s="83" t="str">
        <f>IF(SP_SUL!X71="","*",SP_SUL!X71)</f>
        <v>*</v>
      </c>
      <c r="C71" s="83" t="str">
        <f>IF(SP_SUL!S71="","*",SP_SUL!S71)</f>
        <v>-</v>
      </c>
      <c r="D71" s="83" t="str">
        <f>IF(SP_SUL!T71="","*",SP_SUL!T71)</f>
        <v>-</v>
      </c>
      <c r="E71" s="83" t="str">
        <f>IF(SP_SUL!D71="","*",SP_SUL!D71)</f>
        <v>*</v>
      </c>
      <c r="F71" s="83" t="str">
        <f>IF(SP_SUL!H71="","*",SP_SUL!H71)</f>
        <v>*</v>
      </c>
      <c r="G71" s="83" t="str">
        <f>IF(SP_SUL!M71="","*",SP_SUL!M71)</f>
        <v>-</v>
      </c>
      <c r="H71" s="116" t="str">
        <f>IF(SP_SUL!K71="","*",SP_SUL!K71)</f>
        <v>*</v>
      </c>
      <c r="I71" s="113" t="str">
        <f>IF(SP_SUL!O71="","*",SP_SUL!O71)</f>
        <v>*</v>
      </c>
      <c r="J71" s="113" t="str">
        <f>IF(SP_SUL!P71="","*",SP_SUL!P71)</f>
        <v>*</v>
      </c>
      <c r="K71" s="83">
        <f>IF(SP_SUL!AK71="","*",SP_SUL!AK71)</f>
        <v>0</v>
      </c>
      <c r="L71" s="83" t="str">
        <f>IF(SP_SUL!AM71="","*",SP_SUL!AM71)</f>
        <v>-</v>
      </c>
      <c r="M71" s="83">
        <f>IF(SP_SUL!AP71="","*",SP_SUL!AP71)</f>
        <v>0</v>
      </c>
      <c r="N71" s="83" t="str">
        <f>IF(SP_SUL!AM71="","*",SP_SUL!AM71)</f>
        <v>-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 t="str">
        <f>IF(SP_SUL!B72="","*",SP_SUL!B72)</f>
        <v>*</v>
      </c>
      <c r="B72" s="83" t="str">
        <f>IF(SP_SUL!X72="","*",SP_SUL!X72)</f>
        <v>*</v>
      </c>
      <c r="C72" s="83" t="str">
        <f>IF(SP_SUL!S72="","*",SP_SUL!S72)</f>
        <v>-</v>
      </c>
      <c r="D72" s="83" t="str">
        <f>IF(SP_SUL!T72="","*",SP_SUL!T72)</f>
        <v>-</v>
      </c>
      <c r="E72" s="83" t="str">
        <f>IF(SP_SUL!D72="","*",SP_SUL!D72)</f>
        <v>*</v>
      </c>
      <c r="F72" s="83" t="str">
        <f>IF(SP_SUL!H72="","*",SP_SUL!H72)</f>
        <v>*</v>
      </c>
      <c r="G72" s="83" t="str">
        <f>IF(SP_SUL!M72="","*",SP_SUL!M72)</f>
        <v>-</v>
      </c>
      <c r="H72" s="116" t="str">
        <f>IF(SP_SUL!K72="","*",SP_SUL!K72)</f>
        <v>*</v>
      </c>
      <c r="I72" s="113" t="str">
        <f>IF(SP_SUL!O72="","*",SP_SUL!O72)</f>
        <v>*</v>
      </c>
      <c r="J72" s="113" t="str">
        <f>IF(SP_SUL!P72="","*",SP_SUL!P72)</f>
        <v>*</v>
      </c>
      <c r="K72" s="83">
        <f>IF(SP_SUL!AK72="","*",SP_SUL!AK72)</f>
        <v>0</v>
      </c>
      <c r="L72" s="83" t="str">
        <f>IF(SP_SUL!AM72="","*",SP_SUL!AM72)</f>
        <v>-</v>
      </c>
      <c r="M72" s="83">
        <f>IF(SP_SUL!AP72="","*",SP_SUL!AP72)</f>
        <v>0</v>
      </c>
      <c r="N72" s="83" t="str">
        <f>IF(SP_SUL!AM72="","*",SP_SUL!AM72)</f>
        <v>-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 t="str">
        <f>IF(SP_SUL!B73="","*",SP_SUL!B73)</f>
        <v>*</v>
      </c>
      <c r="B73" s="83" t="str">
        <f>IF(SP_SUL!X73="","*",SP_SUL!X73)</f>
        <v>*</v>
      </c>
      <c r="C73" s="83" t="str">
        <f>IF(SP_SUL!S73="","*",SP_SUL!S73)</f>
        <v>-</v>
      </c>
      <c r="D73" s="83" t="str">
        <f>IF(SP_SUL!T73="","*",SP_SUL!T73)</f>
        <v>-</v>
      </c>
      <c r="E73" s="83" t="str">
        <f>IF(SP_SUL!D73="","*",SP_SUL!D73)</f>
        <v>*</v>
      </c>
      <c r="F73" s="83" t="str">
        <f>IF(SP_SUL!H73="","*",SP_SUL!H73)</f>
        <v>*</v>
      </c>
      <c r="G73" s="83" t="str">
        <f>IF(SP_SUL!M73="","*",SP_SUL!M73)</f>
        <v>-</v>
      </c>
      <c r="H73" s="116" t="str">
        <f>IF(SP_SUL!K73="","*",SP_SUL!K73)</f>
        <v>*</v>
      </c>
      <c r="I73" s="113" t="str">
        <f>IF(SP_SUL!O73="","*",SP_SUL!O73)</f>
        <v>*</v>
      </c>
      <c r="J73" s="113" t="str">
        <f>IF(SP_SUL!P73="","*",SP_SUL!P73)</f>
        <v>*</v>
      </c>
      <c r="K73" s="83">
        <f>IF(SP_SUL!AK73="","*",SP_SUL!AK73)</f>
        <v>0</v>
      </c>
      <c r="L73" s="83" t="str">
        <f>IF(SP_SUL!AM73="","*",SP_SUL!AM73)</f>
        <v>-</v>
      </c>
      <c r="M73" s="83">
        <f>IF(SP_SUL!AP73="","*",SP_SUL!AP73)</f>
        <v>0</v>
      </c>
      <c r="N73" s="83" t="str">
        <f>IF(SP_SUL!AM73="","*",SP_SUL!AM73)</f>
        <v>-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*</v>
      </c>
      <c r="C74" s="83" t="str">
        <f>IF(SP_SUL!S74="","*",SP_SUL!S74)</f>
        <v>-</v>
      </c>
      <c r="D74" s="83" t="str">
        <f>IF(SP_SUL!T74="","*",SP_SUL!T74)</f>
        <v>-</v>
      </c>
      <c r="E74" s="83" t="str">
        <f>IF(SP_SUL!D74="","*",SP_SUL!D74)</f>
        <v>*</v>
      </c>
      <c r="F74" s="83" t="str">
        <f>IF(SP_SUL!H74="","*",SP_SUL!H74)</f>
        <v>*</v>
      </c>
      <c r="G74" s="83" t="str">
        <f>IF(SP_SUL!M74="","*",SP_SUL!M74)</f>
        <v>-</v>
      </c>
      <c r="H74" s="116" t="str">
        <f>IF(SP_SUL!K74="","*",SP_SUL!K74)</f>
        <v>*</v>
      </c>
      <c r="I74" s="113" t="str">
        <f>IF(SP_SUL!O74="","*",SP_SUL!O74)</f>
        <v>*</v>
      </c>
      <c r="J74" s="113" t="str">
        <f>IF(SP_SUL!P74="","*",SP_SUL!P74)</f>
        <v>*</v>
      </c>
      <c r="K74" s="83">
        <f>IF(SP_SUL!AK74="","*",SP_SUL!AK74)</f>
        <v>0</v>
      </c>
      <c r="L74" s="83" t="str">
        <f>IF(SP_SUL!AM74="","*",SP_SUL!AM74)</f>
        <v>-</v>
      </c>
      <c r="M74" s="83">
        <f>IF(SP_SUL!AP74="","*",SP_SUL!AP74)</f>
        <v>0</v>
      </c>
      <c r="N74" s="83" t="str">
        <f>IF(SP_SUL!AM74="","*",SP_SUL!AM74)</f>
        <v>-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1146</v>
      </c>
      <c r="C2" s="121" t="s">
        <v>952</v>
      </c>
      <c r="D2" s="76" t="s">
        <v>954</v>
      </c>
      <c r="E2" s="76" t="s">
        <v>1147</v>
      </c>
      <c r="F2" s="99" t="s">
        <v>1148</v>
      </c>
      <c r="G2" s="76" t="s">
        <v>1149</v>
      </c>
      <c r="H2" s="76" t="s">
        <v>1150</v>
      </c>
      <c r="I2" s="76" t="s">
        <v>1151</v>
      </c>
      <c r="J2" s="76" t="s">
        <v>1152</v>
      </c>
      <c r="K2" s="78" t="s">
        <v>1153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>
        <f>IF(SP_SUL!B44="","*",SP_SUL!B44)</f>
        <v>46056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>
      <c r="B42" s="94" t="str">
        <f>IF(SP_SUL!Y46="","*",SP_SUL!Y46)</f>
        <v>*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-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>
        <f>IF(SP_SUL!B48="","*",SP_SUL!B48)</f>
        <v>46056</v>
      </c>
      <c r="D44" s="94" t="str">
        <f>IF(SP_SUL!D48="","*",SP_SUL!D48)</f>
        <v>V48</v>
      </c>
      <c r="E44" s="94" t="str">
        <f>IF(SP_SUL!H48="","*",SP_SUL!H48)</f>
        <v>ZAC2</v>
      </c>
      <c r="F44" s="100" t="str">
        <f>IF(SP_SUL!M48="","*",SP_SUL!M48)</f>
        <v>ZAC-ZSW</v>
      </c>
      <c r="G44" s="95" t="str">
        <f>IF(SP_SUL!I48="","*",SP_SUL!I48)</f>
        <v>ZAC2</v>
      </c>
      <c r="H44" s="95" t="str">
        <f>IF(SP_SUL!AB48="","*",SP_SUL!AB48)</f>
        <v>FIXO</v>
      </c>
      <c r="I44" s="95" t="str">
        <f>IF(SP_SUL!AC48="","*",SP_SUL!AC48)</f>
        <v>-</v>
      </c>
      <c r="J44" s="96">
        <f>IF(SP_SUL!AA48="","*",SP_SUL!AA48)</f>
        <v>1</v>
      </c>
      <c r="K44" s="97">
        <f>IF(SP_SUL!AD48="","*",SP_SUL!AD48)</f>
        <v>0.29166666666666669</v>
      </c>
    </row>
    <row r="45" spans="2:11">
      <c r="B45" s="94" t="str">
        <f>IF(SP_SUL!Y49="","*",SP_SUL!Y49)</f>
        <v>*</v>
      </c>
      <c r="C45" s="95">
        <f>IF(SP_SUL!B49="","*",SP_SUL!B49)</f>
        <v>46056</v>
      </c>
      <c r="D45" s="94" t="str">
        <f>IF(SP_SUL!D49="","*",SP_SUL!D49)</f>
        <v>W58</v>
      </c>
      <c r="E45" s="94">
        <f>IF(SP_SUL!H49="","*",SP_SUL!H49)</f>
        <v>106109</v>
      </c>
      <c r="F45" s="100" t="str">
        <f>IF(SP_SUL!M49="","*",SP_SUL!M49)</f>
        <v>ZBM</v>
      </c>
      <c r="G45" s="95">
        <f>IF(SP_SUL!I49="","*",SP_SUL!I49)</f>
        <v>106109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*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ZBM-ZHO</v>
      </c>
      <c r="G46" s="95">
        <f>IF(SP_SUL!I50="","*",SP_SUL!I50)</f>
        <v>106109</v>
      </c>
      <c r="H46" s="95" t="str">
        <f>IF(SP_SUL!AB50="","*",SP_SUL!AB50)</f>
        <v>FIXO</v>
      </c>
      <c r="I46" s="95" t="str">
        <f>IF(SP_SUL!AC50="","*",SP_SUL!AC50)</f>
        <v>-</v>
      </c>
      <c r="J46" s="96">
        <f>IF(SP_SUL!AA50="","*",SP_SUL!AA50)</f>
        <v>1</v>
      </c>
      <c r="K46" s="97">
        <f>IF(SP_SUL!AD50="","*",SP_SUL!AD50)</f>
        <v>0.29166666666666669</v>
      </c>
    </row>
    <row r="47" spans="2:11">
      <c r="B47" s="94" t="str">
        <f>IF(SP_SUL!Y51="","*",SP_SUL!Y51)</f>
        <v>*</v>
      </c>
      <c r="C47" s="95" t="str">
        <f>IF(SP_SUL!B51="","*",SP_SUL!B51)</f>
        <v>*</v>
      </c>
      <c r="D47" s="94" t="str">
        <f>IF(SP_SUL!D51="","*",SP_SUL!D51)</f>
        <v>*</v>
      </c>
      <c r="E47" s="94" t="str">
        <f>IF(SP_SUL!H51="","*",SP_SUL!H51)</f>
        <v>*</v>
      </c>
      <c r="F47" s="100" t="str">
        <f>IF(SP_SUL!M51="","*",SP_SUL!M51)</f>
        <v>-</v>
      </c>
      <c r="G47" s="95" t="str">
        <f>IF(SP_SUL!I51="","*",SP_SUL!I51)</f>
        <v>*</v>
      </c>
      <c r="H47" s="95" t="str">
        <f>IF(SP_SUL!AB51="","*",SP_SUL!AB51)</f>
        <v>*</v>
      </c>
      <c r="I47" s="95" t="str">
        <f>IF(SP_SUL!AC51="","*",SP_SUL!AC51)</f>
        <v>*</v>
      </c>
      <c r="J47" s="96" t="str">
        <f>IF(SP_SUL!AA51="","*",SP_SUL!AA51)</f>
        <v>*</v>
      </c>
      <c r="K47" s="97" t="str">
        <f>IF(SP_SUL!AD51="","*",SP_SUL!AD51)</f>
        <v>*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 t="str">
        <f>IF(SP_SUL!B53="","*",SP_SUL!B53)</f>
        <v>*</v>
      </c>
      <c r="D49" s="94" t="str">
        <f>IF(SP_SUL!D53="","*",SP_SUL!D53)</f>
        <v>*</v>
      </c>
      <c r="E49" s="94" t="str">
        <f>IF(SP_SUL!H53="","*",SP_SUL!H53)</f>
        <v>*</v>
      </c>
      <c r="F49" s="100" t="str">
        <f>IF(SP_SUL!M53="","*",SP_SUL!M53)</f>
        <v>-</v>
      </c>
      <c r="G49" s="95" t="str">
        <f>IF(SP_SUL!I53="","*",SP_SUL!I53)</f>
        <v>*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 t="str">
        <f>IF(SP_SUL!B54="","*",SP_SUL!B54)</f>
        <v>*</v>
      </c>
      <c r="D50" s="94" t="str">
        <f>IF(SP_SUL!D54="","*",SP_SUL!D54)</f>
        <v>*</v>
      </c>
      <c r="E50" s="94" t="str">
        <f>IF(SP_SUL!H54="","*",SP_SUL!H54)</f>
        <v>*</v>
      </c>
      <c r="F50" s="100" t="str">
        <f>IF(SP_SUL!M54="","*",SP_SUL!M54)</f>
        <v>-</v>
      </c>
      <c r="G50" s="95" t="str">
        <f>IF(SP_SUL!I54="","*",SP_SUL!I54)</f>
        <v>*</v>
      </c>
      <c r="H50" s="95" t="str">
        <f>IF(SP_SUL!AB54="","*",SP_SUL!AB54)</f>
        <v>*</v>
      </c>
      <c r="I50" s="95" t="str">
        <f>IF(SP_SUL!AC54="","*",SP_SUL!AC54)</f>
        <v>*</v>
      </c>
      <c r="J50" s="96" t="str">
        <f>IF(SP_SUL!AA54="","*",SP_SUL!AA54)</f>
        <v>*</v>
      </c>
      <c r="K50" s="97" t="str">
        <f>IF(SP_SUL!AD54="","*",SP_SUL!AD54)</f>
        <v>*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*</v>
      </c>
      <c r="E51" s="94" t="str">
        <f>IF(SP_SUL!H55="","*",SP_SUL!H55)</f>
        <v>*</v>
      </c>
      <c r="F51" s="100" t="str">
        <f>IF(SP_SUL!M55="","*",SP_SUL!M55)</f>
        <v>-</v>
      </c>
      <c r="G51" s="95" t="str">
        <f>IF(SP_SUL!I55="","*",SP_SUL!I55)</f>
        <v>*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*</v>
      </c>
      <c r="K51" s="97" t="str">
        <f>IF(SP_SUL!AD55="","*",SP_SUL!AD55)</f>
        <v>*</v>
      </c>
    </row>
    <row r="52" spans="2:11">
      <c r="B52" s="94" t="str">
        <f>IF(SP_SUL!Y56="","*",SP_SUL!Y56)</f>
        <v>*</v>
      </c>
      <c r="C52" s="95" t="str">
        <f>IF(SP_SUL!B56="","*",SP_SUL!B56)</f>
        <v>*</v>
      </c>
      <c r="D52" s="94" t="str">
        <f>IF(SP_SUL!D56="","*",SP_SUL!D56)</f>
        <v>*</v>
      </c>
      <c r="E52" s="94" t="str">
        <f>IF(SP_SUL!H56="","*",SP_SUL!H56)</f>
        <v>*</v>
      </c>
      <c r="F52" s="100" t="str">
        <f>IF(SP_SUL!M56="","*",SP_SUL!M56)</f>
        <v>-</v>
      </c>
      <c r="G52" s="95" t="str">
        <f>IF(SP_SUL!I56="","*",SP_SUL!I56)</f>
        <v>*</v>
      </c>
      <c r="H52" s="95" t="str">
        <f>IF(SP_SUL!AB56="","*",SP_SUL!AB56)</f>
        <v>*</v>
      </c>
      <c r="I52" s="95" t="str">
        <f>IF(SP_SUL!AC56="","*",SP_SUL!AC56)</f>
        <v>*</v>
      </c>
      <c r="J52" s="96" t="str">
        <f>IF(SP_SUL!AA56="","*",SP_SUL!AA56)</f>
        <v>*</v>
      </c>
      <c r="K52" s="97" t="str">
        <f>IF(SP_SUL!AD56="","*",SP_SUL!AD56)</f>
        <v>*</v>
      </c>
    </row>
    <row r="53" spans="2:11">
      <c r="B53" s="94" t="str">
        <f>IF(SP_SUL!Y57="","*",SP_SUL!Y57)</f>
        <v>*</v>
      </c>
      <c r="C53" s="95" t="str">
        <f>IF(SP_SUL!B57="","*",SP_SUL!B57)</f>
        <v>*</v>
      </c>
      <c r="D53" s="94" t="str">
        <f>IF(SP_SUL!D57="","*",SP_SUL!D57)</f>
        <v>*</v>
      </c>
      <c r="E53" s="94" t="str">
        <f>IF(SP_SUL!H57="","*",SP_SUL!H57)</f>
        <v>*</v>
      </c>
      <c r="F53" s="100" t="str">
        <f>IF(SP_SUL!M57="","*",SP_SUL!M57)</f>
        <v>-</v>
      </c>
      <c r="G53" s="95" t="str">
        <f>IF(SP_SUL!I57="","*",SP_SUL!I57)</f>
        <v>*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*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 t="str">
        <f>IF(SP_SUL!B58="","*",SP_SUL!B58)</f>
        <v>*</v>
      </c>
      <c r="D54" s="94" t="str">
        <f>IF(SP_SUL!D58="","*",SP_SUL!D58)</f>
        <v>*</v>
      </c>
      <c r="E54" s="94" t="str">
        <f>IF(SP_SUL!H58="","*",SP_SUL!H58)</f>
        <v>*</v>
      </c>
      <c r="F54" s="100" t="str">
        <f>IF(SP_SUL!M58="","*",SP_SUL!M58)</f>
        <v>-</v>
      </c>
      <c r="G54" s="95" t="str">
        <f>IF(SP_SUL!I58="","*",SP_SUL!I58)</f>
        <v>*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*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 t="str">
        <f>IF(SP_SUL!B59="","*",SP_SUL!B59)</f>
        <v>*</v>
      </c>
      <c r="D55" s="94" t="str">
        <f>IF(SP_SUL!D59="","*",SP_SUL!D59)</f>
        <v>*</v>
      </c>
      <c r="E55" s="94" t="str">
        <f>IF(SP_SUL!H59="","*",SP_SUL!H59)</f>
        <v>*</v>
      </c>
      <c r="F55" s="100" t="str">
        <f>IF(SP_SUL!M59="","*",SP_SUL!M59)</f>
        <v>-</v>
      </c>
      <c r="G55" s="95" t="str">
        <f>IF(SP_SUL!I59="","*",SP_SUL!I59)</f>
        <v>*</v>
      </c>
      <c r="H55" s="95" t="str">
        <f>IF(SP_SUL!AB59="","*",SP_SUL!AB59)</f>
        <v>*</v>
      </c>
      <c r="I55" s="95" t="str">
        <f>IF(SP_SUL!AC59="","*",SP_SUL!AC59)</f>
        <v>*</v>
      </c>
      <c r="J55" s="96" t="str">
        <f>IF(SP_SUL!AA59="","*",SP_SUL!AA59)</f>
        <v>*</v>
      </c>
      <c r="K55" s="97" t="str">
        <f>IF(SP_SUL!AD59="","*",SP_SUL!AD59)</f>
        <v>*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*</v>
      </c>
      <c r="E56" s="94" t="str">
        <f>IF(SP_SUL!H60="","*",SP_SUL!H60)</f>
        <v>*</v>
      </c>
      <c r="F56" s="100" t="str">
        <f>IF(SP_SUL!M60="","*",SP_SUL!M60)</f>
        <v>-</v>
      </c>
      <c r="G56" s="95" t="str">
        <f>IF(SP_SUL!I60="","*",SP_SUL!I60)</f>
        <v>*</v>
      </c>
      <c r="H56" s="95" t="str">
        <f>IF(SP_SUL!AB60="","*",SP_SUL!AB60)</f>
        <v>*</v>
      </c>
      <c r="I56" s="95" t="str">
        <f>IF(SP_SUL!AC60="","*",SP_SUL!AC60)</f>
        <v>*</v>
      </c>
      <c r="J56" s="96" t="str">
        <f>IF(SP_SUL!AA60="","*",SP_SUL!AA60)</f>
        <v>*</v>
      </c>
      <c r="K56" s="97" t="str">
        <f>IF(SP_SUL!AD60="","*",SP_SUL!AD60)</f>
        <v>*</v>
      </c>
    </row>
    <row r="57" spans="2:11">
      <c r="B57" s="94" t="str">
        <f>IF(SP_SUL!Y61="","*",SP_SUL!Y61)</f>
        <v>*</v>
      </c>
      <c r="C57" s="95" t="str">
        <f>IF(SP_SUL!B61="","*",SP_SUL!B61)</f>
        <v>*</v>
      </c>
      <c r="D57" s="94" t="str">
        <f>IF(SP_SUL!D61="","*",SP_SUL!D61)</f>
        <v>*</v>
      </c>
      <c r="E57" s="94" t="str">
        <f>IF(SP_SUL!H61="","*",SP_SUL!H61)</f>
        <v>*</v>
      </c>
      <c r="F57" s="100" t="str">
        <f>IF(SP_SUL!M61="","*",SP_SUL!M61)</f>
        <v>-</v>
      </c>
      <c r="G57" s="95" t="str">
        <f>IF(SP_SUL!I61="","*",SP_SUL!I61)</f>
        <v>*</v>
      </c>
      <c r="H57" s="95" t="str">
        <f>IF(SP_SUL!AB61="","*",SP_SUL!AB61)</f>
        <v>*</v>
      </c>
      <c r="I57" s="95" t="str">
        <f>IF(SP_SUL!AC61="","*",SP_SUL!AC61)</f>
        <v>*</v>
      </c>
      <c r="J57" s="96" t="str">
        <f>IF(SP_SUL!AA61="","*",SP_SUL!AA61)</f>
        <v>*</v>
      </c>
      <c r="K57" s="97" t="str">
        <f>IF(SP_SUL!AD61="","*",SP_SUL!AD61)</f>
        <v>*</v>
      </c>
    </row>
    <row r="58" spans="2:11">
      <c r="B58" s="94" t="str">
        <f>IF(SP_SUL!Y62="","*",SP_SUL!Y62)</f>
        <v>*</v>
      </c>
      <c r="C58" s="95" t="str">
        <f>IF(SP_SUL!B62="","*",SP_SUL!B62)</f>
        <v>*</v>
      </c>
      <c r="D58" s="94" t="str">
        <f>IF(SP_SUL!D62="","*",SP_SUL!D62)</f>
        <v>*</v>
      </c>
      <c r="E58" s="94" t="str">
        <f>IF(SP_SUL!H62="","*",SP_SUL!H62)</f>
        <v>*</v>
      </c>
      <c r="F58" s="100" t="str">
        <f>IF(SP_SUL!M62="","*",SP_SUL!M62)</f>
        <v>-</v>
      </c>
      <c r="G58" s="95" t="str">
        <f>IF(SP_SUL!I62="","*",SP_SUL!I62)</f>
        <v>*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*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 t="str">
        <f>IF(SP_SUL!B63="","*",SP_SUL!B63)</f>
        <v>*</v>
      </c>
      <c r="D59" s="94" t="str">
        <f>IF(SP_SUL!D63="","*",SP_SUL!D63)</f>
        <v>*</v>
      </c>
      <c r="E59" s="94" t="str">
        <f>IF(SP_SUL!H63="","*",SP_SUL!H63)</f>
        <v>*</v>
      </c>
      <c r="F59" s="100" t="str">
        <f>IF(SP_SUL!M63="","*",SP_SUL!M63)</f>
        <v>-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*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 t="str">
        <f>IF(SP_SUL!B64="","*",SP_SUL!B64)</f>
        <v>*</v>
      </c>
      <c r="D60" s="94" t="str">
        <f>IF(SP_SUL!D64="","*",SP_SUL!D64)</f>
        <v>*</v>
      </c>
      <c r="E60" s="94" t="str">
        <f>IF(SP_SUL!H64="","*",SP_SUL!H64)</f>
        <v>*</v>
      </c>
      <c r="F60" s="100" t="str">
        <f>IF(SP_SUL!M64="","*",SP_SUL!M64)</f>
        <v>-</v>
      </c>
      <c r="G60" s="95" t="str">
        <f>IF(SP_SUL!I64="","*",SP_SUL!I64)</f>
        <v>*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*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 t="str">
        <f>IF(SP_SUL!B65="","*",SP_SUL!B65)</f>
        <v>*</v>
      </c>
      <c r="D61" s="94" t="str">
        <f>IF(SP_SUL!D65="","*",SP_SUL!D65)</f>
        <v>*</v>
      </c>
      <c r="E61" s="94" t="str">
        <f>IF(SP_SUL!H65="","*",SP_SUL!H65)</f>
        <v>*</v>
      </c>
      <c r="F61" s="100" t="str">
        <f>IF(SP_SUL!M65="","*",SP_SUL!M65)</f>
        <v>-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*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 t="str">
        <f>IF(SP_SUL!B66="","*",SP_SUL!B66)</f>
        <v>*</v>
      </c>
      <c r="D62" s="94" t="str">
        <f>IF(SP_SUL!D66="","*",SP_SUL!D66)</f>
        <v>*</v>
      </c>
      <c r="E62" s="94" t="str">
        <f>IF(SP_SUL!H66="","*",SP_SUL!H66)</f>
        <v>*</v>
      </c>
      <c r="F62" s="100" t="str">
        <f>IF(SP_SUL!M66="","*",SP_SUL!M66)</f>
        <v>-</v>
      </c>
      <c r="G62" s="95" t="str">
        <f>IF(SP_SUL!I66="","*",SP_SUL!I66)</f>
        <v>*</v>
      </c>
      <c r="H62" s="95" t="str">
        <f>IF(SP_SUL!AB66="","*",SP_SUL!AB66)</f>
        <v>*</v>
      </c>
      <c r="I62" s="95" t="str">
        <f>IF(SP_SUL!AC66="","*",SP_SUL!AC66)</f>
        <v>*</v>
      </c>
      <c r="J62" s="96" t="str">
        <f>IF(SP_SUL!AA66="","*",SP_SUL!AA66)</f>
        <v>*</v>
      </c>
      <c r="K62" s="97" t="str">
        <f>IF(SP_SUL!AD66="","*",SP_SUL!AD66)</f>
        <v>*</v>
      </c>
    </row>
    <row r="63" spans="2:11">
      <c r="B63" s="94" t="str">
        <f>IF(SP_SUL!Y67="","*",SP_SUL!Y67)</f>
        <v>*</v>
      </c>
      <c r="C63" s="95" t="str">
        <f>IF(SP_SUL!B67="","*",SP_SUL!B67)</f>
        <v>*</v>
      </c>
      <c r="D63" s="94" t="str">
        <f>IF(SP_SUL!D67="","*",SP_SUL!D67)</f>
        <v>*</v>
      </c>
      <c r="E63" s="94" t="str">
        <f>IF(SP_SUL!H67="","*",SP_SUL!H67)</f>
        <v>*</v>
      </c>
      <c r="F63" s="100" t="str">
        <f>IF(SP_SUL!M67="","*",SP_SUL!M67)</f>
        <v>-</v>
      </c>
      <c r="G63" s="95" t="str">
        <f>IF(SP_SUL!I67="","*",SP_SUL!I67)</f>
        <v>*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*</v>
      </c>
      <c r="K63" s="97" t="str">
        <f>IF(SP_SUL!AD67="","*",SP_SUL!AD67)</f>
        <v>*</v>
      </c>
    </row>
    <row r="64" spans="2:11">
      <c r="B64" s="94" t="str">
        <f>IF(SP_SUL!Y68="","*",SP_SUL!Y68)</f>
        <v>*</v>
      </c>
      <c r="C64" s="95" t="str">
        <f>IF(SP_SUL!B68="","*",SP_SUL!B68)</f>
        <v>*</v>
      </c>
      <c r="D64" s="94" t="str">
        <f>IF(SP_SUL!D68="","*",SP_SUL!D68)</f>
        <v>*</v>
      </c>
      <c r="E64" s="94" t="str">
        <f>IF(SP_SUL!H68="","*",SP_SUL!H68)</f>
        <v>*</v>
      </c>
      <c r="F64" s="100" t="str">
        <f>IF(SP_SUL!M68="","*",SP_SUL!M68)</f>
        <v>-</v>
      </c>
      <c r="G64" s="95" t="str">
        <f>IF(SP_SUL!I68="","*",SP_SUL!I68)</f>
        <v>*</v>
      </c>
      <c r="H64" s="95" t="str">
        <f>IF(SP_SUL!AB68="","*",SP_SUL!AB68)</f>
        <v>*</v>
      </c>
      <c r="I64" s="95" t="str">
        <f>IF(SP_SUL!AC68="","*",SP_SUL!AC68)</f>
        <v>*</v>
      </c>
      <c r="J64" s="96" t="str">
        <f>IF(SP_SUL!AA68="","*",SP_SUL!AA68)</f>
        <v>*</v>
      </c>
      <c r="K64" s="97" t="str">
        <f>IF(SP_SUL!AD68="","*",SP_SUL!AD68)</f>
        <v>*</v>
      </c>
    </row>
    <row r="65" spans="2:11">
      <c r="B65" s="94" t="str">
        <f>IF(SP_SUL!Y69="","*",SP_SUL!Y69)</f>
        <v>*</v>
      </c>
      <c r="C65" s="95" t="str">
        <f>IF(SP_SUL!B69="","*",SP_SUL!B69)</f>
        <v>*</v>
      </c>
      <c r="D65" s="94" t="str">
        <f>IF(SP_SUL!D69="","*",SP_SUL!D69)</f>
        <v>*</v>
      </c>
      <c r="E65" s="94" t="str">
        <f>IF(SP_SUL!H69="","*",SP_SUL!H69)</f>
        <v>*</v>
      </c>
      <c r="F65" s="100" t="str">
        <f>IF(SP_SUL!M69="","*",SP_SUL!M69)</f>
        <v>-</v>
      </c>
      <c r="G65" s="95" t="str">
        <f>IF(SP_SUL!I69="","*",SP_SUL!I69)</f>
        <v>*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 t="str">
        <f>IF(SP_SUL!B70="","*",SP_SUL!B70)</f>
        <v>*</v>
      </c>
      <c r="D66" s="94" t="str">
        <f>IF(SP_SUL!D70="","*",SP_SUL!D70)</f>
        <v>*</v>
      </c>
      <c r="E66" s="94" t="str">
        <f>IF(SP_SUL!H70="","*",SP_SUL!H70)</f>
        <v>*</v>
      </c>
      <c r="F66" s="100" t="str">
        <f>IF(SP_SUL!M70="","*",SP_SUL!M70)</f>
        <v>-</v>
      </c>
      <c r="G66" s="95" t="str">
        <f>IF(SP_SUL!I70="","*",SP_SUL!I70)</f>
        <v>*</v>
      </c>
      <c r="H66" s="95" t="str">
        <f>IF(SP_SUL!AB70="","*",SP_SUL!AB70)</f>
        <v>*</v>
      </c>
      <c r="I66" s="95" t="str">
        <f>IF(SP_SUL!AC70="","*",SP_SUL!AC70)</f>
        <v>*</v>
      </c>
      <c r="J66" s="96" t="str">
        <f>IF(SP_SUL!AA70="","*",SP_SUL!AA70)</f>
        <v>*</v>
      </c>
      <c r="K66" s="97" t="str">
        <f>IF(SP_SUL!AD70="","*",SP_SUL!AD70)</f>
        <v>*</v>
      </c>
    </row>
    <row r="67" spans="2:11">
      <c r="B67" s="94" t="str">
        <f>IF(SP_SUL!Y71="","*",SP_SUL!Y71)</f>
        <v>*</v>
      </c>
      <c r="C67" s="95" t="str">
        <f>IF(SP_SUL!B71="","*",SP_SUL!B71)</f>
        <v>*</v>
      </c>
      <c r="D67" s="94" t="str">
        <f>IF(SP_SUL!D71="","*",SP_SUL!D71)</f>
        <v>*</v>
      </c>
      <c r="E67" s="94" t="str">
        <f>IF(SP_SUL!H71="","*",SP_SUL!H71)</f>
        <v>*</v>
      </c>
      <c r="F67" s="100" t="str">
        <f>IF(SP_SUL!M71="","*",SP_SUL!M71)</f>
        <v>-</v>
      </c>
      <c r="G67" s="95" t="str">
        <f>IF(SP_SUL!I71="","*",SP_SUL!I71)</f>
        <v>*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*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 t="str">
        <f>IF(SP_SUL!B72="","*",SP_SUL!B72)</f>
        <v>*</v>
      </c>
      <c r="D68" s="94" t="str">
        <f>IF(SP_SUL!D72="","*",SP_SUL!D72)</f>
        <v>*</v>
      </c>
      <c r="E68" s="94" t="str">
        <f>IF(SP_SUL!H72="","*",SP_SUL!H72)</f>
        <v>*</v>
      </c>
      <c r="F68" s="100" t="str">
        <f>IF(SP_SUL!M72="","*",SP_SUL!M72)</f>
        <v>-</v>
      </c>
      <c r="G68" s="95" t="str">
        <f>IF(SP_SUL!I72="","*",SP_SUL!I72)</f>
        <v>*</v>
      </c>
      <c r="H68" s="95" t="str">
        <f>IF(SP_SUL!AB72="","*",SP_SUL!AB72)</f>
        <v>*</v>
      </c>
      <c r="I68" s="95" t="str">
        <f>IF(SP_SUL!AC72="","*",SP_SUL!AC72)</f>
        <v>*</v>
      </c>
      <c r="J68" s="96" t="str">
        <f>IF(SP_SUL!AA72="","*",SP_SUL!AA72)</f>
        <v>*</v>
      </c>
      <c r="K68" s="97" t="str">
        <f>IF(SP_SUL!AD72="","*",SP_SUL!AD72)</f>
        <v>*</v>
      </c>
    </row>
    <row r="69" spans="2:11">
      <c r="B69" s="94" t="str">
        <f>IF(SP_SUL!Y73="","*",SP_SUL!Y73)</f>
        <v>*</v>
      </c>
      <c r="C69" s="95" t="str">
        <f>IF(SP_SUL!B73="","*",SP_SUL!B73)</f>
        <v>*</v>
      </c>
      <c r="D69" s="94" t="str">
        <f>IF(SP_SUL!D73="","*",SP_SUL!D73)</f>
        <v>*</v>
      </c>
      <c r="E69" s="94" t="str">
        <f>IF(SP_SUL!H73="","*",SP_SUL!H73)</f>
        <v>*</v>
      </c>
      <c r="F69" s="100" t="str">
        <f>IF(SP_SUL!M73="","*",SP_SUL!M73)</f>
        <v>-</v>
      </c>
      <c r="G69" s="95" t="str">
        <f>IF(SP_SUL!I73="","*",SP_SUL!I73)</f>
        <v>*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*</v>
      </c>
      <c r="K69" s="97" t="str">
        <f>IF(SP_SUL!AD73="","*",SP_SUL!AD73)</f>
        <v>*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*</v>
      </c>
      <c r="E70" s="94" t="str">
        <f>IF(SP_SUL!H74="","*",SP_SUL!H74)</f>
        <v>*</v>
      </c>
      <c r="F70" s="100" t="str">
        <f>IF(SP_SUL!M74="","*",SP_SUL!M74)</f>
        <v>-</v>
      </c>
      <c r="G70" s="95" t="str">
        <f>IF(SP_SUL!I74="","*",SP_SUL!I74)</f>
        <v>*</v>
      </c>
      <c r="H70" s="95" t="str">
        <f>IF(SP_SUL!AB74="","*",SP_SUL!AB74)</f>
        <v>*</v>
      </c>
      <c r="I70" s="95" t="str">
        <f>IF(SP_SUL!AC74="","*",SP_SUL!AC74)</f>
        <v>*</v>
      </c>
      <c r="J70" s="96" t="str">
        <f>IF(SP_SUL!AA74="","*",SP_SUL!AA74)</f>
        <v>*</v>
      </c>
      <c r="K70" s="97" t="str">
        <f>IF(SP_SUL!AD74="","*",SP_SUL!AD74)</f>
        <v>*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00B6560E-769F-4A3E-82DA-F9B0212F82D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2026-02-02T14:36:12Z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