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74" documentId="8_{B6337239-1A00-434D-AAD0-422EA1FEB5AE}" xr6:coauthVersionLast="47" xr6:coauthVersionMax="47" xr10:uidLastSave="{AB61AB4A-5681-46F2-8F97-854AFCEF5A6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<sst xmlns="http://schemas.openxmlformats.org/spreadsheetml/2006/main" count="6677" uniqueCount="1729">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</sst>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298" activePane="bottomRight" state="frozen"/>
      <selection pane="bottomRight" activeCell="M301" sqref="M301:M3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</v>
      </c>
      <c r="B302" s="166"/>
      <c r="C302" s="8" t="str">
        <f>IF(BS_CONTROLE[[#This Row],[DATA]]="","",WEEKNUM(BS_CONTROLE[[#This Row],[DATA]]))</f>
        <v/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690.96</v>
      </c>
      <c r="L302" s="83">
        <v>695.1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 t="s">
        <v>368</v>
      </c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</v>
      </c>
      <c r="AN302" s="279" t="str">
        <f>IF(BS_CONTROLE[[#This Row],[SB]]=0, "-", BS_CONTROLE[[#This Row],[SB]])</f>
        <v>TAL1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690.96</v>
      </c>
      <c r="AQ302" s="281">
        <f>IF(BS_CONTROLE[[#This Row],[KM - Fim]]=0, "-", BS_CONTROLE[[#This Row],[KM - Fim]])</f>
        <v>695.1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SIM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 t="str">
        <f>IF(FN_MC!B302="","*",FN_MC!B302)</f>
        <v>*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</v>
      </c>
      <c r="L400" s="328" t="str">
        <f>IF(FN_MC!N302="","*",FN_MC!N302)</f>
        <v>TAL1</v>
      </c>
      <c r="M400" s="110">
        <f>IF(FN_MC!J302="","*",FN_MC!J302)</f>
        <v>98</v>
      </c>
      <c r="N400" s="291">
        <f>IF(FN_MC!K302="","*",FN_MC!K302)</f>
        <v>690.96</v>
      </c>
      <c r="O400" s="291">
        <f>IF(FN_MC!L302="","*",FN_MC!L302)</f>
        <v>695.1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SIM</v>
      </c>
      <c r="C300" s="120" t="str">
        <f>IF(FN_MC!B302="","*",FN_MC!B302)</f>
        <v>*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</v>
      </c>
      <c r="G300" s="120" t="str">
        <f>IF(FN_MC!I302="","*",FN_MC!I302)</f>
        <v>TSF1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</v>
      </c>
      <c r="H390" s="149">
        <f>IF(FN_MC!K302="","*",FN_MC!K302)</f>
        <v>690.96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</v>
      </c>
      <c r="M390" s="140">
        <f>IF(FN_MC!AP302="","*",FN_MC!AP302)</f>
        <v>690.96</v>
      </c>
      <c r="N390" s="140" t="str">
        <f>IF(FN_MC!AM302="","*",FN_MC!AM302)</f>
        <v>TAL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2026-01-20T10:09:15Z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