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25" documentId="8_{B6337239-1A00-434D-AAD0-422EA1FEB5AE}" xr6:coauthVersionLast="47" xr6:coauthVersionMax="47" xr10:uidLastSave="{A6F6367E-7066-49E1-B668-E23D7E59C6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0" i="1" l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96" i="1" l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<sst xmlns="http://schemas.openxmlformats.org/spreadsheetml/2006/main" count="8931" uniqueCount="1828">
  <si>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</si>
  <si>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</si>
  <si>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</si>
  <si>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</si>
  <si>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</si>
  <si>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</si>
  <si>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</si>
  <si>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</si>
  <si>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</si>
  <si>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</si>
  <si>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</si>
  <si>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</si>
  <si>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</si>
  <si>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</si>
  <si>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</si>
  <si>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</si>
  <si>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</si>
  <si>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</si>
  <si>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</si>
  <si>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</si>
  <si>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</si>
  <si>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</si>
  <si>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</si>
  <si>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</si>
  <si>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</si>
  <si>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</si>
  <si>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</si>
  <si>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</si>
  <si>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</si>
  <si>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</si>
  <si>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</si>
  <si>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</si>
  <si>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</si>
  <si>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</si>
  <si>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</si>
  <si>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</si>
  <si>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</si>
  <si>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</si>
  <si>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</si>
  <si>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</si>
  <si>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</si>
  <si>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</si>
  <si>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</si>
  <si>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</si>
  <si>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</si>
  <si>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</si>
  <si>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</si>
  <si>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</si>
  <si>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</si>
  <si>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</si>
  <si>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</si>
  <si>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</si>
  <si>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</si>
  <si>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</si>
  <si>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</si>
  <si>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</si>
  <si>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</si>
  <si>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</si>
  <si>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</si>
  <si>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</si>
  <si>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</si>
  <si>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</si>
  <si>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</si>
  <si>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</si>
  <si>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</si>
  <si>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</si>
  <si>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</si>
  <si>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</si>
  <si>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</si>
  <si>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</si>
  <si>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</si>
  <si>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</si>
  <si>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</si>
  <si>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</si>
  <si>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</si>
  <si>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</si>
  <si>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</si>
  <si>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</si>
  <si>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</si>
  <si>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</si>
  <si>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</si>
  <si>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</si>
  <si>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</si>
  <si>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</si>
  <si>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</si>
  <si>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</si>
  <si>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</si>
  <si>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</si>
  <si>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</si>
  <si>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</si>
  <si>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</si>
  <si>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</si>
  <si>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</si>
  <si>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</si>
  <si>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</si>
  <si>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</si>
  <si>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</si>
  <si>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</si>
  <si>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</si>
  <si>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</si>
  <si>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</si>
  <si>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</si>
  <si>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</si>
  <si>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</si>
  <si>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</si>
  <si>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</si>
  <si>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</si>
  <si>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</si>
  <si>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</si>
  <si>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</si>
  <si>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</si>
  <si>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</si>
  <si>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</si>
  <si>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</si>
  <si>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</si>
  <si>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</si>
  <si>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</si>
  <si>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</si>
  <si>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</si>
  <si>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</si>
  <si>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</si>
  <si>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</si>
  <si>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</si>
  <si>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</si>
  <si>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</si>
  <si>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</si>
  <si>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</si>
  <si>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</si>
  <si>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</si>
  <si>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</si>
  <si>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</si>
  <si>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</si>
  <si>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</si>
  <si>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</si>
  <si>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</si>
  <si>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</si>
  <si>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</si>
  <si>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</si>
  <si>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</si>
  <si>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</si>
  <si>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</si>
  <si>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</si>
  <si>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</si>
  <si>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</si>
  <si>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</si>
  <si>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</si>
  <si>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</si>
  <si>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</si>
  <si>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</si>
  <si>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</si>
  <si>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</si>
  <si>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</si>
  <si>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</si>
  <si>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</si>
  <si>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</si>
  <si>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</si>
  <si>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</si>
  <si>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</si>
  <si>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</si>
  <si>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</si>
  <si>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</si>
  <si>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</si>
  <si>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</si>
  <si>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</si>
  <si>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</si>
  <si>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</si>
  <si>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</si>
  <si>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</si>
  <si>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</si>
  <si>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</si>
  <si>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</si>
  <si>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</si>
  <si>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</si>
  <si>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</si>
  <si>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</si>
  <si>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</si>
  <si>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</si>
  <si>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</si>
  <si>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</si>
  <si>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</si>
  <si>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</si>
  <si>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</si>
  <si>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</si>
  <si>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</si>
  <si>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</si>
  <si>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</si>
  <si>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</si>
  <si>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</si>
  <si>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</si>
  <si>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</si>
  <si>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</si>
  <si>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</si>
  <si>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</si>
  <si>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</si>
  <si>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</si>
  <si>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</si>
  <si>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</si>
  <si>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</si>
  <si>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</si>
  <si>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</si>
  <si>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</si>
  <si>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</si>
  <si>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</si>
  <si>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</si>
  <si>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</si>
  <si>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</si>
  <si>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</si>
  <si>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</si>
  <si>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</si>
  <si>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</si>
  <si>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</si>
  <si>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</si>
  <si>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</si>
  <si>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</si>
  <si>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</si>
  <si>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</si>
  <si>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</si>
  <si>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</si>
  <si>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</si>
  <si>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</si>
  <si>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</si>
  <si>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</si>
  <si>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</si>
  <si>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</si>
  <si>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</si>
  <si>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</si>
  <si>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</si>
  <si>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</si>
  <si>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</si>
  <si>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</si>
  <si>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</si>
  <si>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</si>
  <si>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</si>
  <si>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</si>
  <si>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</si>
  <si>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</si>
  <si>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</si>
  <si>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</si>
  <si>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</si>
  <si>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</si>
  <si>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</si>
  <si>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</si>
  <si>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</si>
  <si>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</si>
  <si>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</si>
  <si>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</si>
  <si>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</si>
  <si>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</si>
  <si>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</si>
  <si>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</si>
  <si>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</si>
  <si>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</si>
  <si>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</si>
  <si>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</si>
  <si>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</si>
  <si>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</si>
  <si>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</si>
  <si>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</si>
  <si>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</si>
  <si>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</si>
  <si>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</si>
  <si>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</si>
  <si>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</si>
  <si>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</si>
  <si>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</si>
  <si>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</si>
  <si>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</si>
  <si>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</si>
  <si>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</si>
  <si>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</si>
  <si>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</si>
  <si>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</si>
  <si>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</si>
  <si>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</si>
  <si>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</si>
  <si>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</si>
  <si>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</si>
  <si>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</si>
  <si>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</si>
  <si>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</si>
  <si>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</si>
  <si>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</si>
  <si>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</si>
  <si>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</si>
  <si>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</si>
  <si>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</si>
  <si>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</si>
  <si>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</si>
  <si>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</si>
  <si>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</si>
  <si>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</si>
  <si>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</si>
  <si>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</si>
  <si>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</si>
  <si>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</si>
  <si>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</si>
  <si>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</si>
  <si>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</si>
  <si>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</si>
  <si>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</si>
  <si>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</si>
  <si>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</si>
  <si>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</si>
  <si>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</si>
  <si>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</si>
  <si>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</si>
  <si>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</si>
  <si>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</si>
  <si>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</si>
  <si>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</si>
  <si>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</si>
  <si>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</si>
  <si>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</si>
  <si>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</si>
  <si>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</si>
  <si>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</si>
  <si>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</si>
  <si>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</si>
  <si>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</si>
  <si>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</si>
  <si>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</si>
  <si>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</si>
  <si>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</si>
  <si>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</si>
  <si>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</si>
  <si>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</si>
  <si>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</si>
  <si>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</si>
  <si>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</si>
  <si>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</si>
  <si>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</si>
  <si>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</si>
  <si>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</si>
  <si>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</si>
  <si>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</si>
  <si>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</si>
  <si>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</si>
  <si>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</si>
  <si>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</si>
  <si>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</si>
  <si>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</si>
  <si>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</si>
  <si>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</si>
  <si>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</si>
  <si>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</si>
  <si>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</si>
  <si>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</si>
  <si>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</si>
  <si>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</si>
  <si>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</si>
  <si>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</si>
  <si>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</si>
  <si>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</si>
  <si>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</si>
  <si>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</si>
  <si>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</si>
  <si>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</si>
  <si>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</si>
  <si>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</si>
  <si>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</si>
  <si>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</si>
  <si>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</si>
  <si>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</si>
  <si>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</si>
  <si>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</si>
  <si>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</si>
  <si>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</si>
  <si>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</si>
  <si>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</si>
  <si>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</si>
  <si>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</si>
  <si>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</si>
  <si>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</si>
  <si>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</si>
  <si>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</si>
  <si>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</si>
  <si>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</si>
  <si>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</si>
  <si>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</si>
  <si>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</si>
  <si>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</si>
  <si>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</si>
  <si>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</si>
  <si>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</si>
  <si>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</si>
  <si>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</si>
  <si>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</si>
  <si>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</si>
  <si>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</si>
  <si>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</si>
  <si>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</si>
  <si>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</si>
  <si>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</si>
  <si>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</si>
  <si>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</si>
  <si>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</si>
  <si>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</si>
  <si>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</si>
  <si>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</si>
  <si>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</si>
  <si>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</si>
  <si>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</si>
  <si>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</si>
  <si>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</si>
  <si>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</si>
  <si>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</si>
  <si>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</si>
  <si>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</si>
  <si>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</si>
  <si>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</si>
  <si>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</si>
  <si>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</si>
  <si>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</si>
  <si>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</si>
  <si>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</si>
  <si>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</si>
  <si>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</si>
  <si>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</si>
  <si>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</si>
  <si>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</si>
  <si>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</si>
  <si>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</si>
  <si>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</si>
  <si>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</si>
  <si>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</si>
  <si>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</si>
  <si>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</si>
  <si>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</si>
  <si>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</si>
  <si>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</si>
  <si>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</si>
  <si>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</si>
  <si>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</si>
  <si>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</si>
  <si>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</si>
  <si>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</si>
  <si>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</si>
  <si>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</si>
  <si>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</si>
  <si>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</si>
  <si>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</si>
  <si>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</si>
  <si>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</si>
  <si>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</si>
  <si>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</si>
  <si>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</si>
  <si>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</si>
  <si>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</si>
  <si>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</si>
  <si>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</si>
  <si>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</si>
  <si>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</si>
  <si>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</si>
  <si>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</si>
  <si>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</si>
  <si>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</si>
  <si>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</si>
  <si>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</si>
  <si>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</si>
  <si>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</si>
  <si>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</si>
  <si>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</si>
  <si>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</si>
  <si>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</si>
  <si>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</si>
  <si>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</si>
  <si>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</si>
  <si>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</si>
  <si>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</si>
  <si>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</si>
  <si>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</si>
  <si>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</si>
  <si>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</si>
  <si>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</si>
  <si>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</si>
  <si>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</si>
  <si>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</si>
  <si>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</si>
  <si>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</si>
  <si>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</si>
  <si>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</si>
  <si>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</si>
  <si>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</si>
  <si>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</si>
  <si>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</si>
  <si>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</si>
  <si>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</si>
  <si>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</si>
  <si>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</si>
  <si>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</si>
  <si>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</si>
  <si>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</si>
  <si>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</si>
  <si>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</si>
  <si>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</si>
  <si>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</si>
  <si>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</si>
  <si>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</si>
  <si>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</si>
  <si>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</si>
  <si>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</si>
  <si>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</si>
  <si>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</si>
  <si>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</si>
  <si>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</si>
  <si>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</si>
  <si>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</si>
  <si>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</si>
  <si>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</si>
  <si>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</si>
  <si>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</si>
  <si>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</si>
  <si>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</si>
  <si>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</si>
  <si>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</si>
  <si>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</si>
  <si>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</si>
  <si>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</si>
  <si>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</si>
  <si>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</si>
  <si>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</si>
  <si>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</si>
  <si>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</si>
  <si>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</si>
  <si>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</si>
  <si>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</si>
  <si>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</si>
  <si>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</si>
  <si>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</si>
  <si>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</si>
  <si>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</si>
  <si>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</si>
  <si>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</si>
  <si>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</si>
  <si>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</si>
  <si>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</si>
  <si>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</si>
  <si>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</si>
  <si>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</si>
  <si>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</si>
  <si>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</si>
  <si>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</si>
  <si>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</si>
  <si>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</si>
  <si>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</si>
  <si>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</si>
  <si>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</si>
  <si>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</si>
  <si>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</si>
  <si>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</si>
  <si>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</si>
  <si>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</si>
  <si>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</si>
  <si>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</si>
  <si>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</si>
  <si>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</si>
  <si>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</si>
  <si>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</si>
  <si>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</si>
  <si>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</si>
  <si>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</si>
  <si>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</si>
  <si>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</si>
  <si>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</si>
  <si>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</si>
  <si>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</si>
  <si>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</si>
  <si>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</si>
  <si>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</si>
  <si>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</si>
  <si>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</si>
  <si>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</si>
  <si>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</si>
  <si>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</si>
  <si>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</si>
  <si>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</si>
  <si>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</si>
  <si>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</si>
  <si>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</si>
  <si>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</si>
  <si>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</si>
  <si>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</si>
  <si>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</si>
  <si>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</si>
  <si>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</si>
  <si>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</si>
  <si>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</si>
  <si>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</si>
  <si>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</si>
  <si>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</si>
  <si>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</si>
  <si>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</si>
  <si>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</si>
  <si>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</si>
  <si>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</si>
  <si>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</si>
  <si>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</si>
  <si>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</si>
  <si>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</si>
  <si>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</si>
  <si>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</si>
  <si>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</si>
  <si>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</si>
  <si>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</si>
  <si>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</si>
  <si>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</si>
  <si>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</si>
  <si>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</si>
  <si>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</si>
  <si>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</si>
  <si>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</si>
  <si>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</si>
  <si>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</si>
  <si>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</si>
  <si>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</si>
  <si>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</si>
  <si>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</si>
  <si>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</si>
  <si>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</si>
  <si>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</si>
  <si>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</si>
  <si>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</si>
  <si>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</si>
  <si>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</si>
  <si>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</si>
  <si>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</si>
  <si>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</si>
  <si>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</si>
  <si>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</si>
  <si>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</si>
  <si>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</si>
  <si>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</si>
  <si>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</si>
  <si>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</si>
  <si>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</si>
  <si>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</si>
  <si>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</si>
  <si>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</si>
  <si>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</si>
  <si>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</si>
  <si>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</si>
  <si>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</si>
  <si>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</si>
  <si>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</si>
  <si>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</si>
  <si>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</si>
  <si>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</si>
  <si>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</si>
  <si>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</si>
  <si>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</si>
  <si>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</si>
  <si>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</si>
  <si>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</si>
  <si>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</si>
  <si>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</si>
  <si>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</si>
  <si>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</si>
  <si>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</si>
  <si>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</si>
  <si>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</si>
  <si>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</si>
  <si>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</si>
  <si>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</si>
  <si>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</si>
  <si>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</si>
  <si>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</si>
  <si>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</si>
  <si>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</si>
  <si>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</si>
  <si>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</si>
  <si>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</si>
  <si>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</si>
  <si>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</si>
  <si>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</si>
  <si>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</si>
  <si>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</si>
  <si>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</si>
  <si>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</si>
  <si>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</si>
  <si>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</si>
  <si>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</si>
  <si>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</si>
  <si>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</si>
  <si>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</si>
  <si>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</si>
  <si>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</si>
  <si>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</si>
  <si>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</si>
  <si>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</si>
  <si>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</si>
  <si>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</si>
  <si>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</si>
  <si>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</si>
  <si>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</si>
  <si>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</si>
  <si>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</si>
  <si>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</si>
  <si>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</si>
  <si>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</si>
  <si>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</si>
  <si>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</si>
  <si>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</si>
  <si>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</si>
  <si>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</si>
  <si>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</si>
  <si>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</si>
  <si>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</si>
  <si>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</si>
  <si>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</si>
  <si>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</si>
  <si>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</si>
  <si>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</si>
  <si>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</si>
  <si>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</si>
  <si>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</si>
  <si>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</si>
  <si>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</si>
  <si>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</si>
  <si>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</si>
  <si>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</si>
  <si>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</si>
  <si>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</si>
  <si>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</si>
  <si>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</si>
  <si>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</si>
  <si>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</si>
  <si>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</si>
  <si>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</si>
  <si>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</si>
  <si>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</si>
  <si>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</si>
  <si>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</si>
  <si>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</si>
  <si>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</si>
  <si>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</si>
  <si>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</si>
  <si>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</si>
  <si>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</si>
  <si>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</si>
  <si>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</si>
  <si>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</si>
  <si>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</si>
  <si>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</si>
  <si>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</si>
  <si>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</si>
  <si>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</si>
  <si>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</si>
  <si>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</si>
  <si>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</si>
  <si>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</si>
  <si>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</si>
  <si>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</si>
  <si>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</si>
  <si>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</si>
  <si>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</si>
  <si>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</si>
  <si>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</si>
  <si>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</si>
  <si>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</si>
  <si>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</si>
  <si>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</si>
  <si>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</si>
  <si>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</si>
  <si>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</si>
  <si>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</si>
  <si>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</si>
  <si>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</si>
  <si>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</si>
  <si>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</si>
  <si>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</si>
  <si>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</si>
  <si>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</si>
  <si>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</si>
  <si>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</si>
  <si>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</si>
  <si>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</si>
  <si>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</si>
  <si>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</si>
  <si>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</si>
  <si>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</si>
  <si>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</si>
  <si>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</si>
  <si>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</si>
  <si>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</si>
  <si>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</si>
  <si>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</si>
  <si>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</si>
  <si>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</si>
  <si>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</si>
  <si>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</si>
  <si>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</si>
  <si>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</si>
  <si>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</si>
  <si>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</si>
  <si>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</si>
  <si>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</si>
  <si>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</si>
  <si>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</si>
  <si>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</si>
  <si>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</si>
  <si>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</si>
  <si>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</si>
  <si>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</si>
  <si>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</si>
  <si>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</si>
  <si>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</si>
  <si>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</si>
  <si>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</si>
  <si>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</si>
  <si>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</si>
  <si>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</si>
  <si>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</si>
  <si>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</si>
  <si>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</si>
  <si>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</si>
  <si>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</si>
  <si>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</si>
  <si>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</si>
  <si>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</si>
  <si>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</si>
  <si>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</si>
  <si>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</si>
  <si>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</si>
  <si>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</si>
  <si>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</si>
  <si>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</si>
  <si>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</si>
  <si>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</si>
  <si>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</si>
  <si>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</si>
  <si>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</si>
  <si>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</si>
  <si>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</si>
  <si>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</si>
  <si>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</si>
  <si>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</si>
  <si>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</si>
  <si>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</si>
  <si>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</si>
  <si>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</si>
  <si>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</si>
  <si>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</si>
  <si>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</si>
  <si>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</si>
  <si>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</si>
  <si>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</si>
  <si>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</si>
  <si>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</si>
  <si>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</si>
  <si>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</si>
  <si>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</si>
  <si>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</si>
  <si>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</si>
  <si>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</si>
  <si>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</si>
  <si>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</si>
  <si>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</si>
  <si>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</si>
  <si>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</si>
  <si>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</si>
  <si>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</si>
  <si>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</si>
  <si>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</si>
  <si>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</si>
  <si>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</si>
  <si>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</si>
  <si>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</si>
  <si>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</si>
  <si>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</si>
  <si>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</si>
  <si>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</si>
  <si>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</si>
  <si>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</si>
  <si>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</si>
  <si>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</si>
  <si>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</si>
  <si>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</si>
  <si>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</si>
  <si>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</si>
  <si>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</si>
  <si>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</si>
  <si>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</si>
  <si>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</si>
  <si>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</si>
  <si>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</si>
  <si>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</si>
  <si>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</si>
  <si>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</si>
  <si>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</si>
  <si>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</si>
  <si>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</si>
  <si>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</si>
  <si>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</si>
  <si>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</si>
  <si>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</si>
  <si>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</si>
  <si>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</si>
  <si>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</si>
  <si>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</si>
  <si>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</si>
  <si>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</si>
  <si>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</si>
  <si>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</si>
  <si>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</si>
  <si>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</si>
  <si>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</si>
  <si>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</si>
  <si>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</si>
  <si>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</si>
  <si>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</si>
  <si>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</si>
  <si>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</si>
  <si>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</si>
  <si>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</si>
  <si>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</si>
  <si>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</si>
  <si>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</si>
  <si>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</si>
  <si>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</si>
  <si>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</si>
  <si>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</si>
  <si>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</si>
  <si>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</si>
  <si>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</si>
  <si>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</si>
  <si>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</si>
  <si>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</si>
  <si>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</si>
  <si>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</si>
  <si>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</si>
  <si>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</si>
  <si>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</si>
  <si>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</si>
  <si>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</si>
  <si>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</si>
  <si>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</si>
  <si>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</si>
  <si>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</si>
  <si>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</si>
  <si>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</si>
  <si>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</si>
  <si>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</si>
  <si>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</si>
  <si>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</si>
  <si>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</si>
  <si>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</si>
  <si>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</si>
  <si>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</si>
  <si>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</si>
  <si>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</si>
  <si>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</si>
  <si>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</si>
  <si>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</si>
  <si>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</si>
  <si>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</si>
  <si>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</si>
  <si>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</si>
  <si>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</si>
  <si>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</si>
  <si>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</si>
  <si>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</si>
  <si>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</si>
  <si>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</si>
  <si>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</si>
  <si>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</si>
  <si>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</si>
  <si>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</si>
  <si>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</si>
  <si>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</si>
  <si>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</si>
  <si>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</si>
  <si>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</si>
  <si>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</si>
  <si>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</si>
  <si>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</si>
  <si>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</si>
  <si>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</si>
  <si>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</si>
  <si>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</si>
  <si>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</si>
  <si>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</si>
  <si>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</si>
  <si>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</si>
  <si>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</si>
  <si>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</si>
  <si>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</si>
  <si>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</si>
  <si>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</si>
  <si>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</si>
  <si>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</si>
  <si>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</si>
  <si>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</si>
  <si>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</si>
  <si>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</si>
  <si>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</si>
  <si>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</si>
  <si>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</si>
  <si>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</si>
  <si>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</si>
  <si>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</si>
  <si>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</si>
  <si>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</si>
  <si>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</si>
  <si>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</si>
  <si>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</si>
  <si>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</si>
  <si>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</si>
  <si>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</si>
  <si>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</si>
  <si>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</si>
  <si>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</si>
  <si>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</si>
  <si>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</si>
  <si>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</si>
  <si>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</si>
  <si>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</si>
  <si>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</si>
  <si>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</si>
  <si>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</si>
  <si>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</si>
  <si>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</si>
  <si>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</si>
  <si>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</si>
  <si>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</si>
  <si>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</si>
  <si>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</si>
  <si>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</si>
  <si>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</si>
  <si>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</si>
  <si>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</si>
  <si>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</si>
  <si>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</si>
  <si>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</si>
  <si>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</si>
  <si>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</si>
  <si>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</si>
  <si>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</si>
  <si>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</si>
  <si>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</si>
  <si>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</si>
  <si>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</si>
  <si>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</si>
  <si>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</si>
  <si>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</si>
  <si>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</si>
  <si>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</si>
  <si>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</si>
  <si>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</si>
  <si>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</si>
  <si>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</si>
  <si>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</si>
  <si>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</si>
  <si>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</si>
  <si>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</si>
  <si>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</si>
  <si>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</si>
  <si>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</si>
  <si>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</si>
  <si>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</si>
  <si>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</si>
  <si>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</si>
  <si>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</si>
  <si>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</si>
  <si>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</si>
  <si>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</si>
  <si>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</si>
  <si>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</si>
  <si>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</si>
  <si>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</si>
  <si>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</si>
  <si>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</si>
  <si>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</si>
  <si>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</si>
  <si>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</si>
  <si>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</si>
  <si>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</si>
  <si>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</si>
  <si>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</si>
  <si>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</si>
  <si>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</si>
  <si>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</si>
  <si>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</si>
  <si>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</si>
  <si>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</si>
  <si>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</si>
  <si>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</si>
  <si>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</si>
  <si>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</si>
  <si>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</si>
  <si>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</si>
  <si>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</si>
  <si>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</si>
  <si>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</si>
  <si>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</si>
  <si>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</si>
  <si>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</si>
  <si>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</si>
  <si>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</si>
  <si>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</si>
  <si>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</si>
  <si>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</si>
  <si>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</si>
  <si>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</si>
  <si>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</si>
  <si>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</si>
  <si>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</si>
  <si>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</si>
  <si>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</si>
  <si>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</si>
  <si>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</si>
  <si>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</si>
  <si>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</si>
  <si>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</si>
  <si>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</si>
  <si>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</si>
  <si>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</si>
  <si>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</si>
  <si>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</si>
  <si>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</si>
  <si>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</si>
  <si>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</si>
  <si>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</si>
  <si>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</si>
  <si>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</si>
  <si>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</si>
  <si>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</si>
  <si>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</si>
  <si>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</si>
  <si>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</si>
  <si>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</si>
  <si>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</si>
  <si>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</si>
  <si>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</si>
  <si>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</si>
  <si>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</si>
  <si>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</si>
  <si>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</si>
  <si>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</si>
  <si>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</si>
  <si>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</si>
  <si>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</si>
  <si>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</si>
  <si>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</si>
  <si>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</si>
  <si>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</si>
  <si>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</si>
  <si>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</si>
  <si>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</si>
  <si>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</si>
  <si>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</si>
  <si>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</si>
  <si>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</si>
  <si>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</si>
  <si>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</si>
  <si>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</si>
  <si>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</si>
  <si>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</si>
  <si>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</si>
  <si>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</si>
  <si>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</si>
  <si>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</si>
  <si>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</si>
  <si>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</si>
  <si>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</si>
  <si>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</si>
  <si>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</si>
  <si>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</si>
  <si>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</si>
  <si>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</si>
  <si>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</si>
  <si>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</si>
  <si>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</si>
  <si>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</si>
  <si>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</si>
  <si>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</si>
  <si>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</si>
  <si>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</si>
  <si>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</si>
  <si>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</si>
  <si>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</si>
  <si>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</si>
  <si>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</si>
  <si>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</si>
  <si>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</si>
  <si>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</si>
  <si>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</si>
  <si>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</si>
  <si>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</si>
  <si>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</si>
  <si>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</si>
  <si>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</si>
  <si>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</si>
  <si>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</si>
  <si>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</si>
  <si>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</si>
  <si>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</si>
  <si>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</si>
  <si>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</si>
  <si>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</si>
  <si>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</si>
  <si>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</si>
  <si>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</si>
  <si>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</si>
  <si>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</si>
  <si>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</si>
  <si>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</si>
  <si>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</si>
  <si>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</si>
  <si>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</si>
  <si>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</si>
  <si>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</si>
  <si>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</si>
  <si>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</si>
  <si>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</si>
  <si>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</si>
  <si>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</si>
  <si>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</si>
  <si>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</si>
  <si>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</si>
  <si>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</si>
  <si>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</si>
  <si>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</si>
  <si>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</si>
  <si>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</si>
  <si>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</si>
  <si>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</si>
  <si>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</si>
  <si>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</si>
  <si>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</si>
  <si>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</si>
  <si>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</si>
  <si>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</si>
  <si>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</si>
  <si>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</si>
  <si>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</si>
  <si>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</si>
  <si>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</si>
  <si>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</si>
  <si>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</si>
  <si>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</si>
  <si>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</si>
  <si>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</si>
  <si>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</si>
  <si>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</si>
  <si>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</si>
  <si>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</si>
  <si>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</si>
  <si>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</si>
  <si>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</si>
  <si>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</si>
  <si>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</si>
  <si>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</si>
  <si>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</si>
  <si>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</si>
  <si>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</si>
  <si>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</si>
  <si>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</si>
  <si>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</si>
  <si>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</si>
  <si>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</si>
  <si>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</si>
  <si>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</si>
  <si>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</si>
  <si>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</si>
  <si>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</si>
  <si>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</si>
  <si>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</si>
  <si>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</si>
  <si>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</si>
  <si>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</si>
  <si>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</si>
  <si>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</si>
  <si>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</si>
  <si>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</si>
  <si>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</si>
  <si>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</si>
  <si>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</si>
  <si>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</si>
  <si>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</si>
  <si>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</si>
  <si>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</si>
  <si>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</si>
  <si>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</si>
  <si>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</si>
  <si>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</si>
  <si>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</si>
  <si>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</si>
  <si>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</si>
  <si>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</si>
  <si>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</si>
  <si>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</si>
  <si>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</si>
  <si>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</si>
  <si>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</si>
  <si>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</si>
  <si>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</si>
  <si>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</si>
  <si>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</si>
  <si>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</si>
  <si>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</si>
  <si>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</si>
  <si>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</si>
  <si>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</si>
  <si>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</si>
  <si>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</si>
  <si>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</si>
  <si>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</si>
  <si>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</si>
  <si>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</si>
  <si>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</si>
  <si>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</si>
  <si>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</si>
  <si>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</si>
  <si>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</si>
  <si>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</si>
  <si>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</si>
  <si>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</si>
  <si>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</si>
  <si>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</si>
  <si>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</si>
  <si>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</si>
  <si>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</si>
  <si>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</si>
  <si>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</si>
  <si>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</si>
  <si>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</si>
  <si>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</si>
  <si>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</si>
  <si>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</si>
  <si>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</si>
  <si>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</si>
  <si>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</si>
  <si>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</si>
  <si>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</si>
  <si>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</si>
  <si>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</si>
  <si>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</si>
  <si>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</si>
  <si>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</si>
  <si>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</si>
  <si>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</si>
  <si>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</si>
  <si>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</si>
  <si>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</si>
  <si>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</si>
  <si>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</si>
  <si>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</si>
  <si>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</si>
  <si>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</si>
  <si>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</si>
  <si>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</si>
  <si>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</si>
  <si>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</si>
  <si>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</si>
  <si>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</si>
  <si>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</si>
  <si>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</si>
  <si>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</si>
  <si>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</si>
  <si>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</si>
  <si>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</si>
  <si>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</si>
  <si>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</si>
  <si>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</si>
  <si>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</si>
  <si>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</si>
  <si>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</si>
  <si>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</si>
  <si>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</si>
  <si>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</si>
  <si>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</si>
  <si>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</si>
  <si>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</si>
  <si>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</si>
  <si>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</si>
  <si>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</si>
  <si>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</si>
  <si>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</si>
  <si>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</si>
  <si>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</si>
  <si>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</si>
  <si>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</si>
  <si>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</si>
  <si>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</si>
  <si>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</si>
  <si>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</si>
  <si>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</si>
  <si>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</si>
  <si>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</si>
  <si>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</si>
  <si>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</si>
  <si>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</si>
  <si>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</si>
  <si>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</si>
  <si>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</si>
  <si>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</si>
  <si>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</si>
  <si>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</si>
  <si>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</si>
  <si>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</si>
  <si>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</si>
  <si>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</si>
  <si>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</si>
  <si>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</si>
  <si>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</si>
  <si>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</si>
  <si>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</si>
  <si>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</si>
  <si>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</si>
  <si>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</si>
  <si>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</si>
  <si>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</si>
  <si>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</si>
  <si>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</si>
  <si>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</si>
  <si>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</si>
  <si>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</si>
  <si>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</si>
  <si>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</si>
  <si>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</si>
  <si>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</si>
  <si>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</si>
  <si>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</si>
  <si>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</si>
  <si>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</si>
  <si>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</si>
  <si>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</si>
  <si>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</si>
  <si>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</si>
  <si>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</si>
  <si>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</si>
  <si>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</si>
  <si>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</si>
  <si>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</si>
  <si>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</si>
  <si>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</si>
  <si>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</si>
  <si>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</si>
  <si>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</si>
  <si>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</si>
  <si>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</si>
  <si>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</si>
  <si>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</si>
  <si>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</si>
  <si>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</si>
  <si>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</si>
  <si>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</si>
  <si>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</si>
  <si>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</si>
  <si>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</si>
  <si>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</si>
  <si>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</si>
  <si>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</si>
  <si>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</si>
  <si>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</si>
  <si>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</si>
  <si>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</si>
  <si>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</si>
  <si>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</si>
  <si>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</si>
  <si>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</si>
  <si>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</si>
  <si>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</si>
  <si>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</si>
  <si>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</si>
  <si>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</si>
  <si>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</si>
  <si>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</si>
  <si>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</si>
  <si>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</si>
  <si>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</si>
  <si>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</si>
  <si>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</si>
  <si>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</si>
  <si>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</si>
  <si>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</si>
  <si>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</si>
  <si>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</si>
  <si>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</si>
  <si>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</si>
  <si>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</si>
  <si>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</si>
  <si>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</si>
  <si>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</si>
  <si>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</si>
  <si>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</si>
  <si>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</si>
  <si>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</si>
  <si>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</si>
  <si>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</si>
  <si>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</si>
  <si>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</si>
  <si>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</si>
  <si>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</si>
  <si>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</si>
  <si>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</si>
  <si>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</si>
  <si>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</si>
  <si>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</si>
  <si>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</si>
  <si>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</si>
  <si>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</si>
  <si>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</si>
  <si>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</si>
  <si>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</si>
  <si>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</si>
  <si>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</si>
  <si>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</si>
  <si>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</si>
  <si>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</si>
  <si>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</si>
  <si>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</si>
  <si>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</si>
  <si>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</si>
  <si>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</si>
  <si>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</si>
  <si>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</si>
  <si>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</si>
  <si>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</si>
  <si>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</si>
  <si>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</si>
  <si>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</si>
  <si>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</si>
  <si>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</si>
  <si>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</si>
  <si>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</si>
  <si>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</si>
  <si>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</si>
  <si>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</si>
  <si>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</si>
  <si>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</si>
  <si>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</si>
  <si>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</si>
  <si>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</si>
  <si>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</si>
  <si>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</si>
  <si>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</si>
  <si>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</si>
  <si>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</si>
  <si>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</si>
  <si>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</si>
  <si>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</si>
  <si>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</si>
  <si>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</si>
  <si>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</si>
  <si>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</si>
  <si>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</si>
  <si>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</si>
  <si>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</si>
  <si>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</si>
  <si>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</si>
  <si>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</si>
  <si>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</si>
  <si>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</si>
  <si>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</si>
  <si>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</si>
  <si>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</si>
  <si>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</si>
  <si>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</si>
  <si>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</si>
  <si>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</si>
  <si>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</si>
  <si>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</si>
  <si>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</si>
  <si>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</si>
  <si>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</si>
  <si>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</si>
  <si>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</si>
  <si>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</si>
  <si>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</si>
  <si>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</si>
  <si>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</si>
  <si>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</si>
  <si>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</si>
  <si>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</si>
  <si>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</si>
  <si>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</si>
  <si>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</si>
  <si>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</si>
  <si>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</si>
  <si>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</si>
  <si>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</si>
  <si>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</si>
  <si>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</si>
  <si>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</si>
  <si>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</si>
  <si>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</si>
  <si>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</si>
  <si>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</si>
  <si>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</si>
  <si>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</si>
  <si>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</si>
  <si>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</si>
  <si>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</si>
  <si>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</si>
  <si>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</si>
  <si>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</si>
  <si>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</si>
  <si>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</si>
  <si>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</si>
  <si>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</si>
  <si>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</si>
  <si>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</si>
  <si>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</si>
  <si>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</si>
  <si>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</si>
  <si>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</si>
  <si>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</si>
  <si>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</si>
  <si>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</si>
  <si>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</si>
  <si>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</si>
  <si>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</si>
  <si>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</si>
  <si>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</si>
  <si>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</si>
  <si>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</si>
  <si>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</si>
  <si>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</si>
  <si>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</si>
  <si>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</si>
  <si>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</si>
  <si>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</si>
  <si>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</si>
  <si>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</si>
  <si>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</si>
  <si>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</si>
  <si>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</si>
  <si>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</si>
  <si>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</si>
  <si>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</si>
  <si>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</si>
  <si>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</si>
  <si>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</si>
  <si>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</si>
  <si>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</si>
  <si>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</si>
  <si>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</si>
  <si>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</si>
  <si>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</si>
  <si>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</si>
  <si>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</si>
  <si>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</si>
  <si>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</si>
  <si>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</si>
  <si>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</si>
  <si>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</si>
  <si>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</si>
  <si>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</si>
  <si>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</si>
  <si>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</si>
  <si>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</si>
  <si>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</si>
  <si>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</si>
  <si>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</si>
  <si>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</si>
  <si>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</si>
  <si>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</si>
  <si>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</si>
  <si>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</si>
  <si>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</si>
  <si>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</si>
  <si>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</si>
  <si>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</si>
  <si>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</si>
  <si>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</si>
  <si>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</si>
  <si>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</si>
  <si>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</si>
  <si>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</si>
  <si>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</si>
  <si>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</si>
  <si>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</si>
  <si>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</si>
  <si>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</si>
  <si>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</si>
  <si>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</si>
  <si>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</si>
  <si>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</si>
  <si>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</si>
  <si>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</si>
  <si>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</si>
  <si>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</si>
  <si>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</si>
  <si>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</si>
  <si>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</si>
  <si>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</si>
  <si>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</si>
  <si>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</si>
  <si>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</si>
  <si>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</si>
  <si>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</si>
  <si>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</si>
  <si>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</si>
  <si>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</si>
  <si>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</si>
  <si>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</si>
  <si>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</si>
  <si>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</si>
  <si>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</si>
  <si>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</si>
  <si>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</si>
  <si>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</si>
  <si>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</si>
  <si>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</si>
  <si>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</si>
  <si>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</si>
  <si>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</si>
  <si>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</si>
  <si>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</si>
  <si>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</si>
  <si>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</si>
  <si>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</si>
  <si>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</si>
  <si>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</si>
  <si>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</si>
  <si>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</si>
  <si>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</si>
  <si>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</si>
  <si>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</si>
  <si>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</si>
  <si>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</si>
  <si>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</si>
  <si>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</si>
  <si>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</si>
  <si>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</si>
  <si>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</si>
  <si>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</si>
  <si>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</si>
  <si>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</si>
  <si>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</si>
  <si>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</si>
  <si>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</si>
  <si>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</si>
  <si>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</si>
  <si>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</si>
  <si>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</si>
  <si>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</si>
  <si>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</si>
  <si>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</si>
  <si>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</si>
  <si>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</si>
  <si>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</si>
  <si>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</si>
  <si>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</si>
  <si>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</si>
  <si>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</si>
  <si>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</si>
  <si>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</si>
  <si>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</si>
  <si>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ZTR-ZIQ</t>
  </si>
  <si>
    <t>ZTRZIQ</t>
  </si>
  <si>
    <t>Esmerilhamento à 12,5km/h entre ZTR-ZIQ</t>
  </si>
  <si>
    <t>mc1 as 23:59h</t>
  </si>
  <si>
    <t>MC1 12:25, aguarda passagem M87 as 14h</t>
  </si>
  <si>
    <t>MC1  as 08:32, faixa após M87 as 14h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</si>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</sst>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N281" activePane="bottomRight" state="frozen"/>
      <selection pane="bottomRight" activeCell="W286" sqref="W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 t="s">
        <v>1738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1740</v>
      </c>
      <c r="BK269" s="16" t="s">
        <v>1740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340" t="s">
        <v>1741</v>
      </c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0.56041666666666667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6.25E-2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1742</v>
      </c>
      <c r="BK271" s="16" t="s">
        <v>1742</v>
      </c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0.75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1744</v>
      </c>
      <c r="BK272" s="340" t="s">
        <v>1744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1748</v>
      </c>
      <c r="BK273" s="16" t="s">
        <v>1748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0.60277777777777775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0.12499999999999994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1749</v>
      </c>
      <c r="BK274" s="16" t="s">
        <v>1749</v>
      </c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</v>
      </c>
      <c r="BR274" s="18">
        <f>IF(OR(B274="",F274=""),"*",AY274/P274)</f>
        <v>0.99999999999999956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342" t="s">
        <v>1753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 t="s">
        <v>1754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 t="s">
        <v>1755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0" t="s">
        <v>1757</v>
      </c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 t="s">
        <v>1762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1766</v>
      </c>
      <c r="BK280" s="16" t="s">
        <v>1766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 t="shared" si="6"/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1767</v>
      </c>
      <c r="J283" s="215">
        <v>98</v>
      </c>
      <c r="K283" s="215">
        <v>616.654</v>
      </c>
      <c r="L283" s="83">
        <v>497.9</v>
      </c>
      <c r="M283" s="202" t="s">
        <v>1768</v>
      </c>
      <c r="N283" s="202" t="s">
        <v>1768</v>
      </c>
      <c r="O283" s="173">
        <v>0.375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1769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1769</v>
      </c>
      <c r="W285" s="173" t="s">
        <v>1770</v>
      </c>
      <c r="X285" s="216" t="s">
        <v>959</v>
      </c>
      <c r="Y285" s="158"/>
      <c r="Z285" s="158"/>
      <c r="AA285" s="83" t="s">
        <v>1771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8.3333333333333329E-2</v>
      </c>
      <c r="Q286" s="83">
        <v>1507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1772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1773</v>
      </c>
      <c r="N292" s="202" t="s">
        <v>1774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1775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1758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1776</v>
      </c>
      <c r="I297" s="173" t="s">
        <v>1776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1777</v>
      </c>
      <c r="W297" s="173" t="s">
        <v>1778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1779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1780</v>
      </c>
      <c r="D5" s="386"/>
      <c r="E5" s="386"/>
      <c r="F5" s="386"/>
      <c r="G5" s="386"/>
      <c r="H5" s="386"/>
      <c r="I5" s="386"/>
      <c r="J5" s="387"/>
      <c r="K5" s="388" t="s">
        <v>1781</v>
      </c>
      <c r="L5" s="389"/>
      <c r="M5" s="389"/>
      <c r="N5" s="389"/>
      <c r="O5" s="390" t="s">
        <v>1782</v>
      </c>
      <c r="P5" s="391"/>
      <c r="Q5" s="392"/>
    </row>
    <row r="6" spans="1:17" s="93" customFormat="1" ht="15.75" customHeight="1">
      <c r="A6" s="87" t="s">
        <v>1783</v>
      </c>
      <c r="B6" s="94" t="s">
        <v>1784</v>
      </c>
      <c r="C6" s="95" t="s">
        <v>1171</v>
      </c>
      <c r="D6" s="96" t="s">
        <v>1172</v>
      </c>
      <c r="E6" s="95" t="s">
        <v>1785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1786</v>
      </c>
      <c r="M6" s="139" t="s">
        <v>627</v>
      </c>
      <c r="N6" s="140" t="s">
        <v>1166</v>
      </c>
      <c r="O6" s="244" t="s">
        <v>1209</v>
      </c>
      <c r="P6" s="157"/>
      <c r="Q6" s="192" t="s">
        <v>1787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0.375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*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8.3333333333333329E-2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*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1788</v>
      </c>
      <c r="W1" s="398"/>
      <c r="X1" s="398"/>
      <c r="Y1" s="104"/>
    </row>
    <row r="2" spans="1:25" s="100" customFormat="1" ht="11.25" customHeight="1">
      <c r="A2" s="105" t="s">
        <v>1789</v>
      </c>
      <c r="B2" s="105" t="s">
        <v>1784</v>
      </c>
      <c r="C2" s="105" t="s">
        <v>603</v>
      </c>
      <c r="D2" s="106" t="s">
        <v>1171</v>
      </c>
      <c r="E2" s="106" t="s">
        <v>1172</v>
      </c>
      <c r="F2" s="106" t="s">
        <v>1783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1790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0.375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8.3333333333333329E-2</v>
      </c>
      <c r="S284" s="110" t="str">
        <f>IF(FN_MC!Q286="","*",CONCATENATE(FN_MC!Q286," ",FN_MC!R286))</f>
        <v>1507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*</v>
      </c>
      <c r="U294" s="110" t="str">
        <f>IF(FN_MC!W296="","*",FN_MC!W296)</f>
        <v>*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1792</v>
      </c>
      <c r="C2" s="95" t="s">
        <v>1157</v>
      </c>
      <c r="D2" s="95" t="s">
        <v>596</v>
      </c>
      <c r="E2" s="95" t="s">
        <v>1793</v>
      </c>
      <c r="F2" s="95" t="s">
        <v>1794</v>
      </c>
      <c r="G2" s="95" t="s">
        <v>1795</v>
      </c>
      <c r="H2" s="95" t="s">
        <v>1796</v>
      </c>
      <c r="I2" s="95" t="s">
        <v>1797</v>
      </c>
      <c r="J2" s="95" t="s">
        <v>1798</v>
      </c>
      <c r="K2" s="131" t="s">
        <v>1799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1801</v>
      </c>
      <c r="C4" s="318" t="s">
        <v>1802</v>
      </c>
      <c r="D4" s="318" t="s">
        <v>1803</v>
      </c>
      <c r="E4" s="318" t="s">
        <v>1804</v>
      </c>
      <c r="F4" s="318" t="s">
        <v>6</v>
      </c>
      <c r="G4" s="318" t="s">
        <v>1805</v>
      </c>
      <c r="H4" s="191"/>
    </row>
    <row r="5" spans="1:8">
      <c r="A5" s="191"/>
      <c r="B5" s="319" t="s">
        <v>1806</v>
      </c>
      <c r="C5" s="319">
        <v>309525</v>
      </c>
      <c r="D5" s="319" t="s">
        <v>1807</v>
      </c>
      <c r="E5" s="319" t="s">
        <v>844</v>
      </c>
      <c r="F5" s="319" t="s">
        <v>1808</v>
      </c>
      <c r="G5" s="320">
        <v>46296</v>
      </c>
      <c r="H5" s="191"/>
    </row>
    <row r="6" spans="1:8">
      <c r="A6" s="191"/>
      <c r="B6" s="319" t="s">
        <v>1809</v>
      </c>
      <c r="C6" s="319">
        <v>256875</v>
      </c>
      <c r="D6" s="319" t="s">
        <v>1810</v>
      </c>
      <c r="E6" s="319" t="s">
        <v>844</v>
      </c>
      <c r="F6" s="319" t="s">
        <v>1808</v>
      </c>
      <c r="G6" s="320">
        <v>46296</v>
      </c>
      <c r="H6" s="191"/>
    </row>
    <row r="7" spans="1:8">
      <c r="A7" s="191"/>
      <c r="B7" s="319" t="s">
        <v>1811</v>
      </c>
      <c r="C7" s="319">
        <v>257278</v>
      </c>
      <c r="D7" s="319" t="s">
        <v>1812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1813</v>
      </c>
      <c r="C8" s="319">
        <v>261794</v>
      </c>
      <c r="D8" s="319" t="s">
        <v>1814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1815</v>
      </c>
      <c r="C9" s="319">
        <v>257033</v>
      </c>
      <c r="D9" s="319" t="s">
        <v>1816</v>
      </c>
      <c r="E9" s="319" t="s">
        <v>835</v>
      </c>
      <c r="F9" s="319" t="s">
        <v>192</v>
      </c>
      <c r="G9" s="319" t="s">
        <v>1817</v>
      </c>
      <c r="H9" s="191"/>
    </row>
    <row r="10" spans="1:8">
      <c r="A10" s="191"/>
      <c r="B10" s="319" t="s">
        <v>1818</v>
      </c>
      <c r="C10" s="319">
        <v>396578</v>
      </c>
      <c r="D10" s="319" t="s">
        <v>1819</v>
      </c>
      <c r="E10" s="319" t="s">
        <v>835</v>
      </c>
      <c r="F10" s="319" t="s">
        <v>192</v>
      </c>
      <c r="G10" s="319" t="s">
        <v>1817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1821</v>
      </c>
      <c r="E3" s="315" t="s">
        <v>1822</v>
      </c>
      <c r="F3" s="315" t="s">
        <v>1823</v>
      </c>
      <c r="G3" s="315" t="s">
        <v>1824</v>
      </c>
      <c r="H3" s="315" t="s">
        <v>1825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2025-12-22T16:30:25Z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