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647" documentId="8_{B6337239-1A00-434D-AAD0-422EA1FEB5AE}" xr6:coauthVersionLast="47" xr6:coauthVersionMax="47" xr10:uidLastSave="{178B3D66-3F29-406D-84E7-AE37927C1E0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- MAQUINISTAS" sheetId="13" r:id="rId5"/>
    <sheet name="CONTROLE D" sheetId="11" r:id="rId6"/>
    <sheet name="CONTROLE D+1" sheetId="12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4" hidden="1">'CONTROLE - MAQUINISTAS'!$B$2:$K$3033</definedName>
    <definedName name="_xlnm._FilterDatabase" localSheetId="6" hidden="1">'CONTROLE D+1'!$A$2:$Y$3000</definedName>
    <definedName name="_xlnm._FilterDatabase" localSheetId="5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1" l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36" i="1" a="1"/>
  <c r="N36" i="1"/>
  <c r="N37" i="1" a="1"/>
  <c r="N37" i="1"/>
  <c r="N38" i="1" a="1"/>
  <c r="N38" i="1"/>
  <c r="N43" i="1" a="1"/>
  <c r="N43" i="1"/>
  <c r="N44" i="1" a="1"/>
  <c r="N44" i="1"/>
  <c r="N45" i="1" a="1"/>
  <c r="N45" i="1"/>
  <c r="N46" i="1" a="1"/>
  <c r="N46" i="1"/>
  <c r="N47" i="1" a="1"/>
  <c r="N47" i="1"/>
  <c r="N48" i="1" a="1"/>
  <c r="N48" i="1"/>
  <c r="N49" i="1" a="1"/>
  <c r="N49" i="1"/>
  <c r="N50" i="1" a="1"/>
  <c r="N50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M36" i="1" a="1"/>
  <c r="M36" i="1"/>
  <c r="M37" i="1" a="1"/>
  <c r="M37" i="1"/>
  <c r="M38" i="1" a="1"/>
  <c r="M38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/>
  <c r="M32" i="1" a="1"/>
  <c r="M32" i="1"/>
  <c r="N31" i="1" a="1"/>
  <c r="N31" i="1" s="1"/>
  <c r="M31" i="1" a="1"/>
  <c r="M31" i="1" s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/>
  <c r="S235" i="1" a="1"/>
  <c r="S235" i="1"/>
  <c r="T234" i="1" a="1"/>
  <c r="T234" i="1"/>
  <c r="S234" i="1" a="1"/>
  <c r="S234" i="1"/>
  <c r="T233" i="1" a="1"/>
  <c r="T233" i="1"/>
  <c r="S233" i="1" a="1"/>
  <c r="S233" i="1"/>
  <c r="T232" i="1" a="1"/>
  <c r="T232" i="1"/>
  <c r="S232" i="1" a="1"/>
  <c r="S232" i="1"/>
  <c r="T231" i="1" a="1"/>
  <c r="T231" i="1"/>
  <c r="S231" i="1" a="1"/>
  <c r="S231" i="1"/>
  <c r="T230" i="1" a="1"/>
  <c r="T230" i="1"/>
  <c r="S230" i="1" a="1"/>
  <c r="S230" i="1"/>
  <c r="T229" i="1" a="1"/>
  <c r="T229" i="1"/>
  <c r="S229" i="1" a="1"/>
  <c r="S229" i="1"/>
  <c r="T228" i="1" a="1"/>
  <c r="T228" i="1"/>
  <c r="S228" i="1" a="1"/>
  <c r="S228" i="1"/>
  <c r="T227" i="1" a="1"/>
  <c r="T227" i="1"/>
  <c r="S227" i="1" a="1"/>
  <c r="S227" i="1"/>
  <c r="T226" i="1" a="1"/>
  <c r="T226" i="1"/>
  <c r="S226" i="1" a="1"/>
  <c r="S226" i="1"/>
  <c r="T225" i="1" a="1"/>
  <c r="T225" i="1"/>
  <c r="S225" i="1" a="1"/>
  <c r="S225" i="1"/>
  <c r="T224" i="1" a="1"/>
  <c r="T224" i="1"/>
  <c r="S224" i="1" a="1"/>
  <c r="S224" i="1"/>
  <c r="T223" i="1" a="1"/>
  <c r="T223" i="1"/>
  <c r="S223" i="1" a="1"/>
  <c r="S223" i="1"/>
  <c r="T222" i="1" a="1"/>
  <c r="T222" i="1"/>
  <c r="S222" i="1" a="1"/>
  <c r="S222" i="1"/>
  <c r="T221" i="1" a="1"/>
  <c r="T221" i="1"/>
  <c r="S221" i="1" a="1"/>
  <c r="S221" i="1"/>
  <c r="T220" i="1" a="1"/>
  <c r="T220" i="1"/>
  <c r="S220" i="1" a="1"/>
  <c r="S220" i="1"/>
  <c r="T219" i="1" a="1"/>
  <c r="T219" i="1"/>
  <c r="S219" i="1" a="1"/>
  <c r="S219" i="1"/>
  <c r="T218" i="1" a="1"/>
  <c r="T218" i="1"/>
  <c r="S218" i="1" a="1"/>
  <c r="S218" i="1"/>
  <c r="T217" i="1" a="1"/>
  <c r="T217" i="1"/>
  <c r="S217" i="1" a="1"/>
  <c r="S217" i="1"/>
  <c r="T216" i="1" a="1"/>
  <c r="T216" i="1"/>
  <c r="S216" i="1" a="1"/>
  <c r="S216" i="1"/>
  <c r="T215" i="1" a="1"/>
  <c r="T215" i="1"/>
  <c r="S215" i="1" a="1"/>
  <c r="S215" i="1"/>
  <c r="T214" i="1" a="1"/>
  <c r="T214" i="1"/>
  <c r="S214" i="1" a="1"/>
  <c r="S214" i="1"/>
  <c r="T213" i="1" a="1"/>
  <c r="T213" i="1"/>
  <c r="S213" i="1" a="1"/>
  <c r="S213" i="1"/>
  <c r="T212" i="1" a="1"/>
  <c r="T212" i="1"/>
  <c r="S212" i="1" a="1"/>
  <c r="S212" i="1"/>
  <c r="T211" i="1" a="1"/>
  <c r="T211" i="1"/>
  <c r="S211" i="1" a="1"/>
  <c r="S211" i="1"/>
  <c r="T210" i="1" a="1"/>
  <c r="T210" i="1"/>
  <c r="S210" i="1" a="1"/>
  <c r="S210" i="1"/>
  <c r="T209" i="1" a="1"/>
  <c r="T209" i="1"/>
  <c r="S209" i="1" a="1"/>
  <c r="S209" i="1"/>
  <c r="T208" i="1" a="1"/>
  <c r="T208" i="1"/>
  <c r="S208" i="1" a="1"/>
  <c r="S208" i="1"/>
  <c r="T207" i="1" a="1"/>
  <c r="T207" i="1"/>
  <c r="S207" i="1" a="1"/>
  <c r="S207" i="1"/>
  <c r="T206" i="1" a="1"/>
  <c r="T206" i="1"/>
  <c r="S206" i="1" a="1"/>
  <c r="S206" i="1"/>
  <c r="T205" i="1" a="1"/>
  <c r="T205" i="1"/>
  <c r="S205" i="1" a="1"/>
  <c r="S205" i="1"/>
  <c r="T204" i="1" a="1"/>
  <c r="T204" i="1"/>
  <c r="S204" i="1" a="1"/>
  <c r="S204" i="1"/>
  <c r="T203" i="1" a="1"/>
  <c r="T203" i="1"/>
  <c r="S203" i="1" a="1"/>
  <c r="S203" i="1"/>
  <c r="T202" i="1" a="1"/>
  <c r="T202" i="1"/>
  <c r="S202" i="1" a="1"/>
  <c r="S202" i="1"/>
  <c r="T201" i="1" a="1"/>
  <c r="T201" i="1"/>
  <c r="S201" i="1" a="1"/>
  <c r="S201" i="1"/>
  <c r="T200" i="1" a="1"/>
  <c r="T200" i="1"/>
  <c r="S200" i="1" a="1"/>
  <c r="S200" i="1"/>
  <c r="T199" i="1" a="1"/>
  <c r="T199" i="1"/>
  <c r="S199" i="1" a="1"/>
  <c r="S199" i="1"/>
  <c r="T198" i="1" a="1"/>
  <c r="T198" i="1"/>
  <c r="S198" i="1" a="1"/>
  <c r="S198" i="1"/>
  <c r="T197" i="1" a="1"/>
  <c r="T197" i="1"/>
  <c r="S197" i="1" a="1"/>
  <c r="S197" i="1"/>
  <c r="T196" i="1" a="1"/>
  <c r="T196" i="1"/>
  <c r="S196" i="1" a="1"/>
  <c r="S196" i="1"/>
  <c r="T195" i="1" a="1"/>
  <c r="T195" i="1"/>
  <c r="S195" i="1" a="1"/>
  <c r="S195" i="1"/>
  <c r="T194" i="1" a="1"/>
  <c r="T194" i="1"/>
  <c r="S194" i="1" a="1"/>
  <c r="S194" i="1"/>
  <c r="T193" i="1" a="1"/>
  <c r="T193" i="1"/>
  <c r="S193" i="1" a="1"/>
  <c r="S193" i="1"/>
  <c r="T192" i="1" a="1"/>
  <c r="T192" i="1"/>
  <c r="S192" i="1" a="1"/>
  <c r="S192" i="1"/>
  <c r="T191" i="1" a="1"/>
  <c r="T191" i="1"/>
  <c r="S191" i="1" a="1"/>
  <c r="S191" i="1"/>
  <c r="T190" i="1" a="1"/>
  <c r="T190" i="1"/>
  <c r="S190" i="1" a="1"/>
  <c r="S190" i="1"/>
  <c r="T189" i="1" a="1"/>
  <c r="T189" i="1"/>
  <c r="S189" i="1" a="1"/>
  <c r="S189" i="1"/>
  <c r="T188" i="1" a="1"/>
  <c r="T188" i="1"/>
  <c r="S188" i="1" a="1"/>
  <c r="S188" i="1"/>
  <c r="T187" i="1" a="1"/>
  <c r="T187" i="1"/>
  <c r="S187" i="1" a="1"/>
  <c r="S187" i="1"/>
  <c r="T186" i="1" a="1"/>
  <c r="T186" i="1"/>
  <c r="S186" i="1" a="1"/>
  <c r="S186" i="1"/>
  <c r="T185" i="1" a="1"/>
  <c r="T185" i="1"/>
  <c r="S185" i="1" a="1"/>
  <c r="S185" i="1"/>
  <c r="T184" i="1" a="1"/>
  <c r="T184" i="1"/>
  <c r="S184" i="1" a="1"/>
  <c r="S184" i="1"/>
  <c r="T183" i="1" a="1"/>
  <c r="T183" i="1"/>
  <c r="S183" i="1" a="1"/>
  <c r="S183" i="1"/>
  <c r="T182" i="1" a="1"/>
  <c r="T182" i="1"/>
  <c r="S182" i="1" a="1"/>
  <c r="S182" i="1"/>
  <c r="T181" i="1" a="1"/>
  <c r="T181" i="1"/>
  <c r="S181" i="1" a="1"/>
  <c r="S181" i="1"/>
  <c r="T180" i="1" a="1"/>
  <c r="T180" i="1"/>
  <c r="S180" i="1" a="1"/>
  <c r="S180" i="1"/>
  <c r="T179" i="1" a="1"/>
  <c r="T179" i="1"/>
  <c r="S179" i="1" a="1"/>
  <c r="S179" i="1"/>
  <c r="T178" i="1" a="1"/>
  <c r="T178" i="1"/>
  <c r="S178" i="1" a="1"/>
  <c r="S178" i="1"/>
  <c r="T177" i="1" a="1"/>
  <c r="T177" i="1"/>
  <c r="S177" i="1" a="1"/>
  <c r="S177" i="1"/>
  <c r="T176" i="1" a="1"/>
  <c r="T176" i="1"/>
  <c r="S176" i="1" a="1"/>
  <c r="S176" i="1"/>
  <c r="T175" i="1" a="1"/>
  <c r="T175" i="1"/>
  <c r="S175" i="1" a="1"/>
  <c r="S175" i="1"/>
  <c r="T174" i="1" a="1"/>
  <c r="T174" i="1"/>
  <c r="S174" i="1" a="1"/>
  <c r="S174" i="1"/>
  <c r="T173" i="1" a="1"/>
  <c r="T173" i="1"/>
  <c r="S173" i="1" a="1"/>
  <c r="S173" i="1"/>
  <c r="T172" i="1" a="1"/>
  <c r="T172" i="1"/>
  <c r="S172" i="1" a="1"/>
  <c r="S172" i="1"/>
  <c r="T171" i="1" a="1"/>
  <c r="T171" i="1"/>
  <c r="S171" i="1" a="1"/>
  <c r="S171" i="1"/>
  <c r="T170" i="1" a="1"/>
  <c r="T170" i="1"/>
  <c r="S170" i="1" a="1"/>
  <c r="S170" i="1"/>
  <c r="T169" i="1" a="1"/>
  <c r="T169" i="1"/>
  <c r="S169" i="1" a="1"/>
  <c r="S169" i="1"/>
  <c r="T168" i="1" a="1"/>
  <c r="T168" i="1"/>
  <c r="S168" i="1" a="1"/>
  <c r="S168" i="1"/>
  <c r="T167" i="1" a="1"/>
  <c r="T167" i="1"/>
  <c r="S167" i="1" a="1"/>
  <c r="S167" i="1"/>
  <c r="T166" i="1" a="1"/>
  <c r="T166" i="1"/>
  <c r="S166" i="1" a="1"/>
  <c r="S166" i="1"/>
  <c r="T165" i="1" a="1"/>
  <c r="T165" i="1"/>
  <c r="S165" i="1" a="1"/>
  <c r="S165" i="1"/>
  <c r="T164" i="1" a="1"/>
  <c r="T164" i="1"/>
  <c r="S164" i="1" a="1"/>
  <c r="S164" i="1"/>
  <c r="T163" i="1" a="1"/>
  <c r="T163" i="1"/>
  <c r="S163" i="1" a="1"/>
  <c r="S163" i="1"/>
  <c r="T162" i="1" a="1"/>
  <c r="T162" i="1"/>
  <c r="S162" i="1" a="1"/>
  <c r="S162" i="1"/>
  <c r="T161" i="1" a="1"/>
  <c r="T161" i="1"/>
  <c r="S161" i="1" a="1"/>
  <c r="S161" i="1"/>
  <c r="T160" i="1" a="1"/>
  <c r="T160" i="1"/>
  <c r="S160" i="1" a="1"/>
  <c r="S160" i="1"/>
  <c r="T159" i="1" a="1"/>
  <c r="T159" i="1"/>
  <c r="S159" i="1" a="1"/>
  <c r="S159" i="1"/>
  <c r="T158" i="1" a="1"/>
  <c r="T158" i="1"/>
  <c r="S158" i="1" a="1"/>
  <c r="S158" i="1"/>
  <c r="T157" i="1" a="1"/>
  <c r="T157" i="1"/>
  <c r="S157" i="1" a="1"/>
  <c r="S157" i="1"/>
  <c r="T156" i="1" a="1"/>
  <c r="T156" i="1"/>
  <c r="S156" i="1" a="1"/>
  <c r="S156" i="1"/>
  <c r="T155" i="1" a="1"/>
  <c r="T155" i="1"/>
  <c r="S155" i="1" a="1"/>
  <c r="S155" i="1"/>
  <c r="T154" i="1" a="1"/>
  <c r="T154" i="1"/>
  <c r="S154" i="1" a="1"/>
  <c r="S154" i="1"/>
  <c r="T153" i="1" a="1"/>
  <c r="T153" i="1"/>
  <c r="S153" i="1" a="1"/>
  <c r="S153" i="1"/>
  <c r="T152" i="1" a="1"/>
  <c r="T152" i="1"/>
  <c r="S152" i="1" a="1"/>
  <c r="S152" i="1"/>
  <c r="T151" i="1" a="1"/>
  <c r="T151" i="1"/>
  <c r="S151" i="1" a="1"/>
  <c r="S151" i="1"/>
  <c r="T150" i="1" a="1"/>
  <c r="T150" i="1"/>
  <c r="S150" i="1" a="1"/>
  <c r="S150" i="1"/>
  <c r="T149" i="1" a="1"/>
  <c r="T149" i="1"/>
  <c r="S149" i="1" a="1"/>
  <c r="S149" i="1"/>
  <c r="T148" i="1" a="1"/>
  <c r="T148" i="1"/>
  <c r="S148" i="1" a="1"/>
  <c r="S148" i="1"/>
  <c r="T147" i="1" a="1"/>
  <c r="T147" i="1"/>
  <c r="S147" i="1" a="1"/>
  <c r="S147" i="1"/>
  <c r="T146" i="1" a="1"/>
  <c r="T146" i="1"/>
  <c r="S146" i="1" a="1"/>
  <c r="S146" i="1"/>
  <c r="T145" i="1" a="1"/>
  <c r="T145" i="1"/>
  <c r="S145" i="1" a="1"/>
  <c r="S145" i="1" s="1"/>
  <c r="D143" i="12" s="1"/>
  <c r="T144" i="1" a="1"/>
  <c r="T144" i="1" s="1"/>
  <c r="E142" i="12" s="1"/>
  <c r="S144" i="1" a="1"/>
  <c r="S144" i="1"/>
  <c r="T143" i="1" a="1"/>
  <c r="T143" i="1" s="1"/>
  <c r="E141" i="12" s="1"/>
  <c r="S143" i="1" a="1"/>
  <c r="S143" i="1" s="1"/>
  <c r="D141" i="12" s="1"/>
  <c r="T142" i="1" a="1"/>
  <c r="T142" i="1"/>
  <c r="S142" i="1" a="1"/>
  <c r="S142" i="1" s="1"/>
  <c r="D140" i="12" s="1"/>
  <c r="T141" i="1" a="1"/>
  <c r="T141" i="1" s="1"/>
  <c r="E139" i="12" s="1"/>
  <c r="S141" i="1" a="1"/>
  <c r="S141" i="1"/>
  <c r="T140" i="1" a="1"/>
  <c r="T140" i="1" s="1"/>
  <c r="E138" i="12" s="1"/>
  <c r="S140" i="1" a="1"/>
  <c r="S140" i="1" s="1"/>
  <c r="D138" i="12" s="1"/>
  <c r="T139" i="1" a="1"/>
  <c r="T139" i="1"/>
  <c r="S139" i="1" a="1"/>
  <c r="S139" i="1" s="1"/>
  <c r="D137" i="12" s="1"/>
  <c r="T138" i="1" a="1"/>
  <c r="T138" i="1" s="1"/>
  <c r="E136" i="12" s="1"/>
  <c r="S138" i="1" a="1"/>
  <c r="S138" i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T113" i="1" a="1"/>
  <c r="T113" i="1" s="1"/>
  <c r="E111" i="12" s="1"/>
  <c r="S113" i="1" a="1"/>
  <c r="S113" i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T105" i="1" a="1"/>
  <c r="T105" i="1" s="1"/>
  <c r="E103" i="12" s="1"/>
  <c r="S105" i="1" a="1"/>
  <c r="S105" i="1" s="1"/>
  <c r="T104" i="1" a="1"/>
  <c r="T104" i="1" s="1"/>
  <c r="E102" i="12" s="1"/>
  <c r="S104" i="1" a="1"/>
  <c r="S104" i="1"/>
  <c r="T103" i="1" a="1"/>
  <c r="T103" i="1" s="1"/>
  <c r="E101" i="12" s="1"/>
  <c r="S103" i="1" a="1"/>
  <c r="S103" i="1" s="1"/>
  <c r="T102" i="1" a="1"/>
  <c r="T102" i="1" s="1"/>
  <c r="E100" i="12" s="1"/>
  <c r="S102" i="1" a="1"/>
  <c r="S102" i="1" s="1"/>
  <c r="T101" i="1" a="1"/>
  <c r="T101" i="1" s="1"/>
  <c r="E99" i="12" s="1"/>
  <c r="S101" i="1" a="1"/>
  <c r="S101" i="1" s="1"/>
  <c r="D99" i="12" s="1"/>
  <c r="T100" i="1" a="1"/>
  <c r="T100" i="1" s="1"/>
  <c r="S100" i="1" a="1"/>
  <c r="S100" i="1" s="1"/>
  <c r="T99" i="1" a="1"/>
  <c r="T99" i="1" s="1"/>
  <c r="E97" i="12" s="1"/>
  <c r="S99" i="1" a="1"/>
  <c r="S99" i="1" s="1"/>
  <c r="T98" i="1" a="1"/>
  <c r="T98" i="1" s="1"/>
  <c r="S98" i="1" a="1"/>
  <c r="S98" i="1" s="1"/>
  <c r="D96" i="12" s="1"/>
  <c r="T97" i="1" a="1"/>
  <c r="T97" i="1" s="1"/>
  <c r="S97" i="1" a="1"/>
  <c r="S97" i="1" s="1"/>
  <c r="T96" i="1" a="1"/>
  <c r="T96" i="1" s="1"/>
  <c r="E94" i="12" s="1"/>
  <c r="S96" i="1" a="1"/>
  <c r="S96" i="1" s="1"/>
  <c r="T95" i="1" a="1"/>
  <c r="T95" i="1" s="1"/>
  <c r="S95" i="1" a="1"/>
  <c r="S95" i="1" s="1"/>
  <c r="D93" i="12" s="1"/>
  <c r="T94" i="1" a="1"/>
  <c r="T94" i="1" s="1"/>
  <c r="S94" i="1" a="1"/>
  <c r="S94" i="1" s="1"/>
  <c r="T93" i="1" a="1"/>
  <c r="T93" i="1" s="1"/>
  <c r="E91" i="12" s="1"/>
  <c r="S93" i="1" a="1"/>
  <c r="S93" i="1" s="1"/>
  <c r="T92" i="1" a="1"/>
  <c r="T92" i="1" s="1"/>
  <c r="S92" i="1" a="1"/>
  <c r="S92" i="1" s="1"/>
  <c r="D90" i="12" s="1"/>
  <c r="T91" i="1" a="1"/>
  <c r="T91" i="1" s="1"/>
  <c r="S91" i="1" a="1"/>
  <c r="S91" i="1" s="1"/>
  <c r="T90" i="1" a="1"/>
  <c r="T90" i="1" s="1"/>
  <c r="E88" i="12" s="1"/>
  <c r="S90" i="1" a="1"/>
  <c r="S90" i="1" s="1"/>
  <c r="T89" i="1" a="1"/>
  <c r="T89" i="1" s="1"/>
  <c r="S89" i="1" a="1"/>
  <c r="S89" i="1" s="1"/>
  <c r="D87" i="12" s="1"/>
  <c r="T88" i="1" a="1"/>
  <c r="T88" i="1" s="1"/>
  <c r="S88" i="1" a="1"/>
  <c r="S88" i="1" s="1"/>
  <c r="T87" i="1" a="1"/>
  <c r="T87" i="1" s="1"/>
  <c r="E85" i="12" s="1"/>
  <c r="S87" i="1" a="1"/>
  <c r="S87" i="1" s="1"/>
  <c r="T86" i="1" a="1"/>
  <c r="T86" i="1" s="1"/>
  <c r="S86" i="1" a="1"/>
  <c r="S86" i="1" s="1"/>
  <c r="D84" i="12" s="1"/>
  <c r="T85" i="1" a="1"/>
  <c r="T85" i="1" s="1"/>
  <c r="S85" i="1" a="1"/>
  <c r="S85" i="1" s="1"/>
  <c r="T84" i="1" a="1"/>
  <c r="T84" i="1" s="1"/>
  <c r="E82" i="12" s="1"/>
  <c r="S84" i="1" a="1"/>
  <c r="S84" i="1" s="1"/>
  <c r="T83" i="1" a="1"/>
  <c r="T83" i="1" s="1"/>
  <c r="S83" i="1" a="1"/>
  <c r="S83" i="1" s="1"/>
  <c r="D81" i="12" s="1"/>
  <c r="T82" i="1" a="1"/>
  <c r="T82" i="1" s="1"/>
  <c r="S82" i="1" a="1"/>
  <c r="S82" i="1" s="1"/>
  <c r="T81" i="1" a="1"/>
  <c r="T81" i="1" s="1"/>
  <c r="E79" i="12" s="1"/>
  <c r="S81" i="1" a="1"/>
  <c r="S81" i="1" s="1"/>
  <c r="T80" i="1" a="1"/>
  <c r="T80" i="1" s="1"/>
  <c r="S80" i="1" a="1"/>
  <c r="S80" i="1" s="1"/>
  <c r="D78" i="12" s="1"/>
  <c r="T79" i="1" a="1"/>
  <c r="T79" i="1" s="1"/>
  <c r="S79" i="1" a="1"/>
  <c r="S79" i="1" s="1"/>
  <c r="T78" i="1" a="1"/>
  <c r="T78" i="1" s="1"/>
  <c r="E76" i="12" s="1"/>
  <c r="S78" i="1" a="1"/>
  <c r="S78" i="1" s="1"/>
  <c r="T77" i="1" a="1"/>
  <c r="T77" i="1" s="1"/>
  <c r="S77" i="1" a="1"/>
  <c r="S77" i="1" s="1"/>
  <c r="D75" i="12" s="1"/>
  <c r="T76" i="1" a="1"/>
  <c r="T76" i="1" s="1"/>
  <c r="S76" i="1" a="1"/>
  <c r="S76" i="1" s="1"/>
  <c r="T75" i="1" a="1"/>
  <c r="T75" i="1" s="1"/>
  <c r="E73" i="12" s="1"/>
  <c r="S75" i="1" a="1"/>
  <c r="S75" i="1" s="1"/>
  <c r="T74" i="1" a="1"/>
  <c r="T74" i="1" s="1"/>
  <c r="S74" i="1" a="1"/>
  <c r="S74" i="1" s="1"/>
  <c r="D72" i="12" s="1"/>
  <c r="T73" i="1" a="1"/>
  <c r="T73" i="1" s="1"/>
  <c r="S73" i="1" a="1"/>
  <c r="S73" i="1" s="1"/>
  <c r="T72" i="1" a="1"/>
  <c r="T72" i="1" s="1"/>
  <c r="E70" i="12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T63" i="1" a="1"/>
  <c r="T63" i="1" s="1"/>
  <c r="E61" i="12" s="1"/>
  <c r="S63" i="1" a="1"/>
  <c r="S63" i="1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T60" i="1" a="1"/>
  <c r="T60" i="1" s="1"/>
  <c r="E58" i="12" s="1"/>
  <c r="S60" i="1" a="1"/>
  <c r="S60" i="1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T57" i="1" a="1"/>
  <c r="T57" i="1" s="1"/>
  <c r="E55" i="12" s="1"/>
  <c r="S57" i="1" a="1"/>
  <c r="S57" i="1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T54" i="1" a="1"/>
  <c r="T54" i="1" s="1"/>
  <c r="E52" i="12" s="1"/>
  <c r="S54" i="1" a="1"/>
  <c r="S54" i="1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T51" i="1" a="1"/>
  <c r="T51" i="1" s="1"/>
  <c r="E49" i="12" s="1"/>
  <c r="S51" i="1" a="1"/>
  <c r="S51" i="1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E42" i="12" s="1"/>
  <c r="S44" i="1" a="1"/>
  <c r="S44" i="1" s="1"/>
  <c r="T43" i="1" a="1"/>
  <c r="T43" i="1" s="1"/>
  <c r="E41" i="12" s="1"/>
  <c r="S43" i="1" a="1"/>
  <c r="S43" i="1" s="1"/>
  <c r="D41" i="12" s="1"/>
  <c r="T42" i="1" a="1"/>
  <c r="T42" i="1" s="1"/>
  <c r="S42" i="1" a="1"/>
  <c r="S42" i="1" s="1"/>
  <c r="T41" i="1" a="1"/>
  <c r="T41" i="1" s="1"/>
  <c r="E39" i="12" s="1"/>
  <c r="S41" i="1" a="1"/>
  <c r="S41" i="1" s="1"/>
  <c r="T40" i="1" a="1"/>
  <c r="T40" i="1" s="1"/>
  <c r="E38" i="12" s="1"/>
  <c r="S40" i="1" a="1"/>
  <c r="S40" i="1" s="1"/>
  <c r="D38" i="12" s="1"/>
  <c r="T39" i="1" a="1"/>
  <c r="T39" i="1" s="1"/>
  <c r="S39" i="1" a="1"/>
  <c r="S39" i="1" s="1"/>
  <c r="D37" i="12" s="1"/>
  <c r="T38" i="1" a="1"/>
  <c r="T38" i="1" s="1"/>
  <c r="E36" i="12" s="1"/>
  <c r="S38" i="1" a="1"/>
  <c r="S38" i="1" s="1"/>
  <c r="T37" i="1" a="1"/>
  <c r="T37" i="1" s="1"/>
  <c r="E35" i="12" s="1"/>
  <c r="S37" i="1" a="1"/>
  <c r="S37" i="1" s="1"/>
  <c r="D35" i="12" s="1"/>
  <c r="T36" i="1" a="1"/>
  <c r="T36" i="1" s="1"/>
  <c r="S36" i="1" a="1"/>
  <c r="S36" i="1" s="1"/>
  <c r="D34" i="12" s="1"/>
  <c r="T35" i="1" a="1"/>
  <c r="T35" i="1" s="1"/>
  <c r="E33" i="12" s="1"/>
  <c r="S35" i="1" a="1"/>
  <c r="S35" i="1" s="1"/>
  <c r="T34" i="1" a="1"/>
  <c r="T34" i="1" s="1"/>
  <c r="E32" i="12" s="1"/>
  <c r="S34" i="1" a="1"/>
  <c r="S34" i="1" s="1"/>
  <c r="D32" i="12" s="1"/>
  <c r="T33" i="1" a="1"/>
  <c r="T33" i="1" s="1"/>
  <c r="S33" i="1" a="1"/>
  <c r="S33" i="1" s="1"/>
  <c r="D31" i="12" s="1"/>
  <c r="T32" i="1" a="1"/>
  <c r="T32" i="1" s="1"/>
  <c r="E30" i="12" s="1"/>
  <c r="S32" i="1" a="1"/>
  <c r="S32" i="1" s="1"/>
  <c r="T31" i="1" a="1"/>
  <c r="T31" i="1" s="1"/>
  <c r="E29" i="12" s="1"/>
  <c r="S31" i="1" a="1"/>
  <c r="S31" i="1" s="1"/>
  <c r="D29" i="12" s="1"/>
  <c r="T30" i="1" a="1"/>
  <c r="T30" i="1" s="1"/>
  <c r="S30" i="1" a="1"/>
  <c r="S30" i="1" s="1"/>
  <c r="D28" i="12" s="1"/>
  <c r="T29" i="1" a="1"/>
  <c r="T29" i="1" s="1"/>
  <c r="E27" i="12" s="1"/>
  <c r="S29" i="1" a="1"/>
  <c r="S29" i="1" s="1"/>
  <c r="T28" i="1" a="1"/>
  <c r="T28" i="1" s="1"/>
  <c r="S28" i="1" a="1"/>
  <c r="S28" i="1" s="1"/>
  <c r="D26" i="12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E21" i="12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D17" i="12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E12" i="12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E170" i="12"/>
  <c r="U172" i="1"/>
  <c r="AI172" i="1"/>
  <c r="BB172" i="1" s="1"/>
  <c r="AJ172" i="1"/>
  <c r="AK172" i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AL179" i="1"/>
  <c r="AO179" i="1"/>
  <c r="AP179" i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E179" i="12"/>
  <c r="U181" i="1"/>
  <c r="AI181" i="1"/>
  <c r="BB181" i="1" s="1"/>
  <c r="AJ181" i="1"/>
  <c r="AK181" i="1"/>
  <c r="AL181" i="1"/>
  <c r="AO181" i="1"/>
  <c r="AP181" i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AL184" i="1"/>
  <c r="AO184" i="1"/>
  <c r="AP184" i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AL185" i="1"/>
  <c r="AO185" i="1"/>
  <c r="AP185" i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AL188" i="1"/>
  <c r="AO188" i="1"/>
  <c r="AP188" i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E188" i="12"/>
  <c r="U190" i="1"/>
  <c r="AI190" i="1"/>
  <c r="BB190" i="1" s="1"/>
  <c r="AJ190" i="1"/>
  <c r="AK190" i="1"/>
  <c r="AL190" i="1"/>
  <c r="AO190" i="1"/>
  <c r="AP190" i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AL192" i="1"/>
  <c r="AO192" i="1"/>
  <c r="AP192" i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AL195" i="1"/>
  <c r="AO195" i="1"/>
  <c r="AP195" i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AL197" i="1"/>
  <c r="AO197" i="1"/>
  <c r="AP197" i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AL198" i="1"/>
  <c r="AO198" i="1"/>
  <c r="AP198" i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AL201" i="1"/>
  <c r="AO201" i="1"/>
  <c r="AP201" i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AL204" i="1"/>
  <c r="AO204" i="1"/>
  <c r="AP204" i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AL210" i="1"/>
  <c r="AO210" i="1"/>
  <c r="AP210" i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AL213" i="1"/>
  <c r="AO213" i="1"/>
  <c r="AP213" i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E212" i="12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R226" i="1"/>
  <c r="U226" i="1"/>
  <c r="AI226" i="1"/>
  <c r="BB226" i="1" s="1"/>
  <c r="AJ226" i="1"/>
  <c r="AK226" i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R234" i="1"/>
  <c r="U234" i="1"/>
  <c r="AI234" i="1"/>
  <c r="BB234" i="1" s="1"/>
  <c r="AJ234" i="1"/>
  <c r="AK234" i="1"/>
  <c r="AL234" i="1"/>
  <c r="AO234" i="1"/>
  <c r="AP234" i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R237" i="1"/>
  <c r="U237" i="1"/>
  <c r="AI237" i="1"/>
  <c r="BB237" i="1" s="1"/>
  <c r="AJ237" i="1"/>
  <c r="AK237" i="1"/>
  <c r="AL237" i="1"/>
  <c r="AO237" i="1"/>
  <c r="AP237" i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AL268" i="1"/>
  <c r="AO268" i="1"/>
  <c r="AP268" i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AL279" i="1"/>
  <c r="AO279" i="1"/>
  <c r="AP279" i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AQ297" i="1"/>
  <c r="AY297" i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AQ299" i="1"/>
  <c r="AY299" i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G110" i="1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E115" i="12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E125" i="12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D136" i="12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E137" i="12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D139" i="12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E140" i="12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E143" i="12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D144" i="12"/>
  <c r="E144" i="12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D146" i="12"/>
  <c r="E146" i="12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E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D148" i="12"/>
  <c r="E148" i="12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D149" i="12"/>
  <c r="E149" i="12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E150" i="12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D151" i="12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D152" i="12"/>
  <c r="E152" i="12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E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D154" i="12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D155" i="12"/>
  <c r="E155" i="12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E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D157" i="12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D159" i="12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F7" i="1"/>
  <c r="BR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F14" i="1"/>
  <c r="BR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F15" i="1"/>
  <c r="BR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AM32" i="1"/>
  <c r="AN32" i="1"/>
  <c r="R32" i="1"/>
  <c r="D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G35" i="11"/>
  <c r="AN33" i="1"/>
  <c r="R33" i="1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AM34" i="1"/>
  <c r="AN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AM36" i="1"/>
  <c r="AN36" i="1"/>
  <c r="R36" i="1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K35" i="12"/>
  <c r="R37" i="1"/>
  <c r="U37" i="1"/>
  <c r="AI37" i="1"/>
  <c r="BB37" i="1" s="1"/>
  <c r="AJ37" i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AM38" i="1"/>
  <c r="AN38" i="1"/>
  <c r="R38" i="1"/>
  <c r="D36" i="12"/>
  <c r="U38" i="1"/>
  <c r="AI38" i="1"/>
  <c r="BB38" i="1" s="1"/>
  <c r="AJ38" i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AM39" i="1"/>
  <c r="AN39" i="1"/>
  <c r="R39" i="1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AM40" i="1"/>
  <c r="AN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AM41" i="1"/>
  <c r="AN41" i="1"/>
  <c r="R41" i="1"/>
  <c r="D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AM42" i="1"/>
  <c r="AN42" i="1"/>
  <c r="R42" i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AM43" i="1"/>
  <c r="AN43" i="1"/>
  <c r="R43" i="1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AM44" i="1"/>
  <c r="AN44" i="1"/>
  <c r="R44" i="1"/>
  <c r="D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J45" i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AM46" i="1"/>
  <c r="AN46" i="1"/>
  <c r="R46" i="1"/>
  <c r="D44" i="12"/>
  <c r="E44" i="12"/>
  <c r="U46" i="1"/>
  <c r="AI46" i="1"/>
  <c r="BB46" i="1" s="1"/>
  <c r="AJ46" i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J47" i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AM48" i="1"/>
  <c r="AN48" i="1"/>
  <c r="R48" i="1"/>
  <c r="D46" i="12"/>
  <c r="E46" i="12"/>
  <c r="U48" i="1"/>
  <c r="AI48" i="1"/>
  <c r="BB48" i="1" s="1"/>
  <c r="AJ48" i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AM49" i="1"/>
  <c r="AN49" i="1"/>
  <c r="R49" i="1"/>
  <c r="D47" i="12"/>
  <c r="U49" i="1"/>
  <c r="AI49" i="1"/>
  <c r="BB49" i="1" s="1"/>
  <c r="AJ49" i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AM50" i="1"/>
  <c r="AN50" i="1"/>
  <c r="R50" i="1"/>
  <c r="U50" i="1"/>
  <c r="AI50" i="1"/>
  <c r="BB50" i="1" s="1"/>
  <c r="AJ50" i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J51" i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AM52" i="1"/>
  <c r="AN52" i="1"/>
  <c r="R52" i="1"/>
  <c r="D50" i="12"/>
  <c r="U52" i="1"/>
  <c r="AI52" i="1"/>
  <c r="BB52" i="1" s="1"/>
  <c r="AJ52" i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AM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D74" i="12"/>
  <c r="E74" i="12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E75" i="12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D76" i="12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D77" i="12"/>
  <c r="E77" i="12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E78" i="12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D79" i="12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D80" i="12"/>
  <c r="E80" i="12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E81" i="12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D82" i="12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D83" i="12"/>
  <c r="E83" i="12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E84" i="12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D85" i="12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D86" i="12"/>
  <c r="E86" i="12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E87" i="12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D88" i="12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D89" i="12"/>
  <c r="E89" i="12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E90" i="12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D91" i="12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D92" i="12"/>
  <c r="E92" i="12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E93" i="12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D94" i="12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D95" i="12"/>
  <c r="E95" i="12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E96" i="12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D97" i="12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D98" i="12"/>
  <c r="E98" i="12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11" i="12"/>
  <c r="L327" i="12"/>
  <c r="K326" i="12"/>
  <c r="K329" i="12"/>
  <c r="K301" i="12"/>
  <c r="L299" i="12"/>
  <c r="L288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D111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7" i="12"/>
  <c r="D103" i="12"/>
  <c r="D102" i="12"/>
  <c r="D101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251" i="12"/>
  <c r="L217" i="12"/>
  <c r="L211" i="12"/>
  <c r="L205" i="12"/>
  <c r="L198" i="12"/>
  <c r="L193" i="12"/>
  <c r="L163" i="12"/>
  <c r="L7" i="12"/>
  <c r="K387" i="12"/>
  <c r="K383" i="12"/>
  <c r="K380" i="12"/>
  <c r="K378" i="12"/>
  <c r="L242" i="12"/>
  <c r="K166" i="11"/>
  <c r="M166" i="11"/>
  <c r="M167" i="11"/>
  <c r="K168" i="11"/>
  <c r="K169" i="11"/>
  <c r="M169" i="11"/>
  <c r="M170" i="11"/>
  <c r="K171" i="11"/>
  <c r="K172" i="11"/>
  <c r="M172" i="11"/>
  <c r="M173" i="11"/>
  <c r="K174" i="11"/>
  <c r="K175" i="11"/>
  <c r="M175" i="11"/>
  <c r="M176" i="11"/>
  <c r="K177" i="11"/>
  <c r="K178" i="11"/>
  <c r="M178" i="11"/>
  <c r="M179" i="11"/>
  <c r="K180" i="11"/>
  <c r="K181" i="11"/>
  <c r="M181" i="11"/>
  <c r="M182" i="11"/>
  <c r="K183" i="11"/>
  <c r="M183" i="11"/>
  <c r="K184" i="11"/>
  <c r="M184" i="11"/>
  <c r="K185" i="11"/>
  <c r="M185" i="11"/>
  <c r="K186" i="11"/>
  <c r="M186" i="11"/>
  <c r="K187" i="11"/>
  <c r="M187" i="11"/>
  <c r="M188" i="11"/>
  <c r="K189" i="11"/>
  <c r="K190" i="11"/>
  <c r="M190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10" i="11"/>
  <c r="K211" i="11"/>
  <c r="K212" i="11"/>
  <c r="M212" i="11"/>
  <c r="M213" i="11"/>
  <c r="K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63" i="11"/>
  <c r="M263" i="11"/>
  <c r="K264" i="11"/>
  <c r="M264" i="11"/>
  <c r="K274" i="11"/>
  <c r="M274" i="11"/>
  <c r="K275" i="11"/>
  <c r="M275" i="11"/>
  <c r="K276" i="11"/>
  <c r="M278" i="11"/>
  <c r="K286" i="11"/>
  <c r="M289" i="11"/>
  <c r="M292" i="11"/>
  <c r="M294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279" i="12" l="1"/>
  <c r="L238" i="12"/>
  <c r="AJ39" i="1"/>
  <c r="AJ42" i="1"/>
  <c r="AJ41" i="1"/>
  <c r="K206" i="12"/>
  <c r="AJ40" i="1"/>
  <c r="G114" i="11"/>
  <c r="K110" i="12"/>
  <c r="G191" i="11"/>
  <c r="G175" i="11"/>
  <c r="G170" i="11"/>
  <c r="L195" i="12"/>
  <c r="L241" i="12"/>
  <c r="L226" i="12"/>
  <c r="L222" i="12"/>
  <c r="L219" i="12"/>
  <c r="K208" i="12"/>
  <c r="L203" i="12"/>
  <c r="L191" i="12"/>
  <c r="K187" i="12"/>
  <c r="L183" i="12"/>
  <c r="L180" i="12"/>
  <c r="L170" i="12"/>
  <c r="K167" i="12"/>
  <c r="L162" i="12"/>
  <c r="AJ36" i="1"/>
  <c r="L263" i="12"/>
  <c r="AJ35" i="1"/>
  <c r="L227" i="12"/>
  <c r="K249" i="12"/>
  <c r="K239" i="12"/>
  <c r="L202" i="12"/>
  <c r="AJ34" i="1"/>
  <c r="AJ33" i="1"/>
  <c r="L274" i="12"/>
  <c r="L269" i="12"/>
  <c r="K260" i="12"/>
  <c r="L233" i="12"/>
  <c r="L230" i="12"/>
  <c r="L272" i="12"/>
  <c r="K295" i="12"/>
  <c r="L254" i="12"/>
  <c r="L284" i="12"/>
  <c r="K297" i="12"/>
  <c r="K272" i="12"/>
  <c r="L267" i="12"/>
  <c r="G104" i="11"/>
  <c r="K100" i="12"/>
  <c r="G128" i="11"/>
  <c r="AJ32" i="1"/>
  <c r="G281" i="11"/>
  <c r="K262" i="12"/>
  <c r="AJ31" i="1"/>
  <c r="AN337" i="1"/>
  <c r="L335" i="12"/>
  <c r="K99" i="12"/>
  <c r="AM108" i="1"/>
  <c r="K106" i="12"/>
  <c r="AM298" i="1"/>
  <c r="K296" i="12"/>
  <c r="AM271" i="1"/>
  <c r="K269" i="12"/>
  <c r="L229" i="12"/>
  <c r="L257" i="12"/>
  <c r="L249" i="12"/>
  <c r="L270" i="12"/>
  <c r="L281" i="12"/>
  <c r="K293" i="12"/>
  <c r="K290" i="12"/>
  <c r="L280" i="12"/>
  <c r="L261" i="12"/>
  <c r="K248" i="12"/>
  <c r="K240" i="12"/>
  <c r="L236" i="12"/>
  <c r="L234" i="12"/>
  <c r="AM308" i="1"/>
  <c r="K306" i="12"/>
  <c r="AM289" i="1"/>
  <c r="K287" i="12"/>
  <c r="AN281" i="1"/>
  <c r="AN275" i="1"/>
  <c r="L273" i="12"/>
  <c r="AN273" i="1"/>
  <c r="L271" i="12"/>
  <c r="AN262" i="1"/>
  <c r="L260" i="12"/>
  <c r="AN257" i="1"/>
  <c r="L255" i="12"/>
  <c r="AN250" i="1"/>
  <c r="L248" i="12"/>
  <c r="AN247" i="1"/>
  <c r="L245" i="12"/>
  <c r="AM300" i="1"/>
  <c r="K298" i="12"/>
  <c r="AM283" i="1"/>
  <c r="K281" i="12"/>
  <c r="AM265" i="1"/>
  <c r="K263" i="12"/>
  <c r="AM243" i="1"/>
  <c r="K241" i="12"/>
  <c r="AM240" i="1"/>
  <c r="K238" i="12"/>
  <c r="AN237" i="1"/>
  <c r="L235" i="12"/>
  <c r="AN234" i="1"/>
  <c r="L232" i="12"/>
  <c r="AN226" i="1"/>
  <c r="L224" i="12"/>
  <c r="AN222" i="1"/>
  <c r="L220" i="12"/>
  <c r="L239" i="12"/>
  <c r="L215" i="12"/>
  <c r="AN319" i="1"/>
  <c r="L317" i="12"/>
  <c r="L314" i="12"/>
  <c r="AN316" i="1"/>
  <c r="AM312" i="1"/>
  <c r="K310" i="12"/>
  <c r="AN310" i="1"/>
  <c r="L308" i="12"/>
  <c r="AM305" i="1"/>
  <c r="K303" i="12"/>
  <c r="AN309" i="1"/>
  <c r="L307" i="12"/>
  <c r="AN306" i="1"/>
  <c r="L304" i="12"/>
  <c r="K307" i="12"/>
  <c r="AM309" i="1"/>
  <c r="AN304" i="1"/>
  <c r="L302" i="12"/>
  <c r="G278" i="11"/>
  <c r="G109" i="11"/>
  <c r="F278" i="13"/>
  <c r="L252" i="12"/>
  <c r="L256" i="12"/>
  <c r="K270" i="12"/>
  <c r="K273" i="12"/>
  <c r="L282" i="12"/>
  <c r="K276" i="12"/>
  <c r="L290" i="12"/>
  <c r="K284" i="12"/>
  <c r="K280" i="12"/>
  <c r="L278" i="12"/>
  <c r="L268" i="12"/>
  <c r="K266" i="12"/>
  <c r="K264" i="12"/>
  <c r="L262" i="12"/>
  <c r="K261" i="12"/>
  <c r="K138" i="12"/>
  <c r="K105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N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L56" i="11"/>
  <c r="N81" i="11"/>
  <c r="L75" i="11"/>
  <c r="N39" i="11"/>
  <c r="L305" i="11"/>
  <c r="L279" i="11"/>
  <c r="N31" i="11"/>
  <c r="L64" i="11"/>
  <c r="N62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<sst xmlns="http://schemas.openxmlformats.org/spreadsheetml/2006/main" count="4538" uniqueCount="1184">
  <si>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</si>
  <si>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</si>
  <si>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</si>
  <si>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</si>
  <si>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</si>
  <si>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</si>
  <si>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</si>
  <si>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</si>
  <si>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</si>
  <si>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</si>
  <si>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</si>
  <si>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</si>
  <si>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</si>
  <si>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</si>
  <si>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</si>
  <si>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</si>
  <si>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</si>
  <si>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</si>
  <si>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</si>
  <si>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</si>
  <si>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</si>
  <si>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</si>
  <si>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</si>
  <si>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</si>
  <si>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</si>
  <si>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</si>
  <si>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</si>
  <si>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</si>
  <si>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</si>
  <si>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</si>
  <si>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</si>
  <si>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</si>
  <si>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</si>
  <si>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</si>
  <si>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</si>
  <si>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</si>
  <si>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</si>
  <si>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</si>
  <si>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</si>
  <si>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</si>
  <si>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</si>
  <si>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</si>
  <si>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</si>
  <si>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</si>
  <si>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</si>
  <si>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</si>
  <si>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</si>
  <si>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</si>
  <si>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</si>
  <si>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</si>
  <si>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</si>
  <si>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</si>
  <si>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</si>
  <si>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</si>
  <si>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</si>
  <si>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</si>
  <si>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</si>
  <si>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</si>
  <si>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</si>
  <si>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</si>
  <si>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</si>
  <si>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</si>
  <si>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</si>
  <si>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</si>
  <si>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</si>
  <si>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</si>
  <si>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</si>
  <si>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</si>
  <si>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</si>
  <si>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</si>
  <si>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</si>
  <si>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</si>
  <si>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</si>
  <si>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</si>
  <si>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</si>
  <si>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</si>
  <si>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</si>
  <si>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</si>
  <si>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</si>
  <si>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</si>
  <si>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</si>
  <si>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</si>
  <si>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</si>
  <si>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</si>
  <si>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</si>
  <si>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</si>
  <si>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</si>
  <si>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</si>
  <si>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</si>
  <si>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</si>
  <si>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</si>
  <si>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</si>
  <si>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</si>
  <si>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</si>
  <si>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</si>
  <si>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</si>
  <si>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</si>
  <si>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</si>
  <si>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</si>
  <si>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</si>
  <si>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</si>
  <si>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</si>
  <si>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</si>
  <si>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</si>
  <si>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</si>
  <si>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</si>
  <si>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</si>
  <si>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</si>
  <si>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</si>
  <si>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</si>
  <si>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</si>
  <si>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</si>
  <si>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</si>
  <si>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</si>
  <si>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</si>
  <si>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</si>
  <si>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</si>
  <si>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</si>
  <si>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</si>
  <si>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</si>
  <si>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</si>
  <si>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</si>
  <si>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</si>
  <si>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</si>
  <si>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</si>
  <si>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</si>
  <si>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</si>
  <si>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</si>
  <si>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</si>
  <si>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</si>
  <si>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</si>
  <si>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</si>
  <si>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</si>
  <si>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</si>
  <si>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</si>
  <si>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</si>
  <si>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</si>
  <si>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</si>
  <si>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</si>
  <si>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</si>
  <si>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</si>
  <si>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</si>
  <si>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</si>
  <si>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</si>
  <si>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</si>
  <si>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</si>
  <si>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</si>
  <si>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</si>
  <si>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</si>
  <si>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</si>
  <si>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</si>
  <si>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</si>
  <si>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</si>
  <si>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</si>
  <si>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</si>
  <si>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</si>
  <si>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</si>
  <si>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</si>
  <si>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</si>
  <si>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</si>
  <si>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</si>
  <si>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</si>
  <si>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</si>
  <si>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</si>
  <si>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</si>
  <si>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</si>
  <si>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</si>
  <si>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</si>
  <si>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</si>
  <si>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</si>
  <si>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</si>
  <si>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</si>
  <si>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</si>
  <si>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</si>
  <si>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</si>
  <si>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</si>
  <si>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</si>
  <si>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</si>
  <si>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</si>
  <si>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</si>
  <si>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</si>
  <si>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</si>
  <si>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</si>
  <si>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</si>
  <si>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</si>
  <si>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</si>
  <si>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</si>
  <si>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</si>
  <si>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</si>
  <si>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</si>
  <si>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</si>
  <si>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</si>
  <si>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</si>
  <si>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</si>
  <si>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</si>
  <si>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</si>
  <si>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</si>
  <si>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</si>
  <si>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</si>
  <si>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</si>
  <si>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</si>
  <si>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</si>
  <si>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</si>
  <si>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</si>
  <si>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</si>
  <si>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</si>
  <si>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</si>
  <si>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</si>
  <si>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</si>
  <si>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</si>
  <si>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</si>
  <si>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</si>
  <si>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</si>
  <si>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</si>
  <si>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</si>
  <si>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</si>
  <si>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</si>
  <si>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</si>
  <si>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</si>
  <si>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</si>
  <si>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</si>
  <si>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</si>
  <si>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</si>
  <si>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</si>
  <si>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</si>
  <si>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</si>
  <si>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</si>
  <si>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</si>
  <si>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</si>
  <si>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</si>
  <si>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</si>
  <si>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</si>
  <si>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</si>
  <si>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</si>
  <si>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</si>
  <si>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</si>
  <si>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</si>
  <si>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</si>
  <si>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</si>
  <si>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</si>
  <si>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</si>
  <si>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</si>
  <si>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</si>
  <si>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</si>
  <si>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</si>
  <si>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</si>
  <si>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</si>
  <si>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</si>
  <si>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</si>
  <si>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</si>
  <si>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</si>
  <si>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</si>
  <si>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</si>
  <si>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</si>
  <si>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</si>
  <si>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</si>
  <si>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</si>
  <si>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</si>
  <si>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</si>
  <si>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</si>
  <si>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</si>
  <si>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</si>
  <si>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</si>
  <si>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</si>
  <si>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</si>
  <si>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</si>
  <si>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</si>
  <si>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</si>
  <si>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</si>
  <si>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</si>
  <si>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</si>
  <si>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</si>
  <si>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</si>
  <si>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</si>
  <si>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</si>
  <si>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</si>
  <si>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</si>
  <si>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</si>
  <si>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</si>
  <si>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</si>
  <si>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</si>
  <si>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</si>
  <si>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</si>
  <si>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</si>
  <si>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</si>
  <si>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</si>
  <si>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</si>
  <si>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</si>
  <si>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</si>
  <si>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</si>
  <si>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</si>
  <si>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</si>
  <si>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</si>
  <si>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</si>
  <si>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</si>
  <si>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</si>
  <si>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</si>
  <si>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</si>
  <si>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</si>
  <si>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</si>
  <si>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</si>
  <si>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</si>
  <si>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</si>
  <si>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</si>
  <si>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</si>
  <si>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</si>
  <si>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</si>
  <si>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</si>
  <si>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</si>
  <si>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</si>
  <si>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</si>
  <si>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</si>
  <si>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</si>
  <si>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</si>
  <si>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</si>
  <si>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</si>
  <si>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</si>
  <si>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</si>
  <si>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</si>
  <si>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</si>
  <si>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</si>
  <si>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</si>
  <si>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</si>
  <si>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</si>
  <si>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</si>
  <si>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</si>
  <si>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</si>
  <si>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</si>
  <si>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</si>
  <si>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</si>
  <si>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</si>
  <si>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</si>
  <si>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</si>
  <si>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</si>
  <si>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</si>
  <si>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</si>
  <si>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</si>
  <si>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</si>
  <si>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</si>
  <si>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</si>
  <si>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</si>
  <si>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</si>
  <si>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</si>
  <si>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</si>
  <si>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</si>
  <si>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</si>
  <si>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</si>
  <si>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</si>
  <si>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</si>
  <si>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</si>
  <si>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</si>
  <si>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</si>
  <si>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</si>
  <si>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</si>
  <si>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</si>
  <si>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</si>
  <si>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</si>
  <si>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</si>
  <si>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</si>
  <si>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</si>
  <si>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</si>
  <si>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</si>
  <si>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</si>
  <si>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</si>
  <si>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</si>
  <si>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</si>
  <si>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</si>
  <si>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</si>
  <si>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</si>
  <si>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</si>
  <si>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</si>
  <si>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</si>
  <si>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</si>
  <si>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</si>
  <si>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</si>
  <si>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</si>
  <si>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</si>
  <si>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</si>
  <si>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</si>
  <si>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</si>
  <si>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</si>
  <si>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</si>
  <si>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</si>
  <si>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</si>
  <si>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</si>
  <si>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</si>
  <si>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</si>
  <si>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</si>
  <si>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</si>
  <si>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</si>
  <si>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</si>
  <si>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</si>
  <si>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</si>
  <si>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</si>
  <si>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</si>
  <si>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</si>
  <si>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</si>
  <si>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</si>
  <si>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</si>
  <si>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</si>
  <si>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</si>
  <si>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</si>
  <si>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</si>
  <si>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</si>
  <si>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</si>
  <si>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</si>
  <si>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</si>
  <si>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</si>
  <si>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</si>
  <si>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</si>
  <si>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</si>
  <si>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</si>
  <si>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</si>
  <si>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</si>
  <si>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</si>
  <si>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</si>
  <si>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</si>
  <si>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</si>
  <si>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</si>
  <si>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</si>
  <si>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</si>
  <si>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</si>
  <si>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</si>
  <si>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</si>
  <si>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</si>
  <si>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</si>
  <si>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</si>
  <si>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</si>
  <si>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</si>
  <si>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</si>
  <si>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</si>
  <si>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</si>
  <si>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</si>
  <si>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</si>
  <si>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</si>
  <si>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</si>
  <si>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</si>
  <si>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</si>
  <si>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</si>
  <si>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</si>
  <si>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</si>
  <si>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</si>
  <si>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</si>
  <si>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</si>
  <si>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</si>
  <si>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</si>
  <si>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</si>
  <si>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</si>
  <si>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</si>
  <si>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</si>
  <si>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</si>
  <si>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</si>
  <si>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</si>
  <si>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</si>
  <si>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</si>
  <si>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</si>
  <si>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</si>
  <si>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</si>
  <si>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</si>
  <si>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</si>
  <si>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</si>
  <si>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</si>
  <si>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</si>
  <si>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</si>
  <si>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</si>
  <si>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</si>
  <si>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</si>
  <si>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</si>
  <si>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</si>
  <si>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</si>
  <si>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</si>
  <si>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</si>
  <si>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</si>
  <si>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</si>
  <si>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</si>
  <si>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</si>
  <si>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</si>
  <si>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</si>
  <si>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</si>
  <si>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</si>
  <si>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</si>
  <si>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</si>
  <si>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</si>
  <si>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</si>
  <si>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</si>
  <si>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</si>
  <si>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</si>
  <si>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</si>
  <si>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</si>
  <si>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</si>
  <si>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</si>
  <si>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</si>
  <si>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</si>
  <si>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</si>
  <si>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</si>
  <si>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</si>
  <si>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</si>
  <si>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</si>
  <si>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</si>
  <si>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</si>
  <si>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</si>
  <si>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</si>
  <si>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</si>
  <si>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</si>
  <si>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</si>
  <si>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</si>
  <si>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</si>
  <si>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</si>
  <si>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</si>
  <si>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</si>
  <si>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</si>
  <si>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</si>
  <si>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</si>
  <si>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</si>
  <si>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</si>
  <si>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</si>
  <si>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</si>
  <si>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</si>
  <si>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</si>
  <si>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</si>
  <si>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</si>
  <si>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</si>
  <si>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</si>
  <si>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</si>
  <si>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</si>
  <si>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</si>
  <si>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</si>
  <si>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</si>
  <si>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</si>
  <si>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</si>
  <si>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</si>
  <si>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</si>
  <si>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</si>
  <si>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</si>
  <si>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</si>
  <si>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</si>
  <si>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</si>
  <si>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</si>
  <si>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</si>
  <si>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</si>
  <si>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</si>
  <si>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</si>
  <si>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</si>
  <si>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</si>
  <si>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</si>
  <si>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</si>
  <si>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</si>
  <si>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</si>
  <si>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</si>
  <si>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</si>
  <si>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</si>
  <si>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</si>
  <si>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</si>
  <si>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</si>
  <si>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</si>
  <si>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</si>
  <si>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</si>
  <si>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</si>
  <si>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</si>
  <si>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</si>
  <si>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</si>
  <si>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</si>
  <si>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</si>
  <si>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</si>
  <si>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</si>
  <si>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</si>
  <si>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</si>
  <si>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</si>
  <si>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</si>
  <si>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</si>
  <si>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</si>
  <si>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</si>
  <si>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</si>
  <si>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</si>
  <si>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</si>
  <si>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</si>
  <si>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</si>
  <si>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</si>
  <si>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</si>
  <si>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</si>
  <si>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</si>
  <si>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</si>
  <si>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</si>
  <si>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</si>
  <si>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</si>
  <si>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</si>
  <si>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</si>
  <si>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</si>
  <si>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</si>
  <si>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</si>
  <si>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</si>
  <si>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</si>
  <si>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</si>
  <si>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</si>
  <si>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</si>
  <si>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</si>
  <si>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</si>
  <si>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</si>
  <si>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</si>
  <si>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</si>
  <si>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</si>
  <si>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</si>
  <si>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</si>
  <si>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</si>
  <si>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</si>
  <si>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</si>
  <si>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</si>
  <si>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</si>
  <si>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</si>
  <si>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</si>
  <si>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</si>
  <si>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</si>
  <si>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</si>
  <si>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</si>
  <si>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</si>
  <si>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</si>
  <si>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</si>
  <si>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</si>
  <si>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</si>
  <si>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</si>
  <si>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</si>
  <si>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</si>
  <si>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</si>
  <si>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</si>
  <si>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</si>
  <si>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</si>
  <si>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</si>
  <si>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</si>
  <si>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</si>
  <si>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</si>
  <si>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</si>
  <si>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</si>
  <si>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</si>
  <si>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</si>
  <si>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</si>
  <si>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</si>
  <si>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</si>
  <si>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</si>
  <si>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</si>
  <si>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</si>
  <si>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</si>
  <si>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</si>
  <si>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</si>
  <si>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</si>
  <si>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</si>
  <si>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</si>
  <si>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</si>
  <si>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</si>
  <si>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</si>
  <si>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</si>
  <si>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</si>
  <si>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</si>
  <si>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</si>
  <si>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</si>
  <si>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</si>
  <si>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</si>
  <si>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</si>
  <si>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</si>
  <si>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</si>
  <si>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</si>
  <si>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</si>
  <si>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</si>
  <si>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</si>
  <si>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</si>
  <si>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</si>
  <si>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</si>
  <si>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</si>
  <si>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</si>
  <si>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</si>
  <si>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</si>
  <si>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</si>
  <si>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</si>
  <si>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</si>
  <si>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</si>
  <si>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</si>
  <si>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</si>
  <si>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</si>
  <si>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</si>
  <si>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</si>
  <si>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</si>
  <si>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</si>
  <si>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</si>
  <si>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</si>
  <si>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</si>
  <si>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</si>
  <si>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</si>
  <si>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</si>
  <si>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</si>
  <si>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</si>
  <si>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</si>
  <si>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</si>
  <si>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</si>
  <si>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</si>
  <si>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</si>
  <si>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</si>
  <si>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</si>
  <si>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</si>
  <si>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</si>
  <si>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</si>
  <si>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</si>
  <si>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</si>
  <si>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</si>
  <si>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</si>
  <si>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</si>
  <si>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</si>
  <si>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</si>
  <si>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</si>
  <si>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</si>
  <si>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</si>
  <si>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</si>
  <si>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</si>
  <si>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</si>
  <si>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</si>
  <si>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</si>
  <si>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</si>
  <si>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</si>
  <si>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</si>
  <si>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</si>
  <si>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</si>
  <si>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</si>
  <si>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</si>
  <si>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</si>
  <si>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</si>
  <si>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</si>
  <si>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</si>
  <si>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</si>
  <si>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</si>
  <si>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</si>
  <si>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</si>
  <si>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</si>
  <si>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</si>
  <si>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</si>
  <si>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</si>
  <si>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</si>
  <si>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</si>
  <si>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</si>
  <si>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</si>
  <si>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</si>
  <si>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</si>
  <si>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</si>
  <si>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</si>
  <si>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</si>
  <si>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</si>
  <si>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</si>
  <si>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</si>
  <si>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</si>
  <si>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</si>
  <si>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</si>
  <si>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</si>
  <si>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</si>
  <si>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</si>
  <si>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</si>
  <si>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</si>
  <si>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</si>
  <si>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</si>
  <si>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</si>
  <si>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</si>
  <si>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</si>
  <si>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</si>
  <si>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</si>
  <si>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</si>
  <si>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</si>
  <si>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</si>
  <si>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</si>
  <si>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</si>
  <si>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</si>
  <si>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</si>
  <si>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</si>
  <si>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</si>
  <si>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</si>
  <si>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</si>
  <si>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</si>
  <si>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</si>
  <si>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</si>
  <si>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</si>
  <si>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</si>
  <si>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</si>
  <si>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</si>
  <si>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</si>
  <si>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</si>
  <si>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</si>
  <si>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</si>
  <si>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</si>
  <si>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</si>
  <si>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</si>
  <si>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</si>
  <si>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</si>
  <si>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</si>
  <si>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</si>
  <si>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</si>
  <si>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</si>
  <si>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</si>
  <si>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</si>
  <si>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</si>
  <si>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</si>
  <si>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</si>
  <si>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</si>
  <si>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</si>
  <si>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</si>
  <si>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</si>
  <si>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</si>
  <si>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</si>
  <si>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</si>
  <si>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</si>
  <si>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</si>
  <si>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</si>
  <si>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</si>
  <si>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</si>
  <si>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</si>
  <si>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</si>
  <si>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</si>
  <si>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</si>
  <si>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</si>
  <si>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</si>
  <si>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</si>
  <si>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</si>
  <si>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</si>
  <si>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</si>
  <si>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</si>
  <si>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</si>
  <si>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</si>
  <si>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</si>
  <si>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</si>
  <si>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</si>
  <si>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</si>
  <si>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</si>
  <si>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</si>
  <si>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</si>
  <si>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</si>
  <si>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</si>
  <si>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</si>
  <si>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</si>
  <si>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</si>
  <si>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</si>
  <si>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</si>
  <si>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</si>
  <si>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</si>
  <si>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</si>
  <si>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</si>
  <si>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</si>
  <si>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</si>
  <si>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</si>
  <si>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</si>
  <si>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</si>
  <si>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</si>
  <si>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</si>
  <si>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</si>
  <si>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</si>
  <si>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</si>
  <si>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</si>
  <si>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</si>
  <si>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</si>
  <si>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</si>
  <si>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</si>
  <si>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</si>
  <si>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</si>
  <si>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</si>
  <si>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</si>
  <si>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</si>
  <si>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</si>
  <si>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</si>
  <si>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</si>
  <si>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</si>
  <si>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</si>
  <si>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</si>
  <si>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</si>
  <si>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</si>
  <si>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</si>
  <si>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</si>
  <si>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</si>
  <si>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</si>
  <si>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</si>
  <si>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</si>
  <si>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</si>
  <si>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</si>
  <si>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</si>
  <si>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</si>
  <si>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</si>
  <si>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</si>
  <si>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</si>
  <si>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</si>
  <si>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</si>
  <si>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</si>
  <si>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</si>
  <si>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</si>
  <si>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</si>
  <si>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</si>
  <si>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</si>
  <si>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</si>
  <si>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</si>
  <si>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</si>
  <si>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</si>
  <si>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</si>
  <si>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</si>
  <si>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</si>
  <si>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</si>
  <si>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</si>
  <si>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</si>
  <si>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</si>
  <si>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</si>
  <si>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</si>
  <si>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</si>
  <si>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</si>
  <si>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</si>
  <si>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</si>
  <si>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</si>
  <si>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</si>
  <si>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</si>
  <si>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</si>
  <si>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</si>
  <si>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</si>
  <si>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</si>
  <si>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</si>
  <si>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</si>
  <si>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</si>
  <si>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</si>
  <si>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</si>
  <si>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</si>
  <si>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</si>
  <si>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</si>
  <si>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</si>
  <si>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</si>
  <si>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</si>
  <si>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</si>
  <si>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</si>
  <si>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</si>
  <si>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</si>
  <si>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</si>
  <si>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</si>
  <si>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</si>
  <si>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</si>
  <si>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</si>
  <si>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</si>
  <si>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</si>
  <si>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</si>
  <si>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</si>
  <si>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</si>
  <si>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</si>
  <si>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</si>
  <si>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</si>
  <si>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</si>
  <si>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</si>
  <si>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</si>
  <si>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</si>
  <si>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</si>
  <si>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</si>
  <si>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</si>
  <si>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</si>
  <si>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</si>
  <si>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</si>
  <si>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</si>
  <si>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</si>
  <si>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</si>
  <si>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</si>
  <si>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</si>
  <si>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</si>
  <si>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</si>
  <si>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</si>
  <si>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</si>
  <si>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</si>
  <si>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</si>
  <si>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</si>
  <si>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</si>
  <si>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</si>
  <si>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</si>
  <si>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</si>
  <si>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</si>
  <si>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</si>
  <si>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</si>
  <si>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</si>
  <si>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</si>
  <si>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</si>
  <si>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</si>
  <si>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</si>
  <si>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</si>
  <si>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</si>
  <si>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</si>
  <si>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</si>
  <si>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</si>
  <si>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</si>
  <si>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</si>
  <si>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</si>
  <si>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</si>
  <si>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</si>
  <si>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</si>
  <si>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</si>
  <si>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</si>
  <si>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</si>
  <si>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</si>
  <si>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</si>
  <si>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</si>
  <si>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</si>
  <si>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</si>
  <si>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</si>
  <si>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</si>
  <si>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</si>
  <si>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</si>
  <si>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</si>
  <si>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</si>
  <si>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</si>
  <si>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</si>
  <si>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</si>
  <si>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</si>
  <si>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</si>
  <si>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</si>
  <si>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</si>
  <si>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</si>
  <si>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</si>
  <si>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</si>
  <si>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</si>
  <si>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</si>
  <si>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</si>
  <si>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</si>
  <si>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</si>
  <si>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</si>
  <si>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</si>
  <si>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</si>
  <si>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</si>
  <si>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</si>
  <si>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</si>
  <si>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</si>
  <si>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</si>
  <si>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</si>
  <si>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</si>
  <si>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</si>
  <si>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</si>
  <si>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</si>
  <si>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</si>
  <si>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</si>
  <si>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</si>
  <si>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</si>
  <si>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</si>
  <si>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</si>
  <si>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</si>
  <si>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</si>
  <si>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</si>
  <si>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</si>
  <si>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</si>
  <si>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</si>
  <si>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</si>
  <si>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</si>
  <si>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</si>
  <si>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</si>
  <si>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</si>
  <si>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</si>
  <si>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</si>
  <si>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</si>
  <si>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</si>
  <si>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</si>
  <si>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</si>
  <si>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</si>
  <si>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</si>
  <si>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</si>
  <si>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</si>
  <si>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</si>
  <si>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</si>
  <si>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</si>
  <si>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</si>
  <si>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</si>
  <si>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</si>
  <si>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</si>
  <si>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</si>
  <si>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</si>
  <si>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</si>
  <si>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</si>
  <si>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</si>
  <si>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</si>
  <si>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</si>
  <si>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</si>
  <si>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</si>
  <si>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</si>
  <si>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</si>
  <si>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</si>
  <si>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</si>
  <si>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</si>
  <si>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</si>
  <si>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</si>
  <si>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</si>
  <si>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</si>
  <si>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</si>
  <si>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</si>
  <si>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</si>
  <si>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</si>
  <si>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</si>
  <si>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</si>
  <si>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</si>
  <si>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</si>
  <si>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</si>
  <si>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</si>
  <si>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</si>
  <si>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</si>
  <si>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</si>
  <si>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</si>
  <si>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</si>
  <si>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</si>
  <si>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</si>
  <si>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</si>
  <si>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</si>
  <si>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</si>
  <si>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</si>
  <si>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</si>
  <si>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</si>
  <si>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</si>
  <si>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</si>
  <si>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</si>
  <si>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</si>
  <si>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</si>
  <si>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</si>
  <si>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</si>
  <si>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</si>
  <si>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</si>
  <si>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</si>
  <si>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</si>
  <si>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</si>
  <si>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</si>
  <si>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</si>
  <si>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</si>
  <si>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</si>
  <si>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</si>
  <si>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</si>
  <si>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</si>
  <si>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 xml:space="preserve">Aguardando realizar a MNB do L45 + Locos 9251 e 9002/ MC1 13h26 / autorizado entrada na via 13h41 / 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</si>
  <si>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</si>
  <si>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</si>
  <si>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</si>
  <si>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</si>
  <si>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</si>
  <si>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</si>
  <si>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</si>
  <si>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</si>
  <si>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</si>
  <si>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</si>
  <si>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</si>
  <si>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</si>
  <si>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</si>
  <si>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</si>
  <si>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</si>
  <si>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</si>
  <si>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</si>
  <si>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</si>
  <si>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</si>
  <si>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</si>
  <si>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</si>
  <si>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</si>
  <si>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</si>
  <si>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</si>
  <si>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</si>
  <si>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</si>
  <si>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</si>
  <si>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</si>
  <si>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</si>
  <si>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</si>
  <si>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</si>
  <si>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</si>
  <si>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</si>
  <si>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</si>
  <si>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>PDM - Substituição de trilho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</si>
  <si>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</si>
  <si>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</si>
  <si>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</si>
  <si>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</si>
  <si>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V96 solicita MC1 em K67ZEV-2 às 07h30 e circula em licença até o KM 158+700 em ZEV-1;</t>
  </si>
  <si>
    <t>W97 solicita MC1 em ZEM-1 às 07h00 e circula em licença até o KM 157+200 em ZEV157-1;</t>
  </si>
  <si>
    <t>W96 solicita MC1 em ZEM-1 às 07h20 e circula em licença até o KM 154+100 em 155154-1;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</si>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</sst>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76">
        <v>30</v>
      </c>
      <c r="O44"/>
    </row>
    <row r="45" spans="1:42">
      <c r="A45" s="377">
        <v>48</v>
      </c>
      <c r="O45"/>
    </row>
    <row r="46" spans="1:42">
      <c r="A46" s="377">
        <v>49</v>
      </c>
      <c r="O46"/>
    </row>
    <row r="47" spans="1:42">
      <c r="A47" s="377">
        <v>53</v>
      </c>
      <c r="O47"/>
    </row>
    <row r="48" spans="1:42">
      <c r="A48" s="377">
        <v>54</v>
      </c>
      <c r="O48"/>
    </row>
    <row r="49" spans="1:15">
      <c r="A49" s="377">
        <v>55</v>
      </c>
      <c r="O49"/>
    </row>
    <row r="50" spans="1:15">
      <c r="A50" s="377">
        <v>56</v>
      </c>
      <c r="O50"/>
    </row>
    <row r="51" spans="1:15">
      <c r="A51" s="377">
        <v>61</v>
      </c>
      <c r="O51"/>
    </row>
    <row r="52" spans="1:15">
      <c r="A52" s="377">
        <v>92</v>
      </c>
      <c r="O52"/>
    </row>
    <row r="53" spans="1:15">
      <c r="A53" s="378">
        <v>78</v>
      </c>
      <c r="O53"/>
    </row>
    <row r="54" spans="1:15">
      <c r="A54" s="378">
        <v>97</v>
      </c>
      <c r="O54"/>
    </row>
    <row r="55" spans="1:15">
      <c r="A55" s="37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Q21" activePane="bottomRight" state="frozen"/>
      <selection pane="bottomRight" activeCell="B42" sqref="B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1104</v>
      </c>
      <c r="BK9" s="17" t="s">
        <v>1104</v>
      </c>
      <c r="BL9" s="16"/>
      <c r="BM9" s="15" t="s">
        <v>865</v>
      </c>
      <c r="BN9" s="15" t="s">
        <v>865</v>
      </c>
      <c r="BO9" s="166" t="s">
        <v>865</v>
      </c>
      <c r="BP9" s="17" t="s">
        <v>1104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1104</v>
      </c>
      <c r="BK10" s="17" t="s">
        <v>1104</v>
      </c>
      <c r="BL10" s="16"/>
      <c r="BM10" s="15" t="s">
        <v>865</v>
      </c>
      <c r="BN10" s="15" t="s">
        <v>865</v>
      </c>
      <c r="BO10" s="166" t="s">
        <v>865</v>
      </c>
      <c r="BP10" s="17" t="s">
        <v>1104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1107</v>
      </c>
      <c r="BK13" s="17" t="s">
        <v>1107</v>
      </c>
      <c r="BL13" s="16"/>
      <c r="BM13" s="15" t="s">
        <v>855</v>
      </c>
      <c r="BN13" s="15" t="s">
        <v>885</v>
      </c>
      <c r="BO13" s="166" t="s">
        <v>990</v>
      </c>
      <c r="BP13" s="17" t="s">
        <v>1107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1108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1109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1110</v>
      </c>
      <c r="BK14" s="334" t="s">
        <v>1111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1112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1113</v>
      </c>
      <c r="BK15" s="334" t="s">
        <v>1111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1112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1113</v>
      </c>
      <c r="BK16" s="334" t="s">
        <v>1111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1112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1110</v>
      </c>
      <c r="BK17" s="334" t="s">
        <v>1111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1114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1115</v>
      </c>
      <c r="N18" s="218" t="s">
        <v>1116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1117</v>
      </c>
      <c r="W18" s="276" t="s">
        <v>1118</v>
      </c>
      <c r="X18" s="219" t="s">
        <v>835</v>
      </c>
      <c r="Y18" s="159"/>
      <c r="Z18" s="159"/>
      <c r="AA18" s="218" t="s">
        <v>1119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1</v>
      </c>
      <c r="BI18" s="17"/>
      <c r="BJ18" s="175" t="s">
        <v>1120</v>
      </c>
      <c r="BK18" s="17" t="s">
        <v>1121</v>
      </c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1122</v>
      </c>
      <c r="I19" s="174" t="s">
        <v>1123</v>
      </c>
      <c r="J19" s="218">
        <v>92</v>
      </c>
      <c r="K19" s="218">
        <v>66</v>
      </c>
      <c r="L19" s="218" t="s">
        <v>487</v>
      </c>
      <c r="M19" s="218" t="s">
        <v>1124</v>
      </c>
      <c r="N19" s="218" t="s">
        <v>1124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1125</v>
      </c>
      <c r="W19" s="276" t="s">
        <v>1126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1127</v>
      </c>
      <c r="BK19" s="17" t="s">
        <v>1127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1128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1129</v>
      </c>
      <c r="W20" s="276" t="s">
        <v>1130</v>
      </c>
      <c r="X20" s="219" t="s">
        <v>830</v>
      </c>
      <c r="Y20" s="159"/>
      <c r="Z20" s="159"/>
      <c r="AA20" s="218" t="s">
        <v>1131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1132</v>
      </c>
      <c r="BK20" s="17" t="s">
        <v>1132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1133</v>
      </c>
      <c r="W21" s="276" t="s">
        <v>1134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1135</v>
      </c>
      <c r="BK21" s="17" t="s">
        <v>1136</v>
      </c>
      <c r="BL21" s="16"/>
      <c r="BM21" s="15" t="s">
        <v>852</v>
      </c>
      <c r="BN21" s="15" t="s">
        <v>873</v>
      </c>
      <c r="BO21" s="166" t="s">
        <v>941</v>
      </c>
      <c r="BP21" s="17" t="s">
        <v>1136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1133</v>
      </c>
      <c r="W22" s="276" t="s">
        <v>1137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1138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1139</v>
      </c>
      <c r="BK22" s="17" t="s">
        <v>1140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1129</v>
      </c>
      <c r="W23" s="276" t="s">
        <v>1112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1141</v>
      </c>
      <c r="BK23" s="17" t="s">
        <v>1142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1143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1129</v>
      </c>
      <c r="W24" s="276" t="s">
        <v>1134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1144</v>
      </c>
      <c r="BK24" s="17" t="s">
        <v>1145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1123</v>
      </c>
      <c r="J25" s="218">
        <v>54</v>
      </c>
      <c r="K25" s="218">
        <v>83.7</v>
      </c>
      <c r="L25" s="218" t="s">
        <v>487</v>
      </c>
      <c r="M25" s="218" t="s">
        <v>1146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1129</v>
      </c>
      <c r="W25" s="276" t="s">
        <v>1147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1148</v>
      </c>
      <c r="BK25" s="17" t="s">
        <v>1148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1149</v>
      </c>
      <c r="W26" s="276" t="s">
        <v>1150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1151</v>
      </c>
      <c r="BK26" s="17" t="s">
        <v>1151</v>
      </c>
      <c r="BL26" s="16"/>
      <c r="BM26" s="15" t="s">
        <v>856</v>
      </c>
      <c r="BN26" s="15" t="s">
        <v>885</v>
      </c>
      <c r="BO26" s="166" t="s">
        <v>995</v>
      </c>
      <c r="BP26" s="17" t="s">
        <v>1152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1153</v>
      </c>
      <c r="I27" s="174" t="s">
        <v>1123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1154</v>
      </c>
      <c r="BK27" s="17" t="s">
        <v>1154</v>
      </c>
      <c r="BL27" s="16"/>
      <c r="BM27" s="15" t="s">
        <v>851</v>
      </c>
      <c r="BN27" s="15" t="s">
        <v>882</v>
      </c>
      <c r="BO27" s="166" t="s">
        <v>940</v>
      </c>
      <c r="BP27" s="17" t="s">
        <v>1154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1112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1113</v>
      </c>
      <c r="BK28" s="334" t="s">
        <v>1111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8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1155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8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/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8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/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>
        <f t="shared" si="2"/>
        <v>0</v>
      </c>
      <c r="AZ33" s="14"/>
      <c r="BA33" s="72"/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8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1103</v>
      </c>
      <c r="X34" s="219" t="s">
        <v>835</v>
      </c>
      <c r="Y34" s="159"/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>
        <f t="shared" si="2"/>
        <v>0</v>
      </c>
      <c r="AZ34" s="14"/>
      <c r="BA34" s="72"/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/>
      </c>
    </row>
    <row r="35" spans="1:72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8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1103</v>
      </c>
      <c r="X35" s="219" t="s">
        <v>835</v>
      </c>
      <c r="Y35" s="159"/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>
        <f t="shared" si="2"/>
        <v>0</v>
      </c>
      <c r="AZ35" s="14"/>
      <c r="BA35" s="72"/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/>
      </c>
    </row>
    <row r="36" spans="1:72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1156</v>
      </c>
      <c r="X36" s="219" t="s">
        <v>835</v>
      </c>
      <c r="Y36" s="159"/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09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09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487</v>
      </c>
      <c r="M38" s="2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5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BASE_MAPA!$D$2:$D$359, BASE_MAPA!$I$2:$I$359),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3" t="str">
        <f>IF(BS_CONTROLE[[#This Row],[Local - Partida]]=0, "-", BS_CONTROLE[[#This Row],[Local - Partida]])</f>
        <v>-</v>
      </c>
      <c r="AL38" s="273" t="str">
        <f>IF(BS_CONTROLE[[#This Row],[Local - Encerramento]]=0, "-", BS_CONTROLE[[#This Row],[Local - Encerramento]])</f>
        <v>-</v>
      </c>
      <c r="AM38" s="273" t="str">
        <f>IF(BS_CONTROLE[[#This Row],[Entre - Estações]]=0, "-", BS_CONTROLE[[#This Row],[Entre - Estações]])</f>
        <v>-</v>
      </c>
      <c r="AN38" s="273" t="str">
        <f>IF(BS_CONTROLE[[#This Row],[SB]]=0, "-", BS_CONTROLE[[#This Row],[SB]])</f>
        <v>-</v>
      </c>
      <c r="AO38" s="274" t="str">
        <f>IF(BS_CONTROLE[[#This Row],[SUB]]=0, "-", BS_CONTROLE[[#This Row],[SUB]])</f>
        <v>-</v>
      </c>
      <c r="AP38" s="275" t="str">
        <f>IF(BS_CONTROLE[[#This Row],[KM - Inicio]]=0, "-", BS_CONTROLE[[#This Row],[KM - Inicio]])</f>
        <v>-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>
        <f>IFERROR(_xlfn.XLOOKUP(AO38, BASE_MAPA!$D$2:$D$359, BASE_MAPA!$I$2:$I$359), "ERRO")</f>
        <v>ERRO</v>
      </c>
      <c r="BF38" s="276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79" t="s">
        <v>1157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1158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1159</v>
      </c>
      <c r="W39" s="380" t="s">
        <v>1160</v>
      </c>
      <c r="X39" s="219" t="s">
        <v>830</v>
      </c>
      <c r="Y39" s="159"/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/>
      <c r="AS39" s="39"/>
      <c r="AT39" s="39"/>
      <c r="AU39" s="39"/>
      <c r="AV39" s="39"/>
      <c r="AW39" s="39"/>
      <c r="AX39" s="39"/>
      <c r="AY39" s="308">
        <f t="shared" si="2"/>
        <v>0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226" t="str">
        <f t="shared" si="6"/>
        <v/>
      </c>
    </row>
    <row r="40" spans="1:72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8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1159</v>
      </c>
      <c r="W40" s="174" t="s">
        <v>1161</v>
      </c>
      <c r="X40" s="219" t="s">
        <v>830</v>
      </c>
      <c r="Y40" s="159"/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>
        <f t="shared" si="2"/>
        <v>0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226" t="str">
        <f t="shared" si="6"/>
        <v/>
      </c>
    </row>
    <row r="41" spans="1:72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8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1159</v>
      </c>
      <c r="W41" s="174" t="s">
        <v>1162</v>
      </c>
      <c r="X41" s="219" t="s">
        <v>830</v>
      </c>
      <c r="Y41" s="159"/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>
        <f t="shared" si="2"/>
        <v>0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Produção e Intervalo</v>
      </c>
      <c r="BR41" s="19">
        <f t="shared" si="4"/>
        <v>0</v>
      </c>
      <c r="BS41" s="19">
        <f t="shared" si="5"/>
        <v>0</v>
      </c>
      <c r="BT41" s="226" t="str">
        <f t="shared" si="6"/>
        <v/>
      </c>
    </row>
    <row r="42" spans="1:72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8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1159</v>
      </c>
      <c r="W42" s="174" t="s">
        <v>1163</v>
      </c>
      <c r="X42" s="219" t="s">
        <v>830</v>
      </c>
      <c r="Y42" s="159"/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>
        <f t="shared" si="2"/>
        <v>0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Produção e Intervalo</v>
      </c>
      <c r="BR42" s="19">
        <f t="shared" si="4"/>
        <v>0</v>
      </c>
      <c r="BS42" s="19">
        <f t="shared" si="5"/>
        <v>0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09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BASE_MAPA!$D$2:$D$359, BASE_MAPA!$I$2:$I$359),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-</v>
      </c>
      <c r="AN45" s="273" t="str">
        <f>IF(BS_CONTROLE[[#This Row],[SB]]=0, "-", BS_CONTROLE[[#This Row],[SB]])</f>
        <v>-</v>
      </c>
      <c r="AO45" s="274" t="str">
        <f>IF(BS_CONTROLE[[#This Row],[SUB]]=0, "-", BS_CONTROLE[[#This Row],[SUB]])</f>
        <v>-</v>
      </c>
      <c r="AP45" s="275" t="str">
        <f>IF(BS_CONTROLE[[#This Row],[KM - Inicio]]=0, "-", BS_CONTROLE[[#This Row],[KM - Inicio]])</f>
        <v>-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>
        <f>IFERROR(_xlfn.XLOOKUP(AO45, BASE_MAPA!$D$2:$D$359, BASE_MAPA!$I$2:$I$359), "ERRO")</f>
        <v>ERRO</v>
      </c>
      <c r="BF45" s="276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10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487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BASE_MAPA!$D$2:$D$359, BASE_MAPA!$I$2:$I$359),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-</v>
      </c>
      <c r="AN46" s="273" t="str">
        <f>IF(BS_CONTROLE[[#This Row],[SB]]=0, "-", BS_CONTROLE[[#This Row],[SB]])</f>
        <v>-</v>
      </c>
      <c r="AO46" s="274" t="str">
        <f>IF(BS_CONTROLE[[#This Row],[SUB]]=0, "-", BS_CONTROLE[[#This Row],[SUB]])</f>
        <v>-</v>
      </c>
      <c r="AP46" s="275" t="str">
        <f>IF(BS_CONTROLE[[#This Row],[KM - Inicio]]=0, "-", BS_CONTROLE[[#This Row],[KM - Inicio]])</f>
        <v>-</v>
      </c>
      <c r="AQ46" s="275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08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>
        <f>IFERROR(_xlfn.XLOOKUP(AO46, BASE_MAPA!$D$2:$D$359, BASE_MAPA!$I$2:$I$359), "ERRO")</f>
        <v>ERRO</v>
      </c>
      <c r="BF46" s="276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09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487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BASE_MAPA!$D$2:$D$359, BASE_MAPA!$I$2:$I$359),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3" t="str">
        <f>IF(BS_CONTROLE[[#This Row],[Local - Partida]]=0, "-", BS_CONTROLE[[#This Row],[Local - Partida]])</f>
        <v>-</v>
      </c>
      <c r="AL47" s="273" t="str">
        <f>IF(BS_CONTROLE[[#This Row],[Local - Encerramento]]=0, "-", BS_CONTROLE[[#This Row],[Local - Encerramento]])</f>
        <v>-</v>
      </c>
      <c r="AM47" s="273" t="str">
        <f>IF(BS_CONTROLE[[#This Row],[Entre - Estações]]=0, "-", BS_CONTROLE[[#This Row],[Entre - Estações]])</f>
        <v>-</v>
      </c>
      <c r="AN47" s="273" t="str">
        <f>IF(BS_CONTROLE[[#This Row],[SB]]=0, "-", BS_CONTROLE[[#This Row],[SB]])</f>
        <v>-</v>
      </c>
      <c r="AO47" s="274" t="str">
        <f>IF(BS_CONTROLE[[#This Row],[SUB]]=0, "-", BS_CONTROLE[[#This Row],[SUB]])</f>
        <v>-</v>
      </c>
      <c r="AP47" s="275" t="str">
        <f>IF(BS_CONTROLE[[#This Row],[KM - Inicio]]=0, "-", BS_CONTROLE[[#This Row],[KM - Inicio]])</f>
        <v>-</v>
      </c>
      <c r="AQ47" s="275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08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>
        <f>IFERROR(_xlfn.XLOOKUP(AO47, BASE_MAPA!$D$2:$D$359, BASE_MAPA!$I$2:$I$359), "ERRO")</f>
        <v>ERRO</v>
      </c>
      <c r="BF47" s="276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09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487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BASE_MAPA!$D$2:$D$359, BASE_MAPA!$I$2:$I$359),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3" t="str">
        <f>IF(BS_CONTROLE[[#This Row],[Local - Partida]]=0, "-", BS_CONTROLE[[#This Row],[Local - Partida]])</f>
        <v>-</v>
      </c>
      <c r="AL48" s="273" t="str">
        <f>IF(BS_CONTROLE[[#This Row],[Local - Encerramento]]=0, "-", BS_CONTROLE[[#This Row],[Local - Encerramento]])</f>
        <v>-</v>
      </c>
      <c r="AM48" s="273" t="str">
        <f>IF(BS_CONTROLE[[#This Row],[Entre - Estações]]=0, "-", BS_CONTROLE[[#This Row],[Entre - Estações]])</f>
        <v>-</v>
      </c>
      <c r="AN48" s="273" t="str">
        <f>IF(BS_CONTROLE[[#This Row],[SB]]=0, "-", BS_CONTROLE[[#This Row],[SB]])</f>
        <v>-</v>
      </c>
      <c r="AO48" s="274" t="str">
        <f>IF(BS_CONTROLE[[#This Row],[SUB]]=0, "-", BS_CONTROLE[[#This Row],[SUB]])</f>
        <v>-</v>
      </c>
      <c r="AP48" s="275" t="str">
        <f>IF(BS_CONTROLE[[#This Row],[KM - Inicio]]=0, "-", BS_CONTROLE[[#This Row],[KM - Inicio]])</f>
        <v>-</v>
      </c>
      <c r="AQ48" s="275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08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>
        <f>IFERROR(_xlfn.XLOOKUP(AO48, BASE_MAPA!$D$2:$D$359, BASE_MAPA!$I$2:$I$359), "ERRO")</f>
        <v>ERRO</v>
      </c>
      <c r="BF48" s="276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09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BASE_MAPA!$D$2:$D$359, BASE_MAPA!$I$2:$I$359),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-</v>
      </c>
      <c r="AN49" s="273" t="str">
        <f>IF(BS_CONTROLE[[#This Row],[SB]]=0, "-", BS_CONTROLE[[#This Row],[SB]])</f>
        <v>-</v>
      </c>
      <c r="AO49" s="274" t="str">
        <f>IF(BS_CONTROLE[[#This Row],[SUB]]=0, "-", BS_CONTROLE[[#This Row],[SUB]])</f>
        <v>-</v>
      </c>
      <c r="AP49" s="275" t="str">
        <f>IF(BS_CONTROLE[[#This Row],[KM - Inicio]]=0, "-", BS_CONTROLE[[#This Row],[KM - Inicio]])</f>
        <v>-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>
        <f>IFERROR(_xlfn.XLOOKUP(AO49, BASE_MAPA!$D$2:$D$359, BASE_MAPA!$I$2:$I$359), "ERRO")</f>
        <v>ERRO</v>
      </c>
      <c r="BF49" s="276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09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487</v>
      </c>
      <c r="M50" s="2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BASE_MAPA!$D$2:$D$359, BASE_MAPA!$I$2:$I$359),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3" t="str">
        <f>IF(BS_CONTROLE[[#This Row],[Local - Partida]]=0, "-", BS_CONTROLE[[#This Row],[Local - Partida]])</f>
        <v>-</v>
      </c>
      <c r="AL50" s="273" t="str">
        <f>IF(BS_CONTROLE[[#This Row],[Local - Encerramento]]=0, "-", BS_CONTROLE[[#This Row],[Local - Encerramento]])</f>
        <v>-</v>
      </c>
      <c r="AM50" s="273" t="str">
        <f>IF(BS_CONTROLE[[#This Row],[Entre - Estações]]=0, "-", BS_CONTROLE[[#This Row],[Entre - Estações]])</f>
        <v>-</v>
      </c>
      <c r="AN50" s="273" t="str">
        <f>IF(BS_CONTROLE[[#This Row],[SB]]=0, "-", BS_CONTROLE[[#This Row],[SB]])</f>
        <v>-</v>
      </c>
      <c r="AO50" s="274" t="str">
        <f>IF(BS_CONTROLE[[#This Row],[SUB]]=0, "-", BS_CONTROLE[[#This Row],[SUB]])</f>
        <v>-</v>
      </c>
      <c r="AP50" s="275" t="str">
        <f>IF(BS_CONTROLE[[#This Row],[KM - Inicio]]=0, "-", BS_CONTROLE[[#This Row],[KM - Inicio]])</f>
        <v>-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>
        <f>IFERROR(_xlfn.XLOOKUP(AO50, BASE_MAPA!$D$2:$D$359, BASE_MAPA!$I$2:$I$359), "ERRO")</f>
        <v>ERRO</v>
      </c>
      <c r="BF50" s="276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09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487</v>
      </c>
      <c r="M51" s="2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BASE_MAPA!$D$2:$D$359, BASE_MAPA!$I$2:$I$359),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3" t="str">
        <f>IF(BS_CONTROLE[[#This Row],[Local - Partida]]=0, "-", BS_CONTROLE[[#This Row],[Local - Partida]])</f>
        <v>-</v>
      </c>
      <c r="AL51" s="273" t="str">
        <f>IF(BS_CONTROLE[[#This Row],[Local - Encerramento]]=0, "-", BS_CONTROLE[[#This Row],[Local - Encerramento]])</f>
        <v>-</v>
      </c>
      <c r="AM51" s="273" t="str">
        <f>IF(BS_CONTROLE[[#This Row],[Entre - Estações]]=0, "-", BS_CONTROLE[[#This Row],[Entre - Estações]])</f>
        <v>-</v>
      </c>
      <c r="AN51" s="273" t="str">
        <f>IF(BS_CONTROLE[[#This Row],[SB]]=0, "-", BS_CONTROLE[[#This Row],[SB]])</f>
        <v>-</v>
      </c>
      <c r="AO51" s="274" t="str">
        <f>IF(BS_CONTROLE[[#This Row],[SUB]]=0, "-", BS_CONTROLE[[#This Row],[SUB]])</f>
        <v>-</v>
      </c>
      <c r="AP51" s="275" t="str">
        <f>IF(BS_CONTROLE[[#This Row],[KM - Inicio]]=0, "-", BS_CONTROLE[[#This Row],[KM - Inicio]])</f>
        <v>-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>
        <f>IFERROR(_xlfn.XLOOKUP(AO51, BASE_MAPA!$D$2:$D$359, BASE_MAPA!$I$2:$I$359), "ERRO")</f>
        <v>ERRO</v>
      </c>
      <c r="BF51" s="276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09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BASE_MAPA!$D$2:$D$359, BASE_MAPA!$I$2:$I$359),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-</v>
      </c>
      <c r="AN52" s="273" t="str">
        <f>IF(BS_CONTROLE[[#This Row],[SB]]=0, "-", BS_CONTROLE[[#This Row],[SB]])</f>
        <v>-</v>
      </c>
      <c r="AO52" s="274" t="str">
        <f>IF(BS_CONTROLE[[#This Row],[SUB]]=0, "-", BS_CONTROLE[[#This Row],[SUB]])</f>
        <v>-</v>
      </c>
      <c r="AP52" s="275" t="str">
        <f>IF(BS_CONTROLE[[#This Row],[KM - Inicio]]=0, "-", BS_CONTROLE[[#This Row],[KM - Inicio]])</f>
        <v>-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>
        <f>IFERROR(_xlfn.XLOOKUP(AO52, BASE_MAPA!$D$2:$D$359, BASE_MAPA!$I$2:$I$359), "ERRO")</f>
        <v>ERRO</v>
      </c>
      <c r="BF52" s="276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0" name="Range1_9_1"/>
    <protectedRange sqref="V29:Y30 X6:Y28 X31:Y35 V36:Y450" name="Range1_11_1"/>
    <protectedRange sqref="Z29:AD30 Z6:Z28 Z33:AD39 Z31:Z32 Z43:AD450 Z40:Z42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" name="Range1_18_1_1"/>
    <protectedRange sqref="W6 W15:W17 W19 W23 W28 W31" name="Range1_18_4"/>
    <protectedRange sqref="AA6:AE7 AA19:AE20 AA31:AE32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1164</v>
      </c>
      <c r="C2" s="96" t="s">
        <v>1027</v>
      </c>
      <c r="D2" s="96" t="s">
        <v>1029</v>
      </c>
      <c r="E2" s="96" t="s">
        <v>1165</v>
      </c>
      <c r="F2" s="96" t="s">
        <v>1166</v>
      </c>
      <c r="G2" s="96" t="s">
        <v>1167</v>
      </c>
      <c r="H2" s="96" t="s">
        <v>1168</v>
      </c>
      <c r="I2" s="96" t="s">
        <v>1169</v>
      </c>
      <c r="J2" s="96" t="s">
        <v>1170</v>
      </c>
      <c r="K2" s="132" t="s">
        <v>1171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*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*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*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*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*</v>
      </c>
      <c r="E35" s="122" t="str">
        <f>IF(SP_SUL!H37="","*",SP_SUL!H37)</f>
        <v>*</v>
      </c>
      <c r="F35" s="138" t="str">
        <f>IF(SP_SUL!M37="","*",SP_SUL!M37)</f>
        <v>-</v>
      </c>
      <c r="G35" s="122" t="str">
        <f>IF(SP_SUL!I37="","*",SP_SUL!I37)</f>
        <v>*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 t="str">
        <f>IF(SP_SUL!B38="","*",SP_SUL!B38)</f>
        <v>*</v>
      </c>
      <c r="D36" s="122" t="str">
        <f>IF(SP_SUL!D38="","*",SP_SUL!D38)</f>
        <v>*</v>
      </c>
      <c r="E36" s="122" t="str">
        <f>IF(SP_SUL!H38="","*",SP_SUL!H38)</f>
        <v>*</v>
      </c>
      <c r="F36" s="138" t="str">
        <f>IF(SP_SUL!M38="","*",SP_SUL!M38)</f>
        <v>-</v>
      </c>
      <c r="G36" s="122" t="str">
        <f>IF(SP_SUL!I38="","*",SP_SUL!I38)</f>
        <v>*</v>
      </c>
      <c r="H36" s="122" t="str">
        <f>IF(SP_SUL!AB38="","*",SP_SUL!AB38)</f>
        <v>*</v>
      </c>
      <c r="I36" s="122" t="str">
        <f>IF(SP_SUL!AC38="","*",SP_SUL!AC38)</f>
        <v>*</v>
      </c>
      <c r="J36" s="123" t="str">
        <f>IF(SP_SUL!AA38="","*",SP_SUL!AA38)</f>
        <v>*</v>
      </c>
      <c r="K36" s="135" t="str">
        <f>IF(SP_SUL!AD38="","*",SP_SUL!AD38)</f>
        <v>*</v>
      </c>
    </row>
    <row r="37" spans="2:11" s="124" customFormat="1" hidden="1">
      <c r="B37" s="121" t="str">
        <f>IF(SP_SUL!Y39="","*",SP_SUL!Y39)</f>
        <v>*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*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*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 t="str">
        <f>IF(SP_SUL!B45="","*",SP_SUL!B45)</f>
        <v>*</v>
      </c>
      <c r="D43" s="122" t="str">
        <f>IF(SP_SUL!D45="","*",SP_SUL!D45)</f>
        <v>*</v>
      </c>
      <c r="E43" s="122" t="str">
        <f>IF(SP_SUL!H45="","*",SP_SUL!H45)</f>
        <v>*</v>
      </c>
      <c r="F43" s="138" t="str">
        <f>IF(SP_SUL!M45="","*",SP_SUL!M45)</f>
        <v>-</v>
      </c>
      <c r="G43" s="122" t="str">
        <f>IF(SP_SUL!I45="","*",SP_SUL!I45)</f>
        <v>*</v>
      </c>
      <c r="H43" s="122" t="str">
        <f>IF(SP_SUL!AB45="","*",SP_SUL!AB45)</f>
        <v>*</v>
      </c>
      <c r="I43" s="122" t="str">
        <f>IF(SP_SUL!AC45="","*",SP_SUL!AC45)</f>
        <v>*</v>
      </c>
      <c r="J43" s="123" t="str">
        <f>IF(SP_SUL!AA45="","*",SP_SUL!AA45)</f>
        <v>*</v>
      </c>
      <c r="K43" s="135" t="str">
        <f>IF(SP_SUL!AD45="","*",SP_SUL!AD45)</f>
        <v>*</v>
      </c>
    </row>
    <row r="44" spans="2:11" s="124" customFormat="1" hidden="1">
      <c r="B44" s="121" t="str">
        <f>IF(SP_SUL!Y46="","*",SP_SUL!Y46)</f>
        <v>*</v>
      </c>
      <c r="C44" s="122" t="str">
        <f>IF(SP_SUL!B46="","*",SP_SUL!B46)</f>
        <v>*</v>
      </c>
      <c r="D44" s="122" t="str">
        <f>IF(SP_SUL!D46="","*",SP_SUL!D46)</f>
        <v>*</v>
      </c>
      <c r="E44" s="122" t="str">
        <f>IF(SP_SUL!H46="","*",SP_SUL!H46)</f>
        <v>*</v>
      </c>
      <c r="F44" s="138" t="str">
        <f>IF(SP_SUL!M46="","*",SP_SUL!M46)</f>
        <v>-</v>
      </c>
      <c r="G44" s="122" t="str">
        <f>IF(SP_SUL!I46="","*",SP_SUL!I46)</f>
        <v>*</v>
      </c>
      <c r="H44" s="122" t="str">
        <f>IF(SP_SUL!AB46="","*",SP_SUL!AB46)</f>
        <v>*</v>
      </c>
      <c r="I44" s="122" t="str">
        <f>IF(SP_SUL!AC46="","*",SP_SUL!AC46)</f>
        <v>*</v>
      </c>
      <c r="J44" s="123" t="str">
        <f>IF(SP_SUL!AA48="","*",SP_SUL!AA48)</f>
        <v>*</v>
      </c>
      <c r="K44" s="135" t="str">
        <f>IF(SP_SUL!AD46="","*",SP_SUL!AD46)</f>
        <v>*</v>
      </c>
    </row>
    <row r="45" spans="2:11" s="124" customFormat="1" hidden="1">
      <c r="B45" s="121" t="str">
        <f>IF(SP_SUL!Y47="","*",SP_SUL!Y47)</f>
        <v>*</v>
      </c>
      <c r="C45" s="122" t="str">
        <f>IF(SP_SUL!B47="","*",SP_SUL!B47)</f>
        <v>*</v>
      </c>
      <c r="D45" s="122" t="str">
        <f>IF(SP_SUL!D47="","*",SP_SUL!D47)</f>
        <v>*</v>
      </c>
      <c r="E45" s="122" t="str">
        <f>IF(SP_SUL!H47="","*",SP_SUL!H47)</f>
        <v>*</v>
      </c>
      <c r="F45" s="138" t="str">
        <f>IF(SP_SUL!M47="","*",SP_SUL!M47)</f>
        <v>-</v>
      </c>
      <c r="G45" s="122" t="str">
        <f>IF(SP_SUL!I47="","*",SP_SUL!I47)</f>
        <v>*</v>
      </c>
      <c r="H45" s="122" t="str">
        <f>IF(SP_SUL!AB47="","*",SP_SUL!AB47)</f>
        <v>*</v>
      </c>
      <c r="I45" s="122" t="str">
        <f>IF(SP_SUL!AC47="","*",SP_SUL!AC47)</f>
        <v>*</v>
      </c>
      <c r="J45" s="123" t="str">
        <f>IF(SP_SUL!AA47="","*",SP_SUL!AA47)</f>
        <v>*</v>
      </c>
      <c r="K45" s="135" t="str">
        <f>IF(SP_SUL!AD47="","*",SP_SUL!AD47)</f>
        <v>*</v>
      </c>
    </row>
    <row r="46" spans="2:11" s="124" customFormat="1" hidden="1">
      <c r="B46" s="121" t="str">
        <f>IF(SP_SUL!Y48="","*",SP_SUL!Y48)</f>
        <v>*</v>
      </c>
      <c r="C46" s="122" t="str">
        <f>IF(SP_SUL!B48="","*",SP_SUL!B48)</f>
        <v>*</v>
      </c>
      <c r="D46" s="122" t="str">
        <f>IF(SP_SUL!D48="","*",SP_SUL!D48)</f>
        <v>*</v>
      </c>
      <c r="E46" s="122" t="str">
        <f>IF(SP_SUL!H48="","*",SP_SUL!H48)</f>
        <v>*</v>
      </c>
      <c r="F46" s="138" t="str">
        <f>IF(SP_SUL!M48="","*",SP_SUL!M48)</f>
        <v>-</v>
      </c>
      <c r="G46" s="122" t="str">
        <f>IF(SP_SUL!I48="","*",SP_SUL!I48)</f>
        <v>*</v>
      </c>
      <c r="H46" s="122" t="str">
        <f>IF(SP_SUL!AB48="","*",SP_SUL!AB48)</f>
        <v>*</v>
      </c>
      <c r="I46" s="122" t="str">
        <f>IF(SP_SUL!AC48="","*",SP_SUL!AC48)</f>
        <v>*</v>
      </c>
      <c r="J46" s="123" t="e">
        <f>IF(SP_SUL!#REF!="","*",SP_SUL!#REF!)</f>
        <v>#REF!</v>
      </c>
      <c r="K46" s="135" t="str">
        <f>IF(SP_SUL!AD48="","*",SP_SUL!AD48)</f>
        <v>*</v>
      </c>
    </row>
    <row r="47" spans="2:11" s="124" customFormat="1" hidden="1">
      <c r="B47" s="121" t="str">
        <f>IF(SP_SUL!Y49="","*",SP_SUL!Y49)</f>
        <v>*</v>
      </c>
      <c r="C47" s="122" t="str">
        <f>IF(SP_SUL!B49="","*",SP_SUL!B49)</f>
        <v>*</v>
      </c>
      <c r="D47" s="122" t="str">
        <f>IF(SP_SUL!D49="","*",SP_SUL!D49)</f>
        <v>*</v>
      </c>
      <c r="E47" s="122" t="str">
        <f>IF(SP_SUL!H49="","*",SP_SUL!H49)</f>
        <v>*</v>
      </c>
      <c r="F47" s="138" t="str">
        <f>IF(SP_SUL!M49="","*",SP_SUL!M49)</f>
        <v>-</v>
      </c>
      <c r="G47" s="122" t="str">
        <f>IF(SP_SUL!I49="","*",SP_SUL!I49)</f>
        <v>*</v>
      </c>
      <c r="H47" s="122" t="str">
        <f>IF(SP_SUL!AB49="","*",SP_SUL!AB49)</f>
        <v>*</v>
      </c>
      <c r="I47" s="122" t="str">
        <f>IF(SP_SUL!AC49="","*",SP_SUL!AC49)</f>
        <v>*</v>
      </c>
      <c r="J47" s="123" t="str">
        <f>IF(SP_SUL!AA49="","*",SP_SUL!AA49)</f>
        <v>*</v>
      </c>
      <c r="K47" s="135" t="str">
        <f>IF(SP_SUL!AD49="","*",SP_SUL!AD49)</f>
        <v>*</v>
      </c>
    </row>
    <row r="48" spans="2:11" s="124" customFormat="1" hidden="1">
      <c r="B48" s="121" t="str">
        <f>IF(SP_SUL!Y50="","*",SP_SUL!Y50)</f>
        <v>*</v>
      </c>
      <c r="C48" s="122" t="str">
        <f>IF(SP_SUL!B50="","*",SP_SUL!B50)</f>
        <v>*</v>
      </c>
      <c r="D48" s="122" t="str">
        <f>IF(SP_SUL!D50="","*",SP_SUL!D50)</f>
        <v>*</v>
      </c>
      <c r="E48" s="122" t="str">
        <f>IF(SP_SUL!H50="","*",SP_SUL!H50)</f>
        <v>*</v>
      </c>
      <c r="F48" s="138" t="str">
        <f>IF(SP_SUL!M50="","*",SP_SUL!M50)</f>
        <v>-</v>
      </c>
      <c r="G48" s="122" t="str">
        <f>IF(SP_SUL!I50="","*",SP_SUL!I50)</f>
        <v>*</v>
      </c>
      <c r="H48" s="122" t="str">
        <f>IF(SP_SUL!AB50="","*",SP_SUL!AB50)</f>
        <v>*</v>
      </c>
      <c r="I48" s="122" t="str">
        <f>IF(SP_SUL!AC50="","*",SP_SUL!AC50)</f>
        <v>*</v>
      </c>
      <c r="J48" s="123" t="str">
        <f>IF(SP_SUL!AA50="","*",SP_SUL!AA50)</f>
        <v>*</v>
      </c>
      <c r="K48" s="135" t="str">
        <f>IF(SP_SUL!AD50="","*",SP_SUL!AD50)</f>
        <v>*</v>
      </c>
    </row>
    <row r="49" spans="2:11" s="124" customFormat="1" hidden="1">
      <c r="B49" s="121" t="str">
        <f>IF(SP_SUL!Y51="","*",SP_SUL!Y51)</f>
        <v>*</v>
      </c>
      <c r="C49" s="122" t="str">
        <f>IF(SP_SUL!B51="","*",SP_SUL!B51)</f>
        <v>*</v>
      </c>
      <c r="D49" s="122" t="str">
        <f>IF(SP_SUL!D51="","*",SP_SUL!D51)</f>
        <v>*</v>
      </c>
      <c r="E49" s="122" t="str">
        <f>IF(SP_SUL!H51="","*",SP_SUL!H51)</f>
        <v>*</v>
      </c>
      <c r="F49" s="138" t="str">
        <f>IF(SP_SUL!M51="","*",SP_SUL!M51)</f>
        <v>-</v>
      </c>
      <c r="G49" s="122" t="str">
        <f>IF(SP_SUL!I51="","*",SP_SUL!I51)</f>
        <v>*</v>
      </c>
      <c r="H49" s="122" t="str">
        <f>IF(SP_SUL!AB51="","*",SP_SUL!AB51)</f>
        <v>*</v>
      </c>
      <c r="I49" s="122" t="str">
        <f>IF(SP_SUL!AC51="","*",SP_SUL!AC51)</f>
        <v>*</v>
      </c>
      <c r="J49" s="123" t="str">
        <f>IF(SP_SUL!AA51="","*",SP_SUL!AA51)</f>
        <v>*</v>
      </c>
      <c r="K49" s="135" t="str">
        <f>IF(SP_SUL!AD51="","*",SP_SUL!AD51)</f>
        <v>*</v>
      </c>
    </row>
    <row r="50" spans="2:11" s="124" customFormat="1" hidden="1">
      <c r="B50" s="121" t="str">
        <f>IF(SP_SUL!Y52="","*",SP_SUL!Y52)</f>
        <v>*</v>
      </c>
      <c r="C50" s="122" t="str">
        <f>IF(SP_SUL!B52="","*",SP_SUL!B52)</f>
        <v>*</v>
      </c>
      <c r="D50" s="122" t="str">
        <f>IF(SP_SUL!D52="","*",SP_SUL!D52)</f>
        <v>*</v>
      </c>
      <c r="E50" s="122" t="str">
        <f>IF(SP_SUL!H52="","*",SP_SUL!H52)</f>
        <v>*</v>
      </c>
      <c r="F50" s="138" t="str">
        <f>IF(SP_SUL!M52="","*",SP_SUL!M52)</f>
        <v>-</v>
      </c>
      <c r="G50" s="122" t="str">
        <f>IF(SP_SUL!I52="","*",SP_SUL!I52)</f>
        <v>*</v>
      </c>
      <c r="H50" s="122" t="str">
        <f>IF(SP_SUL!AB52="","*",SP_SUL!AB52)</f>
        <v>*</v>
      </c>
      <c r="I50" s="122" t="str">
        <f>IF(SP_SUL!AC52="","*",SP_SUL!AC52)</f>
        <v>*</v>
      </c>
      <c r="J50" s="123" t="str">
        <f>IF(SP_SUL!AA52="","*",SP_SUL!AA52)</f>
        <v>*</v>
      </c>
      <c r="K50" s="135" t="str">
        <f>IF(SP_SUL!AD52="","*",SP_SUL!AD52)</f>
        <v>*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1172</v>
      </c>
      <c r="D5" s="363"/>
      <c r="E5" s="363"/>
      <c r="F5" s="363"/>
      <c r="G5" s="363"/>
      <c r="H5" s="363"/>
      <c r="I5" s="363"/>
      <c r="J5" s="364"/>
      <c r="K5" s="365" t="s">
        <v>1173</v>
      </c>
      <c r="L5" s="366"/>
      <c r="M5" s="366"/>
      <c r="N5" s="366"/>
      <c r="O5" s="367" t="s">
        <v>1174</v>
      </c>
      <c r="P5" s="368"/>
      <c r="Q5" s="369"/>
    </row>
    <row r="6" spans="1:17" s="94" customFormat="1" ht="15.75" customHeight="1">
      <c r="A6" s="88" t="s">
        <v>1175</v>
      </c>
      <c r="B6" s="95" t="s">
        <v>1176</v>
      </c>
      <c r="C6" s="96" t="s">
        <v>1042</v>
      </c>
      <c r="D6" s="97" t="s">
        <v>1043</v>
      </c>
      <c r="E6" s="96" t="s">
        <v>1177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1178</v>
      </c>
      <c r="M6" s="140" t="s">
        <v>506</v>
      </c>
      <c r="N6" s="141" t="s">
        <v>1037</v>
      </c>
      <c r="O6" s="247" t="s">
        <v>1080</v>
      </c>
      <c r="P6" s="158"/>
      <c r="Q6" s="194" t="s">
        <v>1179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1</v>
      </c>
      <c r="P20" s="91"/>
      <c r="Q20" s="146" t="str">
        <f>IF($A$2=1,IF(SP_SUL!BJ18="","*",SP_SUL!BJ18),IF(SP_SUL!BK18="","*",SP_SUL!BK18))</f>
        <v xml:space="preserve">Aguardando realizar a MNB do L45 + Locos 9251 e 9002/ MC1 13h26 / autorizado entrada na via 13h41 / 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*</v>
      </c>
      <c r="F39" s="100" t="str">
        <f>IF(SP_SUL!H37="","*",SP_SUL!H37)</f>
        <v>*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-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 t="str">
        <f>IF(SP_SUL!B38="","*",SP_SUL!B38)</f>
        <v>*</v>
      </c>
      <c r="B40" s="99" t="str">
        <f>IF(SP_SUL!X38="","*",SP_SUL!X38)</f>
        <v>*</v>
      </c>
      <c r="C40" s="100" t="str">
        <f>IF(SP_SUL!S38="","*",SP_SUL!S38)</f>
        <v>-</v>
      </c>
      <c r="D40" s="100" t="str">
        <f>IF(SP_SUL!T38="","*",SP_SUL!T38)</f>
        <v>-</v>
      </c>
      <c r="E40" s="100" t="str">
        <f>IF(SP_SUL!D38="","*",SP_SUL!D38)</f>
        <v>*</v>
      </c>
      <c r="F40" s="100" t="str">
        <f>IF(SP_SUL!H38="","*",SP_SUL!H38)</f>
        <v>*</v>
      </c>
      <c r="G40" s="100" t="str">
        <f>IF(SP_SUL!M38="","*",SP_SUL!M38)</f>
        <v>-</v>
      </c>
      <c r="H40" s="155" t="str">
        <f>IF(SP_SUL!K38="","*",SP_SUL!K38)</f>
        <v>*</v>
      </c>
      <c r="I40" s="133" t="str">
        <f>IF(SP_SUL!O38="","*",SP_SUL!O38)</f>
        <v>*</v>
      </c>
      <c r="J40" s="133" t="str">
        <f>IF(SP_SUL!P38="","*",SP_SUL!P38)</f>
        <v>*</v>
      </c>
      <c r="K40" s="142" t="str">
        <f>IF(SP_SUL!AK38="","*",SP_SUL!AK38)</f>
        <v>-</v>
      </c>
      <c r="L40" s="142" t="str">
        <f>IF(SP_SUL!AM38="","*",SP_SUL!AM38)</f>
        <v>-</v>
      </c>
      <c r="M40" s="142" t="str">
        <f>IF(SP_SUL!AP38="","*",SP_SUL!AP38)</f>
        <v>-</v>
      </c>
      <c r="N40" s="142" t="str">
        <f>IF(SP_SUL!AM38="","*",SP_SUL!AM38)</f>
        <v>-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 t="str">
        <f>IF(SP_SUL!B45="","*",SP_SUL!B45)</f>
        <v>*</v>
      </c>
      <c r="B47" s="99" t="str">
        <f>IF(SP_SUL!X45="","*",SP_SUL!X45)</f>
        <v>*</v>
      </c>
      <c r="C47" s="100" t="str">
        <f>IF(SP_SUL!S45="","*",SP_SUL!S45)</f>
        <v>-</v>
      </c>
      <c r="D47" s="100" t="str">
        <f>IF(SP_SUL!T45="","*",SP_SUL!T45)</f>
        <v>-</v>
      </c>
      <c r="E47" s="100" t="str">
        <f>IF(SP_SUL!D45="","*",SP_SUL!D45)</f>
        <v>*</v>
      </c>
      <c r="F47" s="100" t="str">
        <f>IF(SP_SUL!H45="","*",SP_SUL!H45)</f>
        <v>*</v>
      </c>
      <c r="G47" s="100" t="str">
        <f>IF(SP_SUL!M45="","*",SP_SUL!M45)</f>
        <v>-</v>
      </c>
      <c r="H47" s="155" t="str">
        <f>IF(SP_SUL!K45="","*",SP_SUL!K45)</f>
        <v>*</v>
      </c>
      <c r="I47" s="133" t="str">
        <f>IF(SP_SUL!O45="","*",SP_SUL!O45)</f>
        <v>*</v>
      </c>
      <c r="J47" s="133" t="str">
        <f>IF(SP_SUL!P45="","*",SP_SUL!P45)</f>
        <v>*</v>
      </c>
      <c r="K47" s="142" t="str">
        <f>IF(SP_SUL!AK45="","*",SP_SUL!AK45)</f>
        <v>-</v>
      </c>
      <c r="L47" s="142" t="str">
        <f>IF(SP_SUL!AM45="","*",SP_SUL!AM45)</f>
        <v>-</v>
      </c>
      <c r="M47" s="142" t="str">
        <f>IF(SP_SUL!AP45="","*",SP_SUL!AP45)</f>
        <v>-</v>
      </c>
      <c r="N47" s="142" t="str">
        <f>IF(SP_SUL!AM45="","*",SP_SUL!AM45)</f>
        <v>-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 t="str">
        <f>IF(SP_SUL!B46="","*",SP_SUL!B46)</f>
        <v>*</v>
      </c>
      <c r="B48" s="99" t="str">
        <f>IF(SP_SUL!X46="","*",SP_SUL!X46)</f>
        <v>*</v>
      </c>
      <c r="C48" s="100" t="str">
        <f>IF(SP_SUL!S46="","*",SP_SUL!S46)</f>
        <v>-</v>
      </c>
      <c r="D48" s="100" t="str">
        <f>IF(SP_SUL!T46="","*",SP_SUL!T46)</f>
        <v>-</v>
      </c>
      <c r="E48" s="100" t="str">
        <f>IF(SP_SUL!D46="","*",SP_SUL!D46)</f>
        <v>*</v>
      </c>
      <c r="F48" s="100" t="str">
        <f>IF(SP_SUL!H46="","*",SP_SUL!H46)</f>
        <v>*</v>
      </c>
      <c r="G48" s="100" t="str">
        <f>IF(SP_SUL!M46="","*",SP_SUL!M46)</f>
        <v>-</v>
      </c>
      <c r="H48" s="155" t="str">
        <f>IF(SP_SUL!K46="","*",SP_SUL!K46)</f>
        <v>*</v>
      </c>
      <c r="I48" s="133" t="str">
        <f>IF(SP_SUL!O46="","*",SP_SUL!O46)</f>
        <v>*</v>
      </c>
      <c r="J48" s="133" t="str">
        <f>IF(SP_SUL!P46="","*",SP_SUL!P46)</f>
        <v>*</v>
      </c>
      <c r="K48" s="142" t="str">
        <f>IF(SP_SUL!AK46="","*",SP_SUL!AK46)</f>
        <v>-</v>
      </c>
      <c r="L48" s="142" t="str">
        <f>IF(SP_SUL!AM46="","*",SP_SUL!AM46)</f>
        <v>-</v>
      </c>
      <c r="M48" s="142" t="str">
        <f>IF(SP_SUL!AP46="","*",SP_SUL!AP46)</f>
        <v>-</v>
      </c>
      <c r="N48" s="142" t="str">
        <f>IF(SP_SUL!AM46="","*",SP_SUL!AM46)</f>
        <v>-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 t="str">
        <f>IF(SP_SUL!B47="","*",SP_SUL!B47)</f>
        <v>*</v>
      </c>
      <c r="B49" s="99" t="str">
        <f>IF(SP_SUL!X47="","*",SP_SUL!X47)</f>
        <v>*</v>
      </c>
      <c r="C49" s="100" t="str">
        <f>IF(SP_SUL!S47="","*",SP_SUL!S47)</f>
        <v>-</v>
      </c>
      <c r="D49" s="100" t="str">
        <f>IF(SP_SUL!T47="","*",SP_SUL!T47)</f>
        <v>-</v>
      </c>
      <c r="E49" s="100" t="str">
        <f>IF(SP_SUL!D47="","*",SP_SUL!D47)</f>
        <v>*</v>
      </c>
      <c r="F49" s="100" t="str">
        <f>IF(SP_SUL!H47="","*",SP_SUL!H47)</f>
        <v>*</v>
      </c>
      <c r="G49" s="100" t="str">
        <f>IF(SP_SUL!M47="","*",SP_SUL!M47)</f>
        <v>-</v>
      </c>
      <c r="H49" s="155" t="str">
        <f>IF(SP_SUL!K47="","*",SP_SUL!K47)</f>
        <v>*</v>
      </c>
      <c r="I49" s="133" t="str">
        <f>IF(SP_SUL!O47="","*",SP_SUL!O47)</f>
        <v>*</v>
      </c>
      <c r="J49" s="133" t="str">
        <f>IF(SP_SUL!P47="","*",SP_SUL!P47)</f>
        <v>*</v>
      </c>
      <c r="K49" s="142" t="str">
        <f>IF(SP_SUL!AK47="","*",SP_SUL!AK47)</f>
        <v>-</v>
      </c>
      <c r="L49" s="142" t="str">
        <f>IF(SP_SUL!AM47="","*",SP_SUL!AM47)</f>
        <v>-</v>
      </c>
      <c r="M49" s="142" t="str">
        <f>IF(SP_SUL!AP47="","*",SP_SUL!AP47)</f>
        <v>-</v>
      </c>
      <c r="N49" s="142" t="str">
        <f>IF(SP_SUL!AM47="","*",SP_SUL!AM47)</f>
        <v>-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 t="str">
        <f>IF(SP_SUL!B48="","*",SP_SUL!B48)</f>
        <v>*</v>
      </c>
      <c r="B50" s="99" t="str">
        <f>IF(SP_SUL!X48="","*",SP_SUL!X48)</f>
        <v>*</v>
      </c>
      <c r="C50" s="100" t="str">
        <f>IF(SP_SUL!S48="","*",SP_SUL!S48)</f>
        <v>-</v>
      </c>
      <c r="D50" s="100" t="str">
        <f>IF(SP_SUL!T48="","*",SP_SUL!T48)</f>
        <v>-</v>
      </c>
      <c r="E50" s="100" t="str">
        <f>IF(SP_SUL!D48="","*",SP_SUL!D48)</f>
        <v>*</v>
      </c>
      <c r="F50" s="100" t="str">
        <f>IF(SP_SUL!H48="","*",SP_SUL!H48)</f>
        <v>*</v>
      </c>
      <c r="G50" s="100" t="str">
        <f>IF(SP_SUL!M48="","*",SP_SUL!M48)</f>
        <v>-</v>
      </c>
      <c r="H50" s="155" t="str">
        <f>IF(SP_SUL!K48="","*",SP_SUL!K48)</f>
        <v>*</v>
      </c>
      <c r="I50" s="133" t="str">
        <f>IF(SP_SUL!O48="","*",SP_SUL!O48)</f>
        <v>*</v>
      </c>
      <c r="J50" s="133" t="str">
        <f>IF(SP_SUL!P48="","*",SP_SUL!P48)</f>
        <v>*</v>
      </c>
      <c r="K50" s="142" t="str">
        <f>IF(SP_SUL!AK48="","*",SP_SUL!AK48)</f>
        <v>-</v>
      </c>
      <c r="L50" s="142" t="str">
        <f>IF(SP_SUL!AM48="","*",SP_SUL!AM48)</f>
        <v>-</v>
      </c>
      <c r="M50" s="142" t="str">
        <f>IF(SP_SUL!AP48="","*",SP_SUL!AP48)</f>
        <v>-</v>
      </c>
      <c r="N50" s="142" t="str">
        <f>IF(SP_SUL!AM48="","*",SP_SUL!AM48)</f>
        <v>-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 t="str">
        <f>IF(SP_SUL!B49="","*",SP_SUL!B49)</f>
        <v>*</v>
      </c>
      <c r="B51" s="99" t="str">
        <f>IF(SP_SUL!X49="","*",SP_SUL!X49)</f>
        <v>*</v>
      </c>
      <c r="C51" s="100" t="str">
        <f>IF(SP_SUL!S49="","*",SP_SUL!S49)</f>
        <v>-</v>
      </c>
      <c r="D51" s="100" t="str">
        <f>IF(SP_SUL!T49="","*",SP_SUL!T49)</f>
        <v>-</v>
      </c>
      <c r="E51" s="100" t="str">
        <f>IF(SP_SUL!D49="","*",SP_SUL!D49)</f>
        <v>*</v>
      </c>
      <c r="F51" s="100" t="str">
        <f>IF(SP_SUL!H49="","*",SP_SUL!H49)</f>
        <v>*</v>
      </c>
      <c r="G51" s="100" t="str">
        <f>IF(SP_SUL!M49="","*",SP_SUL!M49)</f>
        <v>-</v>
      </c>
      <c r="H51" s="155" t="str">
        <f>IF(SP_SUL!K49="","*",SP_SUL!K49)</f>
        <v>*</v>
      </c>
      <c r="I51" s="133" t="str">
        <f>IF(SP_SUL!O49="","*",SP_SUL!O49)</f>
        <v>*</v>
      </c>
      <c r="J51" s="133" t="str">
        <f>IF(SP_SUL!P49="","*",SP_SUL!P49)</f>
        <v>*</v>
      </c>
      <c r="K51" s="142" t="str">
        <f>IF(SP_SUL!AK49="","*",SP_SUL!AK49)</f>
        <v>-</v>
      </c>
      <c r="L51" s="142" t="str">
        <f>IF(SP_SUL!AM49="","*",SP_SUL!AM49)</f>
        <v>-</v>
      </c>
      <c r="M51" s="142" t="str">
        <f>IF(SP_SUL!AP49="","*",SP_SUL!AP49)</f>
        <v>-</v>
      </c>
      <c r="N51" s="142" t="str">
        <f>IF(SP_SUL!AM49="","*",SP_SUL!AM49)</f>
        <v>-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 t="str">
        <f>IF(SP_SUL!B50="","*",SP_SUL!B50)</f>
        <v>*</v>
      </c>
      <c r="B52" s="99" t="str">
        <f>IF(SP_SUL!X50="","*",SP_SUL!X50)</f>
        <v>*</v>
      </c>
      <c r="C52" s="100" t="str">
        <f>IF(SP_SUL!S50="","*",SP_SUL!S50)</f>
        <v>-</v>
      </c>
      <c r="D52" s="100" t="str">
        <f>IF(SP_SUL!T50="","*",SP_SUL!T50)</f>
        <v>-</v>
      </c>
      <c r="E52" s="100" t="str">
        <f>IF(SP_SUL!D50="","*",SP_SUL!D50)</f>
        <v>*</v>
      </c>
      <c r="F52" s="100" t="str">
        <f>IF(SP_SUL!H50="","*",SP_SUL!H50)</f>
        <v>*</v>
      </c>
      <c r="G52" s="100" t="str">
        <f>IF(SP_SUL!M50="","*",SP_SUL!M50)</f>
        <v>-</v>
      </c>
      <c r="H52" s="155" t="str">
        <f>IF(SP_SUL!K50="","*",SP_SUL!K50)</f>
        <v>*</v>
      </c>
      <c r="I52" s="133" t="str">
        <f>IF(SP_SUL!O50="","*",SP_SUL!O50)</f>
        <v>*</v>
      </c>
      <c r="J52" s="133" t="str">
        <f>IF(SP_SUL!P50="","*",SP_SUL!P50)</f>
        <v>*</v>
      </c>
      <c r="K52" s="142" t="str">
        <f>IF(SP_SUL!AK50="","*",SP_SUL!AK50)</f>
        <v>-</v>
      </c>
      <c r="L52" s="142" t="str">
        <f>IF(SP_SUL!AM50="","*",SP_SUL!AM50)</f>
        <v>-</v>
      </c>
      <c r="M52" s="142" t="str">
        <f>IF(SP_SUL!AP50="","*",SP_SUL!AP50)</f>
        <v>-</v>
      </c>
      <c r="N52" s="142" t="str">
        <f>IF(SP_SUL!AM50="","*",SP_SUL!AM50)</f>
        <v>-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 t="str">
        <f>IF(SP_SUL!B51="","*",SP_SUL!B51)</f>
        <v>*</v>
      </c>
      <c r="B53" s="99" t="str">
        <f>IF(SP_SUL!X51="","*",SP_SUL!X51)</f>
        <v>*</v>
      </c>
      <c r="C53" s="100" t="str">
        <f>IF(SP_SUL!S51="","*",SP_SUL!S51)</f>
        <v>-</v>
      </c>
      <c r="D53" s="100" t="str">
        <f>IF(SP_SUL!T51="","*",SP_SUL!T51)</f>
        <v>-</v>
      </c>
      <c r="E53" s="100" t="str">
        <f>IF(SP_SUL!D51="","*",SP_SUL!D51)</f>
        <v>*</v>
      </c>
      <c r="F53" s="100" t="str">
        <f>IF(SP_SUL!H51="","*",SP_SUL!H51)</f>
        <v>*</v>
      </c>
      <c r="G53" s="100" t="str">
        <f>IF(SP_SUL!M51="","*",SP_SUL!M51)</f>
        <v>-</v>
      </c>
      <c r="H53" s="155" t="str">
        <f>IF(SP_SUL!K51="","*",SP_SUL!K51)</f>
        <v>*</v>
      </c>
      <c r="I53" s="133" t="str">
        <f>IF(SP_SUL!O51="","*",SP_SUL!O51)</f>
        <v>*</v>
      </c>
      <c r="J53" s="133" t="str">
        <f>IF(SP_SUL!P51="","*",SP_SUL!P51)</f>
        <v>*</v>
      </c>
      <c r="K53" s="142" t="str">
        <f>IF(SP_SUL!AK51="","*",SP_SUL!AK51)</f>
        <v>-</v>
      </c>
      <c r="L53" s="142" t="str">
        <f>IF(SP_SUL!AM51="","*",SP_SUL!AM51)</f>
        <v>-</v>
      </c>
      <c r="M53" s="142" t="str">
        <f>IF(SP_SUL!AP51="","*",SP_SUL!AP51)</f>
        <v>-</v>
      </c>
      <c r="N53" s="142" t="str">
        <f>IF(SP_SUL!AM51="","*",SP_SUL!AM51)</f>
        <v>-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 t="str">
        <f>IF(SP_SUL!B52="","*",SP_SUL!B52)</f>
        <v>*</v>
      </c>
      <c r="B54" s="99" t="str">
        <f>IF(SP_SUL!X52="","*",SP_SUL!X52)</f>
        <v>*</v>
      </c>
      <c r="C54" s="100" t="str">
        <f>IF(SP_SUL!S52="","*",SP_SUL!S52)</f>
        <v>-</v>
      </c>
      <c r="D54" s="100" t="str">
        <f>IF(SP_SUL!T52="","*",SP_SUL!T52)</f>
        <v>-</v>
      </c>
      <c r="E54" s="100" t="str">
        <f>IF(SP_SUL!D52="","*",SP_SUL!D52)</f>
        <v>*</v>
      </c>
      <c r="F54" s="100" t="str">
        <f>IF(SP_SUL!H52="","*",SP_SUL!H52)</f>
        <v>*</v>
      </c>
      <c r="G54" s="100" t="str">
        <f>IF(SP_SUL!M52="","*",SP_SUL!M52)</f>
        <v>-</v>
      </c>
      <c r="H54" s="155" t="str">
        <f>IF(SP_SUL!K52="","*",SP_SUL!K52)</f>
        <v>*</v>
      </c>
      <c r="I54" s="133" t="str">
        <f>IF(SP_SUL!O52="","*",SP_SUL!O52)</f>
        <v>*</v>
      </c>
      <c r="J54" s="133" t="str">
        <f>IF(SP_SUL!P52="","*",SP_SUL!P52)</f>
        <v>*</v>
      </c>
      <c r="K54" s="142" t="str">
        <f>IF(SP_SUL!AK52="","*",SP_SUL!AK52)</f>
        <v>-</v>
      </c>
      <c r="L54" s="142" t="str">
        <f>IF(SP_SUL!AM52="","*",SP_SUL!AM52)</f>
        <v>-</v>
      </c>
      <c r="M54" s="142" t="str">
        <f>IF(SP_SUL!AP52="","*",SP_SUL!AP52)</f>
        <v>-</v>
      </c>
      <c r="N54" s="142" t="str">
        <f>IF(SP_SUL!AM52="","*",SP_SUL!AM52)</f>
        <v>-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1179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1180</v>
      </c>
      <c r="W1" s="375"/>
      <c r="X1" s="375"/>
      <c r="Y1" s="105"/>
    </row>
    <row r="2" spans="1:25" s="101" customFormat="1" ht="11.25" customHeight="1">
      <c r="A2" s="106" t="s">
        <v>1181</v>
      </c>
      <c r="B2" s="106" t="s">
        <v>1176</v>
      </c>
      <c r="C2" s="106" t="s">
        <v>483</v>
      </c>
      <c r="D2" s="107" t="s">
        <v>1042</v>
      </c>
      <c r="E2" s="107" t="s">
        <v>1043</v>
      </c>
      <c r="F2" s="107" t="s">
        <v>1175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1182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*</v>
      </c>
      <c r="H35" s="111" t="str">
        <f>IF(SP_SUL!F37="","*",SP_SUL!F37)</f>
        <v>*</v>
      </c>
      <c r="I35" s="111" t="str">
        <f>IF(SP_SUL!H37="","*",SP_SUL!H37)</f>
        <v>*</v>
      </c>
      <c r="J35" s="111" t="str">
        <f>IF(SP_SUL!I37="","*",SP_SUL!I37)</f>
        <v>*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*</v>
      </c>
      <c r="C36" s="110" t="str">
        <f>IF(SP_SUL!Z38="","*",SP_SUL!Z38)</f>
        <v>*</v>
      </c>
      <c r="D36" s="111" t="str">
        <f>IF(SP_SUL!S38="","*",SP_SUL!S38)</f>
        <v>-</v>
      </c>
      <c r="E36" s="111" t="str">
        <f>IF(SP_SUL!T38="","*",SP_SUL!T38)</f>
        <v>-</v>
      </c>
      <c r="F36" s="111" t="str">
        <f>IF(SP_SUL!B38="","*",SP_SUL!B38)</f>
        <v>*</v>
      </c>
      <c r="G36" s="111" t="str">
        <f>IF(SP_SUL!D38="","*",SP_SUL!D38)</f>
        <v>*</v>
      </c>
      <c r="H36" s="111" t="str">
        <f>IF(SP_SUL!F38="","*",SP_SUL!F38)</f>
        <v>*</v>
      </c>
      <c r="I36" s="111" t="str">
        <f>IF(SP_SUL!H38="","*",SP_SUL!H38)</f>
        <v>*</v>
      </c>
      <c r="J36" s="111" t="str">
        <f>IF(SP_SUL!I38="","*",SP_SUL!I38)</f>
        <v>*</v>
      </c>
      <c r="K36" s="111" t="str">
        <f>IF(SP_SUL!M38="","*",SP_SUL!M38)</f>
        <v>-</v>
      </c>
      <c r="L36" s="111" t="str">
        <f>IF(SP_SUL!N38="","*",SP_SUL!N38)</f>
        <v>-</v>
      </c>
      <c r="M36" s="112" t="str">
        <f>IF(SP_SUL!J38="","*",SP_SUL!J38)</f>
        <v>*</v>
      </c>
      <c r="N36" s="285" t="str">
        <f>IF(SP_SUL!K38="","*",SP_SUL!K38)</f>
        <v>*</v>
      </c>
      <c r="O36" s="285" t="str">
        <f>IF(SP_SUL!L38="","*",SP_SUL!L38)</f>
        <v>-</v>
      </c>
      <c r="P36" s="112"/>
      <c r="Q36" s="129" t="str">
        <f>IF(SP_SUL!O38="","*",SP_SUL!O38)</f>
        <v>*</v>
      </c>
      <c r="R36" s="129" t="str">
        <f>IF(SP_SUL!P38="","*",SP_SUL!P38)</f>
        <v>*</v>
      </c>
      <c r="S36" s="111" t="str">
        <f>IF(SP_SUL!Q38="","*",CONCATENATE(SP_SUL!Q38," ",SP_SUL!R38))</f>
        <v>*</v>
      </c>
      <c r="T36" s="111" t="str">
        <f>IF(SP_SUL!V38="","*",SP_SUL!V38)</f>
        <v>*</v>
      </c>
      <c r="U36" s="111" t="str">
        <f>IF(SP_SUL!W38="","*",SP_SUL!W38)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*</v>
      </c>
      <c r="C43" s="110" t="str">
        <f>IF(SP_SUL!Z45="","*",SP_SUL!Z45)</f>
        <v>*</v>
      </c>
      <c r="D43" s="111" t="str">
        <f>IF(SP_SUL!S45="","*",SP_SUL!S45)</f>
        <v>-</v>
      </c>
      <c r="E43" s="111" t="str">
        <f>IF(SP_SUL!T45="","*",SP_SUL!T45)</f>
        <v>-</v>
      </c>
      <c r="F43" s="111" t="str">
        <f>IF(SP_SUL!B45="","*",SP_SUL!B45)</f>
        <v>*</v>
      </c>
      <c r="G43" s="111" t="str">
        <f>IF(SP_SUL!D45="","*",SP_SUL!D45)</f>
        <v>*</v>
      </c>
      <c r="H43" s="111" t="str">
        <f>IF(SP_SUL!F45="","*",SP_SUL!F45)</f>
        <v>*</v>
      </c>
      <c r="I43" s="111" t="str">
        <f>IF(SP_SUL!H45="","*",SP_SUL!H45)</f>
        <v>*</v>
      </c>
      <c r="J43" s="111" t="str">
        <f>IF(SP_SUL!I45="","*",SP_SUL!I45)</f>
        <v>*</v>
      </c>
      <c r="K43" s="111" t="str">
        <f>IF(SP_SUL!M45="","*",SP_SUL!M45)</f>
        <v>-</v>
      </c>
      <c r="L43" s="111" t="str">
        <f>IF(SP_SUL!N45="","*",SP_SUL!N45)</f>
        <v>-</v>
      </c>
      <c r="M43" s="112" t="str">
        <f>IF(SP_SUL!J45="","*",SP_SUL!J45)</f>
        <v>*</v>
      </c>
      <c r="N43" s="285" t="str">
        <f>IF(SP_SUL!K45="","*",SP_SUL!K45)</f>
        <v>*</v>
      </c>
      <c r="O43" s="285" t="str">
        <f>IF(SP_SUL!L45="","*",SP_SUL!L45)</f>
        <v>-</v>
      </c>
      <c r="P43" s="112"/>
      <c r="Q43" s="129" t="str">
        <f>IF(SP_SUL!O45="","*",SP_SUL!O45)</f>
        <v>*</v>
      </c>
      <c r="R43" s="129" t="str">
        <f>IF(SP_SUL!P45="","*",SP_SUL!P45)</f>
        <v>*</v>
      </c>
      <c r="S43" s="111" t="str">
        <f>IF(SP_SUL!Q45="","*",CONCATENATE(SP_SUL!Q45," ",SP_SUL!R45))</f>
        <v>*</v>
      </c>
      <c r="T43" s="111" t="str">
        <f>IF(SP_SUL!V45="","*",SP_SUL!V45)</f>
        <v>*</v>
      </c>
      <c r="U43" s="111" t="str">
        <f>IF(SP_SUL!W45="","*",SP_SUL!W45)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*</v>
      </c>
      <c r="C44" s="110" t="str">
        <f>IF(SP_SUL!Z46="","*",SP_SUL!Z46)</f>
        <v>*</v>
      </c>
      <c r="D44" s="111" t="str">
        <f>IF(SP_SUL!S46="","*",SP_SUL!S46)</f>
        <v>-</v>
      </c>
      <c r="E44" s="111" t="str">
        <f>IF(SP_SUL!T46="","*",SP_SUL!T46)</f>
        <v>-</v>
      </c>
      <c r="F44" s="111" t="str">
        <f>IF(SP_SUL!B46="","*",SP_SUL!B46)</f>
        <v>*</v>
      </c>
      <c r="G44" s="111" t="str">
        <f>IF(SP_SUL!D46="","*",SP_SUL!D46)</f>
        <v>*</v>
      </c>
      <c r="H44" s="111" t="str">
        <f>IF(SP_SUL!F46="","*",SP_SUL!F46)</f>
        <v>*</v>
      </c>
      <c r="I44" s="111" t="str">
        <f>IF(SP_SUL!H46="","*",SP_SUL!H46)</f>
        <v>*</v>
      </c>
      <c r="J44" s="111" t="str">
        <f>IF(SP_SUL!I46="","*",SP_SUL!I46)</f>
        <v>*</v>
      </c>
      <c r="K44" s="111" t="str">
        <f>IF(SP_SUL!M46="","*",SP_SUL!M46)</f>
        <v>-</v>
      </c>
      <c r="L44" s="111" t="str">
        <f>IF(SP_SUL!N46="","*",SP_SUL!N46)</f>
        <v>-</v>
      </c>
      <c r="M44" s="112" t="str">
        <f>IF(SP_SUL!J46="","*",SP_SUL!J46)</f>
        <v>*</v>
      </c>
      <c r="N44" s="285" t="str">
        <f>IF(SP_SUL!K46="","*",SP_SUL!K46)</f>
        <v>*</v>
      </c>
      <c r="O44" s="285" t="str">
        <f>IF(SP_SUL!L46="","*",SP_SUL!L46)</f>
        <v>-</v>
      </c>
      <c r="P44" s="112"/>
      <c r="Q44" s="129" t="str">
        <f>IF(SP_SUL!O46="","*",SP_SUL!O46)</f>
        <v>*</v>
      </c>
      <c r="R44" s="129" t="str">
        <f>IF(SP_SUL!P46="","*",SP_SUL!P46)</f>
        <v>*</v>
      </c>
      <c r="S44" s="111" t="str">
        <f>IF(SP_SUL!Q46="","*",CONCATENATE(SP_SUL!Q46," ",SP_SUL!R46))</f>
        <v>*</v>
      </c>
      <c r="T44" s="111" t="str">
        <f>IF(SP_SUL!V46="","*",SP_SUL!V46)</f>
        <v>*</v>
      </c>
      <c r="U44" s="111" t="str">
        <f>IF(SP_SUL!W46="","*",SP_SUL!W46)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*</v>
      </c>
      <c r="C45" s="110" t="str">
        <f>IF(SP_SUL!Z47="","*",SP_SUL!Z47)</f>
        <v>*</v>
      </c>
      <c r="D45" s="111" t="str">
        <f>IF(SP_SUL!S47="","*",SP_SUL!S47)</f>
        <v>-</v>
      </c>
      <c r="E45" s="111" t="str">
        <f>IF(SP_SUL!T47="","*",SP_SUL!T47)</f>
        <v>-</v>
      </c>
      <c r="F45" s="111" t="str">
        <f>IF(SP_SUL!B47="","*",SP_SUL!B47)</f>
        <v>*</v>
      </c>
      <c r="G45" s="111" t="str">
        <f>IF(SP_SUL!D47="","*",SP_SUL!D47)</f>
        <v>*</v>
      </c>
      <c r="H45" s="111" t="str">
        <f>IF(SP_SUL!F47="","*",SP_SUL!F47)</f>
        <v>*</v>
      </c>
      <c r="I45" s="111" t="str">
        <f>IF(SP_SUL!H47="","*",SP_SUL!H47)</f>
        <v>*</v>
      </c>
      <c r="J45" s="111" t="str">
        <f>IF(SP_SUL!I47="","*",SP_SUL!I47)</f>
        <v>*</v>
      </c>
      <c r="K45" s="111" t="str">
        <f>IF(SP_SUL!M47="","*",SP_SUL!M47)</f>
        <v>-</v>
      </c>
      <c r="L45" s="111" t="str">
        <f>IF(SP_SUL!N47="","*",SP_SUL!N47)</f>
        <v>-</v>
      </c>
      <c r="M45" s="112" t="str">
        <f>IF(SP_SUL!J47="","*",SP_SUL!J47)</f>
        <v>*</v>
      </c>
      <c r="N45" s="285" t="str">
        <f>IF(SP_SUL!K47="","*",SP_SUL!K47)</f>
        <v>*</v>
      </c>
      <c r="O45" s="285" t="str">
        <f>IF(SP_SUL!L47="","*",SP_SUL!L47)</f>
        <v>-</v>
      </c>
      <c r="P45" s="112"/>
      <c r="Q45" s="129" t="str">
        <f>IF(SP_SUL!O47="","*",SP_SUL!O47)</f>
        <v>*</v>
      </c>
      <c r="R45" s="129" t="str">
        <f>IF(SP_SUL!P47="","*",SP_SUL!P47)</f>
        <v>*</v>
      </c>
      <c r="S45" s="111" t="str">
        <f>IF(SP_SUL!Q47="","*",CONCATENATE(SP_SUL!Q47," ",SP_SUL!R47))</f>
        <v>*</v>
      </c>
      <c r="T45" s="111" t="str">
        <f>IF(SP_SUL!V47="","*",SP_SUL!V47)</f>
        <v>*</v>
      </c>
      <c r="U45" s="111" t="str">
        <f>IF(SP_SUL!W47="","*",SP_SUL!W47)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*</v>
      </c>
      <c r="C46" s="110" t="str">
        <f>IF(SP_SUL!Z48="","*",SP_SUL!Z48)</f>
        <v>*</v>
      </c>
      <c r="D46" s="111" t="str">
        <f>IF(SP_SUL!S48="","*",SP_SUL!S48)</f>
        <v>-</v>
      </c>
      <c r="E46" s="111" t="str">
        <f>IF(SP_SUL!T48="","*",SP_SUL!T48)</f>
        <v>-</v>
      </c>
      <c r="F46" s="111" t="str">
        <f>IF(SP_SUL!B48="","*",SP_SUL!B48)</f>
        <v>*</v>
      </c>
      <c r="G46" s="111" t="str">
        <f>IF(SP_SUL!D48="","*",SP_SUL!D48)</f>
        <v>*</v>
      </c>
      <c r="H46" s="111" t="str">
        <f>IF(SP_SUL!F48="","*",SP_SUL!F48)</f>
        <v>*</v>
      </c>
      <c r="I46" s="111" t="str">
        <f>IF(SP_SUL!H48="","*",SP_SUL!H48)</f>
        <v>*</v>
      </c>
      <c r="J46" s="111" t="str">
        <f>IF(SP_SUL!I48="","*",SP_SUL!I48)</f>
        <v>*</v>
      </c>
      <c r="K46" s="111" t="str">
        <f>IF(SP_SUL!M48="","*",SP_SUL!M48)</f>
        <v>-</v>
      </c>
      <c r="L46" s="111" t="str">
        <f>IF(SP_SUL!N48="","*",SP_SUL!N48)</f>
        <v>-</v>
      </c>
      <c r="M46" s="112" t="str">
        <f>IF(SP_SUL!J48="","*",SP_SUL!J48)</f>
        <v>*</v>
      </c>
      <c r="N46" s="285" t="str">
        <f>IF(SP_SUL!K48="","*",SP_SUL!K48)</f>
        <v>*</v>
      </c>
      <c r="O46" s="285" t="str">
        <f>IF(SP_SUL!L48="","*",SP_SUL!L48)</f>
        <v>-</v>
      </c>
      <c r="P46" s="112"/>
      <c r="Q46" s="129" t="str">
        <f>IF(SP_SUL!O48="","*",SP_SUL!O48)</f>
        <v>*</v>
      </c>
      <c r="R46" s="129" t="str">
        <f>IF(SP_SUL!P48="","*",SP_SUL!P48)</f>
        <v>*</v>
      </c>
      <c r="S46" s="111" t="str">
        <f>IF(SP_SUL!Q48="","*",CONCATENATE(SP_SUL!Q48," ",SP_SUL!R48))</f>
        <v>*</v>
      </c>
      <c r="T46" s="111" t="str">
        <f>IF(SP_SUL!V48="","*",SP_SUL!V48)</f>
        <v>*</v>
      </c>
      <c r="U46" s="111" t="str">
        <f>IF(SP_SUL!W48="","*",SP_SUL!W48)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*</v>
      </c>
      <c r="C47" s="110" t="str">
        <f>IF(SP_SUL!Z49="","*",SP_SUL!Z49)</f>
        <v>*</v>
      </c>
      <c r="D47" s="111" t="str">
        <f>IF(SP_SUL!S49="","*",SP_SUL!S49)</f>
        <v>-</v>
      </c>
      <c r="E47" s="111" t="str">
        <f>IF(SP_SUL!T49="","*",SP_SUL!T49)</f>
        <v>-</v>
      </c>
      <c r="F47" s="111" t="str">
        <f>IF(SP_SUL!B49="","*",SP_SUL!B49)</f>
        <v>*</v>
      </c>
      <c r="G47" s="111" t="str">
        <f>IF(SP_SUL!D49="","*",SP_SUL!D49)</f>
        <v>*</v>
      </c>
      <c r="H47" s="111" t="str">
        <f>IF(SP_SUL!F49="","*",SP_SUL!F49)</f>
        <v>*</v>
      </c>
      <c r="I47" s="111" t="str">
        <f>IF(SP_SUL!H49="","*",SP_SUL!H49)</f>
        <v>*</v>
      </c>
      <c r="J47" s="111" t="str">
        <f>IF(SP_SUL!I49="","*",SP_SUL!I49)</f>
        <v>*</v>
      </c>
      <c r="K47" s="111" t="str">
        <f>IF(SP_SUL!M49="","*",SP_SUL!M49)</f>
        <v>-</v>
      </c>
      <c r="L47" s="111" t="str">
        <f>IF(SP_SUL!N49="","*",SP_SUL!N49)</f>
        <v>-</v>
      </c>
      <c r="M47" s="112" t="str">
        <f>IF(SP_SUL!J49="","*",SP_SUL!J49)</f>
        <v>*</v>
      </c>
      <c r="N47" s="285" t="str">
        <f>IF(SP_SUL!K49="","*",SP_SUL!K49)</f>
        <v>*</v>
      </c>
      <c r="O47" s="285" t="str">
        <f>IF(SP_SUL!L49="","*",SP_SUL!L49)</f>
        <v>-</v>
      </c>
      <c r="P47" s="112"/>
      <c r="Q47" s="129" t="str">
        <f>IF(SP_SUL!O49="","*",SP_SUL!O49)</f>
        <v>*</v>
      </c>
      <c r="R47" s="129" t="str">
        <f>IF(SP_SUL!P49="","*",SP_SUL!P49)</f>
        <v>*</v>
      </c>
      <c r="S47" s="111" t="str">
        <f>IF(SP_SUL!Q49="","*",CONCATENATE(SP_SUL!Q49," ",SP_SUL!R49))</f>
        <v>*</v>
      </c>
      <c r="T47" s="111" t="str">
        <f>IF(SP_SUL!V49="","*",SP_SUL!V49)</f>
        <v>*</v>
      </c>
      <c r="U47" s="111" t="str">
        <f>IF(SP_SUL!W49="","*",SP_SUL!W49)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*</v>
      </c>
      <c r="C48" s="110" t="str">
        <f>IF(SP_SUL!Z50="","*",SP_SUL!Z50)</f>
        <v>*</v>
      </c>
      <c r="D48" s="111" t="str">
        <f>IF(SP_SUL!S50="","*",SP_SUL!S50)</f>
        <v>-</v>
      </c>
      <c r="E48" s="111" t="str">
        <f>IF(SP_SUL!T50="","*",SP_SUL!T50)</f>
        <v>-</v>
      </c>
      <c r="F48" s="111" t="str">
        <f>IF(SP_SUL!B50="","*",SP_SUL!B50)</f>
        <v>*</v>
      </c>
      <c r="G48" s="111" t="str">
        <f>IF(SP_SUL!D50="","*",SP_SUL!D50)</f>
        <v>*</v>
      </c>
      <c r="H48" s="111" t="str">
        <f>IF(SP_SUL!F50="","*",SP_SUL!F50)</f>
        <v>*</v>
      </c>
      <c r="I48" s="111" t="str">
        <f>IF(SP_SUL!H50="","*",SP_SUL!H50)</f>
        <v>*</v>
      </c>
      <c r="J48" s="111" t="str">
        <f>IF(SP_SUL!I50="","*",SP_SUL!I50)</f>
        <v>*</v>
      </c>
      <c r="K48" s="111" t="str">
        <f>IF(SP_SUL!M50="","*",SP_SUL!M50)</f>
        <v>-</v>
      </c>
      <c r="L48" s="111" t="str">
        <f>IF(SP_SUL!N50="","*",SP_SUL!N50)</f>
        <v>-</v>
      </c>
      <c r="M48" s="112" t="str">
        <f>IF(SP_SUL!J50="","*",SP_SUL!J50)</f>
        <v>*</v>
      </c>
      <c r="N48" s="285" t="str">
        <f>IF(SP_SUL!K50="","*",SP_SUL!K50)</f>
        <v>*</v>
      </c>
      <c r="O48" s="285" t="str">
        <f>IF(SP_SUL!L50="","*",SP_SUL!L50)</f>
        <v>-</v>
      </c>
      <c r="P48" s="112"/>
      <c r="Q48" s="129" t="str">
        <f>IF(SP_SUL!O50="","*",SP_SUL!O50)</f>
        <v>*</v>
      </c>
      <c r="R48" s="129" t="str">
        <f>IF(SP_SUL!P50="","*",SP_SUL!P50)</f>
        <v>*</v>
      </c>
      <c r="S48" s="111" t="str">
        <f>IF(SP_SUL!Q50="","*",CONCATENATE(SP_SUL!Q50," ",SP_SUL!R50))</f>
        <v>*</v>
      </c>
      <c r="T48" s="111" t="str">
        <f>IF(SP_SUL!V50="","*",SP_SUL!V50)</f>
        <v>*</v>
      </c>
      <c r="U48" s="111" t="str">
        <f>IF(SP_SUL!W50="","*",SP_SUL!W50)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*</v>
      </c>
      <c r="C49" s="110" t="str">
        <f>IF(SP_SUL!Z51="","*",SP_SUL!Z51)</f>
        <v>*</v>
      </c>
      <c r="D49" s="111" t="str">
        <f>IF(SP_SUL!S51="","*",SP_SUL!S51)</f>
        <v>-</v>
      </c>
      <c r="E49" s="111" t="str">
        <f>IF(SP_SUL!T51="","*",SP_SUL!T51)</f>
        <v>-</v>
      </c>
      <c r="F49" s="111" t="str">
        <f>IF(SP_SUL!B51="","*",SP_SUL!B51)</f>
        <v>*</v>
      </c>
      <c r="G49" s="111" t="str">
        <f>IF(SP_SUL!D51="","*",SP_SUL!D51)</f>
        <v>*</v>
      </c>
      <c r="H49" s="111" t="str">
        <f>IF(SP_SUL!F51="","*",SP_SUL!F51)</f>
        <v>*</v>
      </c>
      <c r="I49" s="111" t="str">
        <f>IF(SP_SUL!H51="","*",SP_SUL!H51)</f>
        <v>*</v>
      </c>
      <c r="J49" s="111" t="str">
        <f>IF(SP_SUL!I51="","*",SP_SUL!I51)</f>
        <v>*</v>
      </c>
      <c r="K49" s="111" t="str">
        <f>IF(SP_SUL!M51="","*",SP_SUL!M51)</f>
        <v>-</v>
      </c>
      <c r="L49" s="111" t="str">
        <f>IF(SP_SUL!N51="","*",SP_SUL!N51)</f>
        <v>-</v>
      </c>
      <c r="M49" s="112" t="str">
        <f>IF(SP_SUL!J51="","*",SP_SUL!J51)</f>
        <v>*</v>
      </c>
      <c r="N49" s="285" t="str">
        <f>IF(SP_SUL!K51="","*",SP_SUL!K51)</f>
        <v>*</v>
      </c>
      <c r="O49" s="285" t="str">
        <f>IF(SP_SUL!L51="","*",SP_SUL!L51)</f>
        <v>-</v>
      </c>
      <c r="P49" s="112"/>
      <c r="Q49" s="129" t="str">
        <f>IF(SP_SUL!O51="","*",SP_SUL!O51)</f>
        <v>*</v>
      </c>
      <c r="R49" s="129" t="str">
        <f>IF(SP_SUL!P51="","*",SP_SUL!P51)</f>
        <v>*</v>
      </c>
      <c r="S49" s="111" t="str">
        <f>IF(SP_SUL!Q51="","*",CONCATENATE(SP_SUL!Q51," ",SP_SUL!R51))</f>
        <v>*</v>
      </c>
      <c r="T49" s="111" t="str">
        <f>IF(SP_SUL!V51="","*",SP_SUL!V51)</f>
        <v>*</v>
      </c>
      <c r="U49" s="111" t="str">
        <f>IF(SP_SUL!W51="","*",SP_SUL!W51)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*</v>
      </c>
      <c r="C50" s="110" t="str">
        <f>IF(SP_SUL!Z52="","*",SP_SUL!Z52)</f>
        <v>*</v>
      </c>
      <c r="D50" s="111" t="str">
        <f>IF(SP_SUL!S52="","*",SP_SUL!S52)</f>
        <v>-</v>
      </c>
      <c r="E50" s="111" t="str">
        <f>IF(SP_SUL!T52="","*",SP_SUL!T52)</f>
        <v>-</v>
      </c>
      <c r="F50" s="111" t="str">
        <f>IF(SP_SUL!B52="","*",SP_SUL!B52)</f>
        <v>*</v>
      </c>
      <c r="G50" s="111" t="str">
        <f>IF(SP_SUL!D52="","*",SP_SUL!D52)</f>
        <v>*</v>
      </c>
      <c r="H50" s="111" t="str">
        <f>IF(SP_SUL!F52="","*",SP_SUL!F52)</f>
        <v>*</v>
      </c>
      <c r="I50" s="111" t="str">
        <f>IF(SP_SUL!H52="","*",SP_SUL!H52)</f>
        <v>*</v>
      </c>
      <c r="J50" s="111" t="str">
        <f>IF(SP_SUL!I52="","*",SP_SUL!I52)</f>
        <v>*</v>
      </c>
      <c r="K50" s="111" t="str">
        <f>IF(SP_SUL!M52="","*",SP_SUL!M52)</f>
        <v>-</v>
      </c>
      <c r="L50" s="111" t="str">
        <f>IF(SP_SUL!N52="","*",SP_SUL!N52)</f>
        <v>-</v>
      </c>
      <c r="M50" s="112" t="str">
        <f>IF(SP_SUL!J52="","*",SP_SUL!J52)</f>
        <v>*</v>
      </c>
      <c r="N50" s="285" t="str">
        <f>IF(SP_SUL!K52="","*",SP_SUL!K52)</f>
        <v>*</v>
      </c>
      <c r="O50" s="285" t="str">
        <f>IF(SP_SUL!L52="","*",SP_SUL!L52)</f>
        <v>-</v>
      </c>
      <c r="P50" s="112"/>
      <c r="Q50" s="129" t="str">
        <f>IF(SP_SUL!O52="","*",SP_SUL!O52)</f>
        <v>*</v>
      </c>
      <c r="R50" s="129" t="str">
        <f>IF(SP_SUL!P52="","*",SP_SUL!P52)</f>
        <v>*</v>
      </c>
      <c r="S50" s="111" t="str">
        <f>IF(SP_SUL!Q52="","*",CONCATENATE(SP_SUL!Q52," ",SP_SUL!R52))</f>
        <v>*</v>
      </c>
      <c r="T50" s="111" t="str">
        <f>IF(SP_SUL!V52="","*",SP_SUL!V52)</f>
        <v>*</v>
      </c>
      <c r="U50" s="111" t="str">
        <f>IF(SP_SUL!W52="","*",SP_SUL!W52)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1183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576">
    <cfRule type="cellIs" dxfId="3" priority="4" operator="equal">
      <formula>"OPORTUNIDADE"</formula>
    </cfRule>
  </conditionalFormatting>
  <conditionalFormatting sqref="V1:X104857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2025-12-01T17:38:49Z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