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348" documentId="8_{B6337239-1A00-434D-AAD0-422EA1FEB5AE}" xr6:coauthVersionLast="47" xr6:coauthVersionMax="47" xr10:uidLastSave="{F27BECB2-D02B-423C-97D1-5AA6D7F24E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J278" i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3" i="1" l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N606" i="11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<sst xmlns="http://schemas.openxmlformats.org/spreadsheetml/2006/main" count="6981" uniqueCount="1790">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</sst>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  <xf numFmtId="14" fontId="7" fillId="34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31" activePane="topRight" state="frozen"/>
      <selection pane="topRight" activeCell="L247" sqref="L2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>W50</v>
      </c>
      <c r="B273" s="278"/>
      <c r="C273" s="7" t="str">
        <f>IF(BS_CONTROLE[[#This Row],[DATA]]="","",WEEKNUM(BS_CONTROLE[[#This Row],[DATA]]))</f>
        <v/>
      </c>
      <c r="D273" s="45" t="s">
        <v>869</v>
      </c>
      <c r="E273" s="175">
        <v>311</v>
      </c>
      <c r="F273" s="133" t="s">
        <v>815</v>
      </c>
      <c r="G273" s="8" t="str">
        <f>IF(D273="","*",VLOOKUP(F273,BS_ATIVIDADE[#All],3,FALSE))</f>
        <v>PEDRA</v>
      </c>
      <c r="H273" s="134" t="s">
        <v>23</v>
      </c>
      <c r="I273" s="279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VAGÕES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PDM - PEDRA - DESCARGA</v>
      </c>
      <c r="AJ273" s="8" t="str">
        <f>IF(D273="","*",VLOOKUP(AI273,BS_ATIVIDADE[#Data],3,FALSE))</f>
        <v>PEDRA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VAGÕES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316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1736</v>
      </c>
      <c r="E3" s="176" t="s">
        <v>1737</v>
      </c>
      <c r="F3" s="176" t="s">
        <v>1738</v>
      </c>
      <c r="G3" s="176" t="s">
        <v>1739</v>
      </c>
      <c r="H3" s="176" t="s">
        <v>1740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1742</v>
      </c>
      <c r="D12" s="177">
        <v>9049</v>
      </c>
      <c r="E12" s="178">
        <v>46044</v>
      </c>
      <c r="F12" s="180" t="s">
        <v>1743</v>
      </c>
      <c r="G12" s="177" t="s">
        <v>1744</v>
      </c>
      <c r="H12" s="177"/>
    </row>
    <row r="13" spans="3:8">
      <c r="C13" s="177" t="s">
        <v>1742</v>
      </c>
      <c r="D13" s="177">
        <v>9044</v>
      </c>
      <c r="E13" s="178">
        <v>46044</v>
      </c>
      <c r="F13" s="180" t="s">
        <v>1745</v>
      </c>
      <c r="G13" s="177" t="s">
        <v>1746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K914" sqref="K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1748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1749</v>
      </c>
      <c r="B3" s="91" t="s">
        <v>1750</v>
      </c>
      <c r="C3" s="91" t="s">
        <v>636</v>
      </c>
      <c r="D3" s="92" t="s">
        <v>1212</v>
      </c>
      <c r="E3" s="92" t="s">
        <v>4</v>
      </c>
      <c r="F3" s="92" t="s">
        <v>1751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1752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 t="str">
        <f>IF(FN_MC!B273="","*",FN_MC!B273)</f>
        <v>*</v>
      </c>
      <c r="G278" s="96" t="str">
        <f>IF(FN_MC!D273="","*",FN_MC!D273)</f>
        <v>W50</v>
      </c>
      <c r="H278" s="96" t="str">
        <f>IF(FN_MC!F273="","*",FN_MC!F273)</f>
        <v>PDM - PEDRA - DESCARGA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VAGÕES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*</v>
      </c>
      <c r="C283" s="95" t="str">
        <f>IF(FN_MC!Z278="","*",FN_MC!Z278)</f>
        <v>*</v>
      </c>
      <c r="D283" s="96" t="str">
        <f>IF(FN_MC!S278="","*",FN_MC!S278)</f>
        <v>-</v>
      </c>
      <c r="E283" s="96" t="str">
        <f>IF(FN_MC!T278="","*",FN_MC!T278)</f>
        <v>-</v>
      </c>
      <c r="F283" s="96" t="str">
        <f>IF(FN_MC!B278="","*",FN_MC!B278)</f>
        <v>*</v>
      </c>
      <c r="G283" s="96" t="str">
        <f>IF(FN_MC!D278="","*",FN_MC!D278)</f>
        <v>*</v>
      </c>
      <c r="H283" s="96" t="str">
        <f>IF(FN_MC!F278="","*",FN_MC!F278)</f>
        <v>*</v>
      </c>
      <c r="I283" s="96" t="str">
        <f>IF(FN_MC!H278="","*",FN_MC!H278)</f>
        <v>*</v>
      </c>
      <c r="J283" s="96" t="str">
        <f>IF(FN_MC!I278="","*",FN_MC!I278)</f>
        <v>*</v>
      </c>
      <c r="K283" s="96" t="str">
        <f>IF(FN_MC!M278="","*",FN_MC!M278)</f>
        <v>-</v>
      </c>
      <c r="L283" s="186" t="str">
        <f>IF(FN_MC!N278="","*",FN_MC!N278)</f>
        <v>-</v>
      </c>
      <c r="M283" s="97" t="str">
        <f>IF(FN_MC!J278="","*",FN_MC!J278)</f>
        <v>*</v>
      </c>
      <c r="N283" s="173" t="str">
        <f>IF(FN_MC!K278="","*",FN_MC!K278)</f>
        <v>*</v>
      </c>
      <c r="O283" s="173" t="str">
        <f>IF(FN_MC!L278="","*",FN_MC!L278)</f>
        <v>-</v>
      </c>
      <c r="P283" s="107" t="str">
        <f>IF(FN_MC!O278="","*",FN_MC!O278)</f>
        <v>*</v>
      </c>
      <c r="Q283" s="107" t="str">
        <f>IF(FN_MC!P278="","*",FN_MC!P278)</f>
        <v>*</v>
      </c>
      <c r="R283" s="96" t="str">
        <f>IF(FN_MC!Q278="","*",CONCATENATE(FN_MC!Q278," ",FN_MC!R278))</f>
        <v>*</v>
      </c>
      <c r="S283" s="96" t="str">
        <f>IF(FN_MC!V278="","*",FN_MC!V278)</f>
        <v>*</v>
      </c>
      <c r="T283" s="96" t="str">
        <f>IF(FN_MC!W278="","*",FN_MC!W278)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1753</v>
      </c>
      <c r="C2" s="83" t="s">
        <v>1197</v>
      </c>
      <c r="D2" s="83" t="s">
        <v>1199</v>
      </c>
      <c r="E2" s="83" t="s">
        <v>1754</v>
      </c>
      <c r="F2" s="83" t="s">
        <v>1755</v>
      </c>
      <c r="G2" s="83" t="s">
        <v>1756</v>
      </c>
      <c r="H2" s="83" t="s">
        <v>1757</v>
      </c>
      <c r="I2" s="83" t="s">
        <v>1758</v>
      </c>
      <c r="J2" s="83" t="s">
        <v>1759</v>
      </c>
      <c r="K2" s="109" t="s">
        <v>1760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*</v>
      </c>
      <c r="I274" s="101" t="str">
        <f>IF(FN_MC!AC233="","*",FN_MC!AC233)</f>
        <v>*</v>
      </c>
      <c r="J274" s="102" t="str">
        <f>IF(FN_MC!AA233="","*",FN_MC!AA233)</f>
        <v>*</v>
      </c>
      <c r="K274" s="112" t="str">
        <f>IF(FN_MC!AD233="","*",FN_MC!AD233)</f>
        <v>*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*</v>
      </c>
      <c r="I275" s="101" t="str">
        <f>IF(FN_MC!AC234="","*",FN_MC!AC234)</f>
        <v>*</v>
      </c>
      <c r="J275" s="102" t="str">
        <f>IF(FN_MC!AA234="","*",FN_MC!AA234)</f>
        <v>*</v>
      </c>
      <c r="K275" s="112" t="str">
        <f>IF(FN_MC!AD234="","*",FN_MC!AD234)</f>
        <v>*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*</v>
      </c>
      <c r="I278" s="101" t="str">
        <f>IF(FN_MC!AC237="","*",FN_MC!AC237)</f>
        <v>*</v>
      </c>
      <c r="J278" s="102" t="str">
        <f>IF(FN_MC!AA237="","*",FN_MC!AA237)</f>
        <v>*</v>
      </c>
      <c r="K278" s="112" t="str">
        <f>IF(FN_MC!AD237="","*",FN_MC!AD237)</f>
        <v>*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*</v>
      </c>
      <c r="I279" s="101" t="str">
        <f>IF(FN_MC!AC239="","*",FN_MC!AC239)</f>
        <v>*</v>
      </c>
      <c r="J279" s="102" t="str">
        <f>IF(FN_MC!AA239="","*",FN_MC!AA239)</f>
        <v>*</v>
      </c>
      <c r="K279" s="112" t="str">
        <f>IF(FN_MC!AD239="","*",FN_MC!AD239)</f>
        <v>*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*</v>
      </c>
      <c r="I293" s="101" t="str">
        <f>IF(FN_MC!AC253="","*",FN_MC!AC253)</f>
        <v>*</v>
      </c>
      <c r="J293" s="102" t="str">
        <f>IF(FN_MC!AA253="","*",FN_MC!AA253)</f>
        <v>*</v>
      </c>
      <c r="K293" s="112" t="str">
        <f>IF(FN_MC!AD253="","*",FN_MC!AD253)</f>
        <v>*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*</v>
      </c>
      <c r="I296" s="101" t="str">
        <f>IF(FN_MC!AC256="","*",FN_MC!AC256)</f>
        <v>*</v>
      </c>
      <c r="J296" s="102" t="str">
        <f>IF(FN_MC!AA256="","*",FN_MC!AA256)</f>
        <v>*</v>
      </c>
      <c r="K296" s="112" t="str">
        <f>IF(FN_MC!AD256="","*",FN_MC!AD256)</f>
        <v>*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*</v>
      </c>
      <c r="I301" s="101" t="str">
        <f>IF(FN_MC!AC261="","*",FN_MC!AC261)</f>
        <v>*</v>
      </c>
      <c r="J301" s="102" t="str">
        <f>IF(FN_MC!AA261="","*",FN_MC!AA261)</f>
        <v>*</v>
      </c>
      <c r="K301" s="112" t="str">
        <f>IF(FN_MC!AD261="","*",FN_MC!AD261)</f>
        <v>*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*</v>
      </c>
      <c r="I306" s="101" t="str">
        <f>IF(FN_MC!AC266="","*",FN_MC!AC266)</f>
        <v>*</v>
      </c>
      <c r="J306" s="102" t="str">
        <f>IF(FN_MC!AA266="","*",FN_MC!AA266)</f>
        <v>*</v>
      </c>
      <c r="K306" s="112" t="str">
        <f>IF(FN_MC!AD266="","*",FN_MC!AD266)</f>
        <v>*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*</v>
      </c>
      <c r="I308" s="101" t="str">
        <f>IF(FN_MC!AC268="","*",FN_MC!AC268)</f>
        <v>*</v>
      </c>
      <c r="J308" s="102" t="str">
        <f>IF(FN_MC!AA268="","*",FN_MC!AA268)</f>
        <v>*</v>
      </c>
      <c r="K308" s="112" t="str">
        <f>IF(FN_MC!AD268="","*",FN_MC!AD268)</f>
        <v>*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 t="str">
        <f>IF(FN_MC!B278="","*",FN_MC!B278)</f>
        <v>*</v>
      </c>
      <c r="D318" s="101" t="str">
        <f>IF(FN_MC!D278="","*",FN_MC!D278)</f>
        <v>*</v>
      </c>
      <c r="E318" s="101" t="str">
        <f>IF(FN_MC!H278="","*",FN_MC!H278)</f>
        <v>*</v>
      </c>
      <c r="F318" s="114" t="str">
        <f>IF(FN_MC!M278="","*",FN_MC!M278)</f>
        <v>-</v>
      </c>
      <c r="G318" s="101" t="str">
        <f>IF(FN_MC!I278="","*",FN_MC!I278)</f>
        <v>*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1762</v>
      </c>
      <c r="C4" s="181" t="s">
        <v>1763</v>
      </c>
      <c r="D4" s="181" t="s">
        <v>1764</v>
      </c>
      <c r="E4" s="181" t="s">
        <v>1765</v>
      </c>
      <c r="F4" s="181" t="s">
        <v>4</v>
      </c>
      <c r="G4" s="181" t="s">
        <v>1766</v>
      </c>
    </row>
    <row r="5" spans="2:7">
      <c r="B5" s="182" t="s">
        <v>1767</v>
      </c>
      <c r="C5" s="182">
        <v>309525</v>
      </c>
      <c r="D5" s="182" t="s">
        <v>1768</v>
      </c>
      <c r="E5" s="182" t="s">
        <v>878</v>
      </c>
      <c r="F5" s="182" t="s">
        <v>1769</v>
      </c>
      <c r="G5" s="183">
        <v>46296</v>
      </c>
    </row>
    <row r="6" spans="2:7">
      <c r="B6" s="182" t="s">
        <v>1770</v>
      </c>
      <c r="C6" s="182">
        <v>257410</v>
      </c>
      <c r="D6" s="182" t="s">
        <v>1771</v>
      </c>
      <c r="E6" s="182" t="s">
        <v>878</v>
      </c>
      <c r="F6" s="182" t="s">
        <v>1769</v>
      </c>
      <c r="G6" s="183"/>
    </row>
    <row r="7" spans="2:7">
      <c r="B7" s="182" t="s">
        <v>1484</v>
      </c>
      <c r="C7" s="182">
        <v>256875</v>
      </c>
      <c r="D7" s="182" t="s">
        <v>1772</v>
      </c>
      <c r="E7" s="182" t="s">
        <v>878</v>
      </c>
      <c r="F7" s="182" t="s">
        <v>1769</v>
      </c>
      <c r="G7" s="183">
        <v>46296</v>
      </c>
    </row>
    <row r="8" spans="2:7">
      <c r="B8" s="182" t="s">
        <v>1773</v>
      </c>
      <c r="C8" s="182">
        <v>257278</v>
      </c>
      <c r="D8" s="182" t="s">
        <v>1774</v>
      </c>
      <c r="E8" s="182" t="s">
        <v>869</v>
      </c>
      <c r="F8" s="182" t="s">
        <v>1775</v>
      </c>
      <c r="G8" s="183">
        <v>46235</v>
      </c>
    </row>
    <row r="9" spans="2:7">
      <c r="B9" s="182" t="s">
        <v>1776</v>
      </c>
      <c r="C9" s="182">
        <v>261794</v>
      </c>
      <c r="D9" s="182" t="s">
        <v>1777</v>
      </c>
      <c r="E9" s="182" t="s">
        <v>869</v>
      </c>
      <c r="F9" s="182" t="s">
        <v>1775</v>
      </c>
      <c r="G9" s="183">
        <v>46082</v>
      </c>
    </row>
    <row r="10" spans="2:7">
      <c r="B10" s="182" t="s">
        <v>1778</v>
      </c>
      <c r="C10" s="182">
        <v>257033</v>
      </c>
      <c r="D10" s="182" t="s">
        <v>1779</v>
      </c>
      <c r="E10" s="182" t="s">
        <v>869</v>
      </c>
      <c r="F10" s="182" t="s">
        <v>118</v>
      </c>
      <c r="G10" s="182" t="s">
        <v>1780</v>
      </c>
    </row>
    <row r="11" spans="2:7">
      <c r="B11" s="182" t="s">
        <v>1781</v>
      </c>
      <c r="C11" s="182">
        <v>396578</v>
      </c>
      <c r="D11" s="182" t="s">
        <v>1782</v>
      </c>
      <c r="E11" s="182" t="s">
        <v>869</v>
      </c>
      <c r="F11" s="182" t="s">
        <v>118</v>
      </c>
      <c r="G11" s="182" t="s">
        <v>1780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1783</v>
      </c>
      <c r="D5" s="270"/>
      <c r="E5" s="270"/>
      <c r="F5" s="270"/>
      <c r="G5" s="270"/>
      <c r="H5" s="270"/>
      <c r="I5" s="270"/>
      <c r="J5" s="271"/>
      <c r="K5" s="272" t="s">
        <v>1784</v>
      </c>
      <c r="L5" s="273"/>
      <c r="M5" s="273"/>
      <c r="N5" s="273"/>
      <c r="O5" s="274" t="s">
        <v>1785</v>
      </c>
      <c r="P5" s="275"/>
      <c r="Q5" s="276"/>
    </row>
    <row r="6" spans="1:17" s="81" customFormat="1" ht="15.75" customHeight="1">
      <c r="A6" s="75" t="s">
        <v>1751</v>
      </c>
      <c r="B6" s="82" t="s">
        <v>1750</v>
      </c>
      <c r="C6" s="83" t="s">
        <v>1212</v>
      </c>
      <c r="D6" s="84" t="s">
        <v>1213</v>
      </c>
      <c r="E6" s="83" t="s">
        <v>1786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1787</v>
      </c>
      <c r="M6" s="116" t="s">
        <v>658</v>
      </c>
      <c r="N6" s="117" t="s">
        <v>1207</v>
      </c>
      <c r="O6" s="159" t="s">
        <v>1250</v>
      </c>
      <c r="P6" s="128"/>
      <c r="Q6" s="138" t="s">
        <v>1788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 t="str">
        <f>IF(FN_MC!B278="","*",FN_MC!B278)</f>
        <v>*</v>
      </c>
      <c r="B322" s="86" t="str">
        <f>IF(FN_MC!X278="","*",FN_MC!X278)</f>
        <v>*</v>
      </c>
      <c r="C322" s="87" t="str">
        <f>IF(FN_MC!S278="","*",FN_MC!S278)</f>
        <v>-</v>
      </c>
      <c r="D322" s="87" t="str">
        <f>IF(FN_MC!T278="","*",FN_MC!T278)</f>
        <v>-</v>
      </c>
      <c r="E322" s="87" t="str">
        <f>IF(FN_MC!D278="","*",FN_MC!D278)</f>
        <v>*</v>
      </c>
      <c r="F322" s="87" t="str">
        <f>IF(FN_MC!H278="","*",FN_MC!H278)</f>
        <v>*</v>
      </c>
      <c r="G322" s="87" t="str">
        <f>IF(FN_MC!M278="","*",FN_MC!M278)</f>
        <v>-</v>
      </c>
      <c r="H322" s="125" t="str">
        <f>IF(FN_MC!K278="","*",FN_MC!K278)</f>
        <v>*</v>
      </c>
      <c r="I322" s="110" t="str">
        <f>IF(FN_MC!O278="","*",FN_MC!O278)</f>
        <v>*</v>
      </c>
      <c r="J322" s="110" t="str">
        <f>IF(FN_MC!P278="","*",FN_MC!P278)</f>
        <v>*</v>
      </c>
      <c r="K322" s="118" t="str">
        <f>IF(FN_MC!AK278="","*",FN_MC!AK278)</f>
        <v>-</v>
      </c>
      <c r="L322" s="118" t="str">
        <f>IF(FN_MC!AM278="","*",FN_MC!AM278)</f>
        <v>-</v>
      </c>
      <c r="M322" s="118" t="str">
        <f>IF(FN_MC!AP278="","*",FN_MC!AP278)</f>
        <v>-</v>
      </c>
      <c r="N322" s="118" t="str">
        <f>IF(FN_MC!AM278="","*",FN_MC!AM278)</f>
        <v>-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2026-02-20T17:55:29Z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