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31" documentId="120_S{118792C3-22EF-5104-A093-F22BFE3913F3}" xr6:coauthVersionLast="47" xr6:coauthVersionMax="47" xr10:uidLastSave="{776DB8BF-DBEF-4D85-801D-6D39389C5FA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8" i="1" l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AX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AX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L120" i="1"/>
  <c r="AM120" i="1"/>
  <c r="AN120" i="1"/>
  <c r="AO120" i="1"/>
  <c r="AP120" i="1"/>
  <c r="AX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L117" i="1"/>
  <c r="AM117" i="1"/>
  <c r="AN117" i="1"/>
  <c r="AO117" i="1"/>
  <c r="AP117" i="1"/>
  <c r="AX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M121" i="1" a="1"/>
  <c r="M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AX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AX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AX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15" i="1" a="1"/>
  <c r="M115" i="1" s="1"/>
  <c r="L115" i="1" a="1"/>
  <c r="L115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R90" i="15" s="1"/>
  <c r="Q96" i="1"/>
  <c r="R91" i="15" s="1"/>
  <c r="Q97" i="1"/>
  <c r="R92" i="15" s="1"/>
  <c r="R93" i="15"/>
  <c r="Q101" i="1"/>
  <c r="R94" i="15" s="1"/>
  <c r="Q103" i="1"/>
  <c r="R95" i="15" s="1"/>
  <c r="Q104" i="1"/>
  <c r="R96" i="15" s="1"/>
  <c r="Q105" i="1"/>
  <c r="Q106" i="1"/>
  <c r="Q107" i="1"/>
  <c r="R99" i="15" s="1"/>
  <c r="Q109" i="1"/>
  <c r="R100" i="15" s="1"/>
  <c r="Q111" i="1"/>
  <c r="R101" i="15" s="1"/>
  <c r="Q112" i="1"/>
  <c r="Q113" i="1"/>
  <c r="Q114" i="1"/>
  <c r="Q115" i="1"/>
  <c r="R105" i="15" s="1"/>
  <c r="Q118" i="1"/>
  <c r="R106" i="15" s="1"/>
  <c r="Q123" i="1"/>
  <c r="R107" i="15" s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AX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K90" i="15"/>
  <c r="L90" i="15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 s="1"/>
  <c r="BR97" i="1"/>
  <c r="K93" i="15"/>
  <c r="L93" i="15"/>
  <c r="D93" i="15"/>
  <c r="E93" i="15"/>
  <c r="K78" i="10"/>
  <c r="M78" i="10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 s="1"/>
  <c r="BR107" i="1"/>
  <c r="A109" i="1"/>
  <c r="C109" i="1"/>
  <c r="K100" i="15"/>
  <c r="L100" i="15"/>
  <c r="R109" i="1" a="1"/>
  <c r="R109" i="1" s="1"/>
  <c r="D100" i="15" s="1"/>
  <c r="S109" i="1" a="1"/>
  <c r="S109" i="1" s="1"/>
  <c r="E100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AX109" i="1"/>
  <c r="BQ109" i="1"/>
  <c r="BR109" i="1"/>
  <c r="A111" i="1"/>
  <c r="C111" i="1"/>
  <c r="K101" i="15"/>
  <c r="L101" i="15"/>
  <c r="R111" i="1" a="1"/>
  <c r="R111" i="1" s="1"/>
  <c r="D101" i="15" s="1"/>
  <c r="S111" i="1" a="1"/>
  <c r="S111" i="1" s="1"/>
  <c r="E101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AX111" i="1"/>
  <c r="BQ111" i="1" s="1"/>
  <c r="BR111" i="1"/>
  <c r="A112" i="1"/>
  <c r="C112" i="1"/>
  <c r="L112" i="1" a="1"/>
  <c r="L112" i="1" s="1"/>
  <c r="K102" i="15" s="1"/>
  <c r="M112" i="1" a="1"/>
  <c r="M112" i="1" s="1"/>
  <c r="L102" i="15" s="1"/>
  <c r="R112" i="1" a="1"/>
  <c r="R112" i="1" s="1"/>
  <c r="D102" i="15" s="1"/>
  <c r="S112" i="1" a="1"/>
  <c r="S112" i="1" s="1"/>
  <c r="E102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AX112" i="1"/>
  <c r="BQ112" i="1"/>
  <c r="BR112" i="1"/>
  <c r="A113" i="1"/>
  <c r="C113" i="1"/>
  <c r="L113" i="1" a="1"/>
  <c r="L113" i="1" s="1"/>
  <c r="K103" i="15" s="1"/>
  <c r="M113" i="1" a="1"/>
  <c r="M113" i="1" s="1"/>
  <c r="L103" i="15" s="1"/>
  <c r="R113" i="1" a="1"/>
  <c r="R113" i="1" s="1"/>
  <c r="D103" i="15" s="1"/>
  <c r="S113" i="1" a="1"/>
  <c r="S113" i="1" s="1"/>
  <c r="E103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AX113" i="1"/>
  <c r="BQ113" i="1"/>
  <c r="BR113" i="1"/>
  <c r="A114" i="1"/>
  <c r="C114" i="1"/>
  <c r="L114" i="1" a="1"/>
  <c r="L114" i="1" s="1"/>
  <c r="K104" i="15" s="1"/>
  <c r="M114" i="1" a="1"/>
  <c r="M114" i="1" s="1"/>
  <c r="L104" i="15" s="1"/>
  <c r="R114" i="1" a="1"/>
  <c r="R114" i="1" s="1"/>
  <c r="D104" i="15" s="1"/>
  <c r="S114" i="1" a="1"/>
  <c r="S114" i="1" s="1"/>
  <c r="E104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AX114" i="1"/>
  <c r="BQ114" i="1"/>
  <c r="BR114" i="1"/>
  <c r="A115" i="1"/>
  <c r="C115" i="1"/>
  <c r="K105" i="15"/>
  <c r="L105" i="15"/>
  <c r="R115" i="1" a="1"/>
  <c r="R115" i="1" s="1"/>
  <c r="D105" i="15" s="1"/>
  <c r="S115" i="1" a="1"/>
  <c r="S115" i="1" s="1"/>
  <c r="E105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AX115" i="1"/>
  <c r="BQ115" i="1"/>
  <c r="BR115" i="1"/>
  <c r="A118" i="1"/>
  <c r="C118" i="1"/>
  <c r="K106" i="15"/>
  <c r="L106" i="15"/>
  <c r="R118" i="1" a="1"/>
  <c r="R118" i="1" s="1"/>
  <c r="D106" i="15" s="1"/>
  <c r="S118" i="1" a="1"/>
  <c r="S118" i="1" s="1"/>
  <c r="E106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AX118" i="1"/>
  <c r="BQ118" i="1" s="1"/>
  <c r="BR118" i="1"/>
  <c r="A123" i="1"/>
  <c r="C123" i="1"/>
  <c r="K107" i="15"/>
  <c r="L107" i="15"/>
  <c r="R123" i="1" a="1"/>
  <c r="R123" i="1" s="1"/>
  <c r="D107" i="15" s="1"/>
  <c r="S123" i="1" a="1"/>
  <c r="S123" i="1" s="1"/>
  <c r="E107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AX123" i="1"/>
  <c r="BQ123" i="1" s="1"/>
  <c r="BR123" i="1"/>
  <c r="A124" i="1"/>
  <c r="C124" i="1"/>
  <c r="L124" i="1" a="1"/>
  <c r="L124" i="1" s="1"/>
  <c r="K108" i="15" s="1"/>
  <c r="M124" i="1" a="1"/>
  <c r="M124" i="1" s="1"/>
  <c r="L108" i="15" s="1"/>
  <c r="R124" i="1" a="1"/>
  <c r="R124" i="1" s="1"/>
  <c r="D108" i="15" s="1"/>
  <c r="S124" i="1" a="1"/>
  <c r="S124" i="1" s="1"/>
  <c r="E108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AX124" i="1"/>
  <c r="BQ124" i="1"/>
  <c r="BR124" i="1"/>
  <c r="A125" i="1"/>
  <c r="C125" i="1"/>
  <c r="L125" i="1" a="1"/>
  <c r="L125" i="1" s="1"/>
  <c r="K109" i="15" s="1"/>
  <c r="M125" i="1" a="1"/>
  <c r="M125" i="1" s="1"/>
  <c r="L109" i="15" s="1"/>
  <c r="R125" i="1" a="1"/>
  <c r="R125" i="1" s="1"/>
  <c r="D109" i="15" s="1"/>
  <c r="S125" i="1" a="1"/>
  <c r="S125" i="1" s="1"/>
  <c r="E109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AX125" i="1"/>
  <c r="BQ125" i="1"/>
  <c r="BR125" i="1"/>
  <c r="A126" i="1"/>
  <c r="C126" i="1"/>
  <c r="L126" i="1" a="1"/>
  <c r="L126" i="1" s="1"/>
  <c r="K110" i="15" s="1"/>
  <c r="M126" i="1" a="1"/>
  <c r="M126" i="1" s="1"/>
  <c r="L110" i="15" s="1"/>
  <c r="R126" i="1" a="1"/>
  <c r="R126" i="1" s="1"/>
  <c r="D110" i="15" s="1"/>
  <c r="S126" i="1" a="1"/>
  <c r="S126" i="1" s="1"/>
  <c r="E110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AX126" i="1"/>
  <c r="BQ126" i="1"/>
  <c r="BR126" i="1"/>
  <c r="A127" i="1"/>
  <c r="C127" i="1"/>
  <c r="L127" i="1" a="1"/>
  <c r="L127" i="1" s="1"/>
  <c r="K111" i="15" s="1"/>
  <c r="M127" i="1" a="1"/>
  <c r="M127" i="1" s="1"/>
  <c r="L111" i="15" s="1"/>
  <c r="R127" i="1" a="1"/>
  <c r="R127" i="1" s="1"/>
  <c r="D111" i="15" s="1"/>
  <c r="S127" i="1" a="1"/>
  <c r="S127" i="1" s="1"/>
  <c r="E111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AX127" i="1"/>
  <c r="BQ127" i="1"/>
  <c r="BR127" i="1"/>
  <c r="A128" i="1"/>
  <c r="C128" i="1"/>
  <c r="L128" i="1" a="1"/>
  <c r="L128" i="1" s="1"/>
  <c r="K112" i="15" s="1"/>
  <c r="M128" i="1" a="1"/>
  <c r="M128" i="1" s="1"/>
  <c r="L112" i="15" s="1"/>
  <c r="R128" i="1" a="1"/>
  <c r="R128" i="1" s="1"/>
  <c r="D112" i="15" s="1"/>
  <c r="S128" i="1" a="1"/>
  <c r="S128" i="1" s="1"/>
  <c r="E112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AX128" i="1"/>
  <c r="BQ128" i="1"/>
  <c r="BR128" i="1"/>
  <c r="A129" i="1"/>
  <c r="C129" i="1"/>
  <c r="L129" i="1" a="1"/>
  <c r="L129" i="1" s="1"/>
  <c r="K113" i="15" s="1"/>
  <c r="M129" i="1" a="1"/>
  <c r="M129" i="1" s="1"/>
  <c r="L113" i="15" s="1"/>
  <c r="R129" i="1" a="1"/>
  <c r="R129" i="1" s="1"/>
  <c r="D113" i="15" s="1"/>
  <c r="S129" i="1" a="1"/>
  <c r="S129" i="1" s="1"/>
  <c r="E113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AX129" i="1"/>
  <c r="BQ129" i="1"/>
  <c r="BR129" i="1"/>
  <c r="A130" i="1"/>
  <c r="C130" i="1"/>
  <c r="L130" i="1" a="1"/>
  <c r="L130" i="1" s="1"/>
  <c r="K114" i="15" s="1"/>
  <c r="M130" i="1" a="1"/>
  <c r="M130" i="1" s="1"/>
  <c r="L114" i="15" s="1"/>
  <c r="R130" i="1" a="1"/>
  <c r="R130" i="1" s="1"/>
  <c r="D114" i="15" s="1"/>
  <c r="S130" i="1" a="1"/>
  <c r="S130" i="1" s="1"/>
  <c r="E114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AX130" i="1"/>
  <c r="BQ130" i="1"/>
  <c r="BR130" i="1"/>
  <c r="A131" i="1"/>
  <c r="C131" i="1"/>
  <c r="L131" i="1" a="1"/>
  <c r="L131" i="1" s="1"/>
  <c r="K115" i="15" s="1"/>
  <c r="M131" i="1" a="1"/>
  <c r="M131" i="1" s="1"/>
  <c r="L115" i="15" s="1"/>
  <c r="R131" i="1" a="1"/>
  <c r="R131" i="1" s="1"/>
  <c r="D115" i="15" s="1"/>
  <c r="S131" i="1" a="1"/>
  <c r="S131" i="1" s="1"/>
  <c r="E115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AX131" i="1"/>
  <c r="BQ131" i="1"/>
  <c r="BR131" i="1"/>
  <c r="A132" i="1"/>
  <c r="C132" i="1"/>
  <c r="L132" i="1" a="1"/>
  <c r="L132" i="1" s="1"/>
  <c r="K116" i="15" s="1"/>
  <c r="M132" i="1" a="1"/>
  <c r="M132" i="1" s="1"/>
  <c r="L116" i="15" s="1"/>
  <c r="R132" i="1" a="1"/>
  <c r="R132" i="1" s="1"/>
  <c r="D116" i="15" s="1"/>
  <c r="S132" i="1" a="1"/>
  <c r="S132" i="1" s="1"/>
  <c r="E116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AX132" i="1"/>
  <c r="BQ132" i="1"/>
  <c r="BR132" i="1"/>
  <c r="A133" i="1"/>
  <c r="C133" i="1"/>
  <c r="L133" i="1" a="1"/>
  <c r="L133" i="1" s="1"/>
  <c r="K117" i="15" s="1"/>
  <c r="M133" i="1" a="1"/>
  <c r="M133" i="1" s="1"/>
  <c r="L117" i="15" s="1"/>
  <c r="R133" i="1" a="1"/>
  <c r="R133" i="1" s="1"/>
  <c r="D117" i="15" s="1"/>
  <c r="S133" i="1" a="1"/>
  <c r="S133" i="1" s="1"/>
  <c r="E117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AX133" i="1"/>
  <c r="BQ133" i="1"/>
  <c r="BR133" i="1"/>
  <c r="A134" i="1"/>
  <c r="C134" i="1"/>
  <c r="L134" i="1" a="1"/>
  <c r="L134" i="1" s="1"/>
  <c r="K118" i="15" s="1"/>
  <c r="M134" i="1" a="1"/>
  <c r="M134" i="1" s="1"/>
  <c r="L118" i="15" s="1"/>
  <c r="R134" i="1" a="1"/>
  <c r="R134" i="1" s="1"/>
  <c r="D118" i="15" s="1"/>
  <c r="S134" i="1" a="1"/>
  <c r="S134" i="1" s="1"/>
  <c r="E118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AX134" i="1"/>
  <c r="BQ134" i="1"/>
  <c r="BR134" i="1"/>
  <c r="A135" i="1"/>
  <c r="C135" i="1"/>
  <c r="L135" i="1" a="1"/>
  <c r="L135" i="1" s="1"/>
  <c r="K119" i="15" s="1"/>
  <c r="M135" i="1" a="1"/>
  <c r="M135" i="1" s="1"/>
  <c r="L119" i="15" s="1"/>
  <c r="R135" i="1" a="1"/>
  <c r="R135" i="1" s="1"/>
  <c r="D119" i="15" s="1"/>
  <c r="S135" i="1" a="1"/>
  <c r="S135" i="1" s="1"/>
  <c r="E119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AX135" i="1"/>
  <c r="BQ135" i="1"/>
  <c r="BR135" i="1"/>
  <c r="A136" i="1"/>
  <c r="C136" i="1"/>
  <c r="L136" i="1" a="1"/>
  <c r="L136" i="1" s="1"/>
  <c r="K120" i="15" s="1"/>
  <c r="M136" i="1" a="1"/>
  <c r="M136" i="1" s="1"/>
  <c r="L120" i="15" s="1"/>
  <c r="R136" i="1" a="1"/>
  <c r="R136" i="1" s="1"/>
  <c r="D120" i="15" s="1"/>
  <c r="S136" i="1" a="1"/>
  <c r="S136" i="1" s="1"/>
  <c r="E120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AX136" i="1"/>
  <c r="BQ136" i="1"/>
  <c r="BR136" i="1"/>
  <c r="A137" i="1"/>
  <c r="C137" i="1"/>
  <c r="L137" i="1" a="1"/>
  <c r="L137" i="1" s="1"/>
  <c r="K121" i="15" s="1"/>
  <c r="M137" i="1" a="1"/>
  <c r="M137" i="1" s="1"/>
  <c r="L121" i="15" s="1"/>
  <c r="R137" i="1" a="1"/>
  <c r="R137" i="1" s="1"/>
  <c r="D121" i="15" s="1"/>
  <c r="S137" i="1" a="1"/>
  <c r="S137" i="1" s="1"/>
  <c r="E121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AX137" i="1"/>
  <c r="BQ137" i="1"/>
  <c r="BR137" i="1"/>
  <c r="A138" i="1"/>
  <c r="C138" i="1"/>
  <c r="L138" i="1" a="1"/>
  <c r="L138" i="1" s="1"/>
  <c r="K122" i="15" s="1"/>
  <c r="M138" i="1" a="1"/>
  <c r="M138" i="1" s="1"/>
  <c r="L122" i="15" s="1"/>
  <c r="R138" i="1" a="1"/>
  <c r="R138" i="1" s="1"/>
  <c r="D122" i="15" s="1"/>
  <c r="S138" i="1" a="1"/>
  <c r="S138" i="1" s="1"/>
  <c r="E122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AX138" i="1"/>
  <c r="BQ138" i="1"/>
  <c r="BR138" i="1"/>
  <c r="A139" i="1"/>
  <c r="C139" i="1"/>
  <c r="L139" i="1" a="1"/>
  <c r="L139" i="1" s="1"/>
  <c r="K123" i="15" s="1"/>
  <c r="M139" i="1" a="1"/>
  <c r="M139" i="1" s="1"/>
  <c r="L123" i="15" s="1"/>
  <c r="R139" i="1" a="1"/>
  <c r="R139" i="1" s="1"/>
  <c r="D123" i="15" s="1"/>
  <c r="S139" i="1" a="1"/>
  <c r="S139" i="1" s="1"/>
  <c r="E123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AX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AX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AX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AX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AX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AX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AX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AX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AX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AX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AX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AX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AX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AX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AX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AX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AX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AX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AX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AX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AX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AX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AX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AX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AX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AX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AX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AX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AX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AX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AX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AX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AX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AX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AX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AX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AX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AX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AX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AX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AX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AX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AX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AX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AX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AX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AX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AX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AX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AX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AX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AX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AX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AX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AX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AX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AX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AX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AX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AX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AX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AX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AX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AX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AX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AX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AX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AX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AX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AX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AX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AX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AX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AX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AX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AX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AX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AX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AX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AX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AX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AX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AX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AX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AX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AX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AX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AX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AX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AX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AX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AX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AX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AX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AX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AX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AX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AX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AX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AX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AX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AX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AX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AX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AX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AX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AX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AX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AX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AX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AX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AX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AX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AX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AX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AX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AX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AX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AX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AX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AX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AX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AX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AX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AX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AX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AX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AX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AX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AX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AX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AX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AX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AX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AX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AX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AX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AX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AX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AX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AX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AX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AX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AX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AX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AX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AX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AX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AX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AX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AX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AX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AX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AX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AX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AX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AX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AX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AX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AX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AX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AX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AX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AX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AX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AX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AX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AX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AX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AX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AX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AX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AX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AX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AX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AX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AX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AX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AX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AX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AX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AX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AX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AX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AX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AX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AX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AX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AX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AX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AX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AX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AX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AX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AX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AX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AX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AX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AX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AX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AX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AX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AX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AX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AX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AX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AX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AX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AX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AX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AX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AX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AX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AX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AX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AX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AX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AX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AX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AX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AX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AX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AX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AX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AX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AX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AX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AX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AX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AX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AX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AX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AX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AX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AX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AX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AX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AX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AX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AX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AX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AX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AX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AX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AX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AX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AX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AX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AX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AX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AX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AX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AX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AX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AX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AX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AX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AX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AX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AX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AX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AX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AX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AX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AX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AX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AX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AX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AX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AX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AX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AX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AX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AX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AX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AX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AX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AX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AX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AX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AX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AX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AX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AX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AX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AX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AX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AX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AX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AX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AX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AX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AX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AX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AX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AX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AX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AX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AX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AX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AX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AX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AX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AX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AX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AX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AX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AX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AX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AX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AX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AX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AX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AX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AX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AX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AX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AX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AX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AX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AX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AX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AX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AX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AX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AX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AX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AX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AX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AX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AX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AX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AX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AX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AX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AX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AX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AX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AX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AX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AX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AX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AX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AX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AX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AX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AX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AX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AX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AX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AX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AX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AX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AX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AX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AX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AX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AX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AX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AX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AX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AX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AX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AX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AX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AX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AX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AX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AX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AX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AX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AX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AX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AX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AX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AX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AX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AX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AX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AX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AX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AX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AX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AX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AX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AX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AX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AX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AX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AX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AX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AX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AX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AX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AX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AX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AX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AX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AX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AX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AX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AX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AX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AX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AX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AX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AX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AX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AX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AX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AX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AX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AX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AX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AX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AX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AX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AX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AX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AX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AX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AX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AX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AX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AX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AX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AX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AX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AX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AX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AX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AX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AX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AX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AX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AX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AX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AX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AX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AX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AX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AX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AX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AX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AX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AX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AX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AX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AX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AX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AX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AX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AX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AX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AX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AX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AX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AX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AX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AX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AX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AX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AX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AX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AX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AX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AX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AX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AX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AX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AX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AX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AX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AX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AX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AX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AX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AX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AX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AX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AX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AX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AX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AX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AX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AX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AX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AX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AX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AX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AX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AX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AX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AX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AX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AX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AX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AX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AX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AX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AX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AX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AX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AX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AX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AX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AX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AX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AX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AX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AX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AX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AX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AX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AX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AX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AX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AX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AX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AX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AX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AX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AX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AX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AX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AX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AX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AX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AX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AX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AX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AX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AX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AX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AX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AX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AX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AX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AX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AX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AX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AX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AX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AX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AX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AX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AX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AX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AX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AX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AX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AX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AX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AX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AX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AX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AX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AX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AX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AX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AX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AX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AX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AX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AX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AX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AX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AX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AX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AX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AX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AX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AX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AX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AX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AX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AX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AX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AX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AX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AX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AX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AX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AX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AX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AX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AX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AX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AX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AX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AX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AX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AX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AX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AX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AX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AX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AX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AX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AX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AX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AX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AX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AX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AX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AX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AX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AX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AX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AX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AX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AX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AX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AX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AX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AX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AX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AX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AX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AX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AX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AX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AX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AX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AX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AX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AX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AX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AX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AX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AX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AX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AX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AX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AX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AX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AX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AX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AX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AX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AX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AX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AX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AX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AX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AX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AX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AX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AX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AX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AX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AX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AX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AX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AX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AX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AX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AX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AX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AX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AX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AX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AX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AX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AX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AX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AX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AX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AX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AX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AX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AX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AX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AX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AX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AX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AX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AX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AX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AX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AX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AX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AX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AX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AX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AX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AX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AX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AX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AX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AX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AX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AX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AX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AX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AX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AX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AX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AX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AX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AX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AX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AX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AX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AX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AX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AX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AX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AX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AX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AX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AX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AX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AX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AX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AX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AX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AX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AX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AX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AX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AX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AX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AX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AX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AX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AX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AX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AX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AX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AX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AX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AX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AX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AX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AX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AX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AX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AX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AX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AX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AX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AX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AX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AX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AX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AX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AX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AX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AX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AX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AX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AX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AX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AX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AX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AX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AX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AX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AX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AX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AX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AX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AX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AX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AX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AX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AX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AX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AX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AX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AX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AX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AX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AX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AX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AX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AX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AX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AX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AX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AX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AX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AX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AX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AX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AX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AX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AX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AX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AX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AX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AX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AX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AX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AX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AX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AX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AX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AX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AX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AX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AX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AX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AX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AX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AX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AX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AX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AX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AX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AX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AX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AX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AX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AX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AX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AX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AX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AX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AX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AX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AX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AX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AX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AX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AX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AX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AX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AX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AX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AX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AX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AX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AX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AX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AX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AX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AX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AX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AX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AX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AX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AX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AX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AX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AX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AX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AX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AX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AX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AX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AX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AX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AX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AX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AX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AX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AX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AX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AX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AX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AX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AX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AX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AX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AX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AX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AX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AX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AX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AX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AX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AX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AX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AX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AX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AX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AX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AX1032" i="1"/>
  <c r="BQ1032" i="1"/>
  <c r="BR1032" i="1"/>
  <c r="BS103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08" i="1" l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3" i="1"/>
  <c r="BB96" i="1" a="1"/>
  <c r="BB96" i="1" s="1"/>
  <c r="AM96" i="1"/>
  <c r="BC124" i="1" a="1"/>
  <c r="BC124" i="1" s="1"/>
  <c r="AM95" i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7" i="1" a="1"/>
  <c r="BB97" i="1" s="1"/>
  <c r="AM97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<sst xmlns="http://schemas.openxmlformats.org/spreadsheetml/2006/main" count="4219" uniqueCount="1264">
  <si>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</si>
  <si>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</si>
  <si>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</si>
  <si>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</si>
  <si>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</si>
  <si>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</si>
  <si>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</si>
  <si>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</si>
  <si>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</si>
  <si>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</si>
  <si>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</si>
  <si>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</si>
  <si>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</si>
  <si>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</si>
  <si>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</si>
  <si>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</si>
  <si>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</si>
  <si>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</si>
  <si>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</si>
  <si>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</si>
  <si>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</si>
  <si>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</si>
  <si>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</si>
  <si>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</si>
  <si>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</si>
  <si>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</si>
  <si>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</si>
  <si>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</si>
  <si>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</si>
  <si>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</si>
  <si>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</si>
  <si>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</si>
  <si>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</si>
  <si>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</si>
  <si>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</si>
  <si>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</si>
  <si>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</si>
  <si>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</si>
  <si>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</si>
  <si>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</si>
  <si>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</si>
  <si>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</si>
  <si>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</si>
  <si>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</si>
  <si>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</si>
  <si>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</si>
  <si>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</si>
  <si>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</si>
  <si>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</si>
  <si>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</si>
  <si>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</si>
  <si>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</si>
  <si>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</si>
  <si>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</si>
  <si>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</si>
  <si>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</si>
  <si>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</si>
  <si>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</si>
  <si>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</si>
  <si>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</si>
  <si>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</si>
  <si>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</si>
  <si>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</si>
  <si>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</si>
  <si>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</si>
  <si>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</si>
  <si>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</si>
  <si>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</si>
  <si>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</si>
  <si>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</si>
  <si>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</si>
  <si>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</si>
  <si>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</si>
  <si>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</si>
  <si>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</si>
  <si>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</si>
  <si>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</si>
  <si>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</si>
  <si>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</si>
  <si>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</si>
  <si>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</si>
  <si>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</si>
  <si>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</si>
  <si>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</si>
  <si>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</si>
  <si>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</si>
  <si>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</si>
  <si>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</si>
  <si>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</si>
  <si>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</si>
  <si>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</si>
  <si>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</si>
  <si>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</si>
  <si>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</si>
  <si>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</si>
  <si>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</si>
  <si>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</si>
  <si>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</si>
  <si>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</si>
  <si>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</si>
  <si>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</si>
  <si>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</si>
  <si>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</si>
  <si>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</si>
  <si>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</si>
  <si>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</si>
  <si>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</si>
  <si>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</si>
  <si>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</si>
  <si>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</si>
  <si>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</si>
  <si>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</si>
  <si>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</si>
  <si>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</si>
  <si>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</si>
  <si>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</si>
  <si>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</si>
  <si>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</si>
  <si>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</si>
  <si>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</si>
  <si>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</si>
  <si>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</si>
  <si>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</si>
  <si>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</si>
  <si>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</si>
  <si>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</si>
  <si>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</si>
  <si>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</si>
  <si>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</si>
  <si>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</si>
  <si>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</si>
  <si>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</si>
  <si>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</si>
  <si>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</si>
  <si>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</si>
  <si>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</si>
  <si>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</si>
  <si>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</si>
  <si>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</si>
  <si>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</si>
  <si>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</si>
  <si>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</si>
  <si>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</si>
  <si>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</si>
  <si>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</si>
  <si>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</si>
  <si>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</si>
  <si>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</si>
  <si>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</si>
  <si>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</si>
  <si>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</si>
  <si>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</si>
  <si>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</si>
  <si>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</si>
  <si>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</si>
  <si>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</si>
  <si>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</si>
  <si>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</si>
  <si>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</si>
  <si>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</si>
  <si>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</si>
  <si>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</si>
  <si>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</si>
  <si>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</si>
  <si>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</si>
  <si>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</si>
  <si>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</si>
  <si>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</si>
  <si>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</si>
  <si>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</si>
  <si>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</si>
  <si>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</si>
  <si>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</si>
  <si>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</si>
  <si>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</si>
  <si>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</si>
  <si>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</si>
  <si>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</si>
  <si>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</si>
  <si>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</si>
  <si>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</si>
  <si>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</si>
  <si>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</si>
  <si>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</si>
  <si>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</si>
  <si>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</si>
  <si>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</si>
  <si>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</si>
  <si>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</si>
  <si>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</si>
  <si>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</si>
  <si>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</si>
  <si>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</si>
  <si>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</si>
  <si>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</si>
  <si>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</si>
  <si>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</si>
  <si>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</si>
  <si>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</si>
  <si>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</si>
  <si>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</si>
  <si>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</si>
  <si>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</si>
  <si>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</si>
  <si>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</si>
  <si>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</si>
  <si>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</si>
  <si>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</si>
  <si>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</si>
  <si>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</si>
  <si>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</si>
  <si>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</si>
  <si>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</si>
  <si>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</si>
  <si>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</si>
  <si>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</si>
  <si>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</si>
  <si>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</si>
  <si>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</si>
  <si>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</si>
  <si>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</si>
  <si>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</si>
  <si>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</si>
  <si>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</si>
  <si>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</si>
  <si>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</si>
  <si>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</si>
  <si>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</si>
  <si>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</si>
  <si>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</si>
  <si>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</si>
  <si>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</si>
  <si>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</si>
  <si>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</si>
  <si>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</si>
  <si>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</si>
  <si>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</si>
  <si>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</si>
  <si>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</si>
  <si>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</si>
  <si>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</si>
  <si>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</si>
  <si>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</si>
  <si>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</si>
  <si>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</si>
  <si>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</si>
  <si>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</si>
  <si>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</si>
  <si>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</si>
  <si>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</si>
  <si>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</si>
  <si>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</si>
  <si>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</si>
  <si>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</si>
  <si>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</si>
  <si>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</si>
  <si>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</si>
  <si>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</si>
  <si>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</si>
  <si>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</si>
  <si>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</si>
  <si>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</si>
  <si>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</si>
  <si>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</si>
  <si>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</si>
  <si>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</si>
  <si>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</si>
  <si>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</si>
  <si>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</si>
  <si>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</si>
  <si>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</si>
  <si>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</si>
  <si>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</si>
  <si>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</si>
  <si>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</si>
  <si>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</si>
  <si>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</si>
  <si>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</si>
  <si>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</si>
  <si>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</si>
  <si>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</si>
  <si>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</si>
  <si>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</si>
  <si>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</si>
  <si>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</si>
  <si>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</si>
  <si>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</si>
  <si>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</si>
  <si>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</si>
  <si>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</si>
  <si>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</si>
  <si>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</si>
  <si>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</si>
  <si>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</si>
  <si>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</si>
  <si>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</si>
  <si>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</si>
  <si>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</si>
  <si>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</si>
  <si>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</si>
  <si>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</si>
  <si>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</si>
  <si>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</si>
  <si>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</si>
  <si>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</si>
  <si>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</si>
  <si>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</si>
  <si>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</si>
  <si>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</si>
  <si>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</si>
  <si>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</si>
  <si>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</si>
  <si>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</si>
  <si>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</si>
  <si>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</si>
  <si>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</si>
  <si>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</si>
  <si>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</si>
  <si>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</si>
  <si>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</si>
  <si>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</si>
  <si>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</si>
  <si>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</si>
  <si>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</si>
  <si>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</si>
  <si>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</si>
  <si>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</si>
  <si>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</si>
  <si>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</si>
  <si>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</si>
  <si>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</si>
  <si>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</si>
  <si>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</si>
  <si>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</si>
  <si>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</si>
  <si>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</si>
  <si>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</si>
  <si>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</si>
  <si>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</si>
  <si>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</si>
  <si>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</si>
  <si>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</si>
  <si>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</si>
  <si>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</si>
  <si>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</si>
  <si>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</si>
  <si>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</si>
  <si>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</si>
  <si>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</si>
  <si>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</si>
  <si>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</si>
  <si>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</si>
  <si>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</si>
  <si>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</si>
  <si>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</si>
  <si>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</si>
  <si>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</si>
  <si>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</si>
  <si>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</si>
  <si>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</si>
  <si>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</si>
  <si>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</si>
  <si>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</si>
  <si>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</si>
  <si>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</si>
  <si>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</si>
  <si>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</si>
  <si>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</si>
  <si>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</si>
  <si>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</si>
  <si>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</si>
  <si>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</si>
  <si>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</si>
  <si>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</si>
  <si>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</si>
  <si>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</si>
  <si>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</si>
  <si>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</si>
  <si>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</si>
  <si>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</si>
  <si>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</si>
  <si>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</si>
  <si>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</si>
  <si>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</si>
  <si>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</si>
  <si>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</si>
  <si>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</si>
  <si>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</si>
  <si>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</si>
  <si>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</si>
  <si>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</si>
  <si>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</si>
  <si>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</si>
  <si>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</si>
  <si>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</si>
  <si>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</si>
  <si>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</si>
  <si>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</si>
  <si>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</si>
  <si>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</si>
  <si>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</si>
  <si>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</si>
  <si>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</si>
  <si>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</si>
  <si>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</si>
  <si>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</si>
  <si>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</si>
  <si>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</si>
  <si>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</si>
  <si>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</si>
  <si>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</si>
  <si>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</si>
  <si>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</si>
  <si>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</si>
  <si>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</si>
  <si>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</si>
  <si>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</si>
  <si>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</si>
  <si>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</si>
  <si>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</si>
  <si>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</si>
  <si>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</si>
  <si>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</si>
  <si>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</si>
  <si>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</si>
  <si>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</si>
  <si>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</si>
  <si>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</si>
  <si>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</si>
  <si>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</si>
  <si>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</si>
  <si>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</si>
  <si>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</si>
  <si>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</si>
  <si>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</si>
  <si>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</si>
  <si>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</si>
  <si>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</si>
  <si>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</si>
  <si>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</si>
  <si>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</si>
  <si>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</si>
  <si>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</si>
  <si>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</si>
  <si>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</si>
  <si>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</si>
  <si>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</si>
  <si>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</si>
  <si>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</si>
  <si>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</si>
  <si>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</si>
  <si>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</si>
  <si>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</si>
  <si>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</si>
  <si>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</si>
  <si>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</si>
  <si>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</si>
  <si>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</si>
  <si>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</si>
  <si>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</si>
  <si>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</si>
  <si>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</si>
  <si>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</si>
  <si>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</si>
  <si>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</si>
  <si>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</si>
  <si>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</si>
  <si>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</si>
  <si>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</si>
  <si>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</si>
  <si>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</si>
  <si>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</si>
  <si>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</si>
  <si>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</si>
  <si>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</si>
  <si>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</si>
  <si>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</si>
  <si>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</si>
  <si>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</si>
  <si>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</si>
  <si>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</si>
  <si>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</si>
  <si>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</si>
  <si>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</si>
  <si>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</si>
  <si>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</si>
  <si>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</si>
  <si>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</si>
  <si>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</si>
  <si>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</si>
  <si>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</si>
  <si>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</si>
  <si>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</si>
  <si>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</si>
  <si>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</si>
  <si>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</si>
  <si>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</si>
  <si>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</si>
  <si>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</si>
  <si>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</si>
  <si>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</si>
  <si>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</si>
  <si>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</si>
  <si>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</si>
  <si>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</si>
  <si>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</si>
  <si>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</si>
  <si>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</si>
  <si>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</si>
  <si>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</si>
  <si>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</si>
  <si>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</si>
  <si>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</si>
  <si>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</si>
  <si>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</si>
  <si>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</si>
  <si>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</si>
  <si>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</si>
  <si>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</si>
  <si>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</si>
  <si>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</si>
  <si>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</si>
  <si>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</si>
  <si>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</si>
  <si>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</si>
  <si>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</si>
  <si>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</si>
  <si>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</si>
  <si>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</si>
  <si>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</si>
  <si>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</si>
  <si>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</si>
  <si>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</si>
  <si>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</si>
  <si>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</si>
  <si>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</si>
  <si>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</si>
  <si>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</si>
  <si>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</si>
  <si>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</si>
  <si>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</si>
  <si>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</si>
  <si>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</si>
  <si>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</si>
  <si>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</si>
  <si>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</si>
  <si>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</si>
  <si>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</si>
  <si>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</si>
  <si>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</si>
  <si>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</si>
  <si>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</si>
  <si>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</si>
  <si>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</si>
  <si>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</si>
  <si>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</si>
  <si>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</si>
  <si>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</si>
  <si>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</si>
  <si>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</si>
  <si>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</si>
  <si>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</si>
  <si>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</si>
  <si>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</si>
  <si>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</si>
  <si>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</si>
  <si>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</si>
  <si>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</si>
  <si>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</si>
  <si>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</si>
  <si>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</si>
  <si>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</si>
  <si>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</si>
  <si>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</si>
  <si>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</si>
  <si>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</si>
  <si>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</si>
  <si>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</si>
  <si>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</si>
  <si>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</si>
  <si>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</si>
  <si>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</si>
  <si>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</si>
  <si>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</si>
  <si>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</si>
  <si>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</si>
  <si>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</si>
  <si>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</si>
  <si>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</si>
  <si>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</si>
  <si>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</si>
  <si>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</si>
  <si>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</si>
  <si>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</si>
  <si>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</si>
  <si>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</si>
  <si>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</si>
  <si>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</si>
  <si>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</si>
  <si>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</si>
  <si>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</si>
  <si>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</si>
  <si>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</si>
  <si>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</si>
  <si>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</si>
  <si>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</si>
  <si>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</si>
  <si>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</si>
  <si>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</si>
  <si>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</si>
  <si>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</si>
  <si>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</si>
  <si>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</si>
  <si>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</si>
  <si>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</si>
  <si>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</si>
  <si>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</si>
  <si>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</si>
  <si>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</si>
  <si>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</si>
  <si>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</si>
  <si>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</si>
  <si>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</si>
  <si>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</si>
  <si>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</si>
  <si>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</si>
  <si>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</si>
  <si>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</si>
  <si>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</si>
  <si>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</si>
  <si>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</si>
  <si>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</si>
  <si>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</si>
  <si>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</si>
  <si>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</si>
  <si>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</si>
  <si>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</si>
  <si>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</si>
  <si>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</si>
  <si>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</si>
  <si>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</si>
  <si>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</si>
  <si>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</si>
  <si>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</si>
  <si>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</si>
  <si>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</si>
  <si>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</si>
  <si>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</si>
  <si>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</si>
  <si>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</si>
  <si>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</si>
  <si>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</si>
  <si>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</si>
  <si>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</si>
  <si>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</si>
  <si>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</si>
  <si>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</si>
  <si>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</si>
  <si>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</si>
  <si>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</si>
  <si>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</si>
  <si>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</si>
  <si>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</si>
  <si>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</si>
  <si>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</si>
  <si>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</si>
  <si>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</si>
  <si>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</si>
  <si>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</si>
  <si>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</si>
  <si>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</si>
  <si>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</si>
  <si>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</si>
  <si>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</si>
  <si>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</si>
  <si>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</si>
  <si>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</si>
  <si>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</si>
  <si>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</si>
  <si>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</si>
  <si>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</si>
  <si>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</si>
  <si>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</si>
  <si>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</si>
  <si>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</si>
  <si>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</si>
  <si>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</si>
  <si>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</si>
  <si>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</si>
  <si>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</si>
  <si>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</si>
  <si>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</si>
  <si>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</si>
  <si>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</si>
  <si>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</si>
  <si>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</si>
  <si>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</si>
  <si>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</si>
  <si>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</si>
  <si>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</si>
  <si>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</si>
  <si>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</si>
  <si>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</si>
  <si>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</si>
  <si>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</si>
  <si>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</si>
  <si>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</si>
  <si>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</si>
  <si>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</si>
  <si>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</si>
  <si>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</si>
  <si>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</si>
  <si>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</si>
  <si>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</si>
  <si>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</si>
  <si>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</si>
  <si>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</si>
  <si>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</si>
  <si>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</si>
  <si>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</si>
  <si>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</si>
  <si>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</si>
  <si>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</si>
  <si>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</si>
  <si>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</si>
  <si>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</si>
  <si>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</si>
  <si>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</si>
  <si>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</si>
  <si>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</si>
  <si>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</si>
  <si>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</si>
  <si>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</si>
  <si>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</si>
  <si>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</si>
  <si>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</si>
  <si>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</si>
  <si>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</si>
  <si>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</si>
  <si>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</si>
  <si>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</si>
  <si>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</si>
  <si>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</si>
  <si>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</si>
  <si>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</si>
  <si>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</si>
  <si>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</si>
  <si>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</si>
  <si>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</si>
  <si>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</si>
  <si>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</si>
  <si>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</si>
  <si>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</si>
  <si>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</si>
  <si>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</si>
  <si>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</si>
  <si>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</si>
  <si>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</si>
  <si>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</si>
  <si>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</si>
  <si>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</si>
  <si>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</si>
  <si>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</si>
  <si>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</si>
  <si>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</si>
  <si>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</si>
  <si>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</si>
  <si>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</si>
  <si>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</si>
  <si>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</si>
  <si>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</si>
  <si>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</si>
  <si>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</si>
  <si>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</si>
  <si>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</si>
  <si>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</si>
  <si>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</si>
  <si>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</si>
  <si>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</si>
  <si>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</si>
  <si>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</si>
  <si>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</si>
  <si>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</si>
  <si>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</si>
  <si>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</si>
  <si>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</si>
  <si>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</si>
  <si>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</si>
  <si>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</si>
  <si>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</si>
  <si>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</si>
  <si>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</si>
  <si>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</si>
  <si>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</si>
  <si>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</si>
  <si>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</si>
  <si>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</si>
  <si>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</si>
  <si>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</si>
  <si>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</si>
  <si>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</si>
  <si>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</si>
  <si>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</si>
  <si>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</si>
  <si>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</si>
  <si>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</si>
  <si>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</si>
  <si>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</si>
  <si>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</si>
  <si>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</si>
  <si>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</si>
  <si>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</si>
  <si>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</si>
  <si>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</si>
  <si>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</si>
  <si>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</si>
  <si>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</si>
  <si>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</si>
  <si>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</si>
  <si>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</si>
  <si>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</si>
  <si>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</si>
  <si>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</si>
  <si>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</si>
  <si>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</si>
  <si>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</si>
  <si>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</si>
  <si>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</si>
  <si>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</si>
  <si>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</si>
  <si>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</si>
  <si>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</si>
  <si>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</si>
  <si>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</si>
  <si>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</si>
  <si>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</si>
  <si>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</si>
  <si>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</si>
  <si>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</si>
  <si>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</si>
  <si>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</si>
  <si>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</si>
  <si>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</si>
  <si>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</si>
  <si>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</si>
  <si>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</si>
  <si>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</si>
  <si>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</si>
  <si>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</si>
  <si>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</si>
  <si>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</si>
  <si>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</si>
  <si>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</si>
  <si>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</si>
  <si>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</si>
  <si>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</si>
  <si>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</si>
  <si>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</si>
  <si>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</si>
  <si>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</si>
  <si>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</si>
  <si>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</si>
  <si>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</si>
  <si>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</si>
  <si>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</si>
  <si>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</si>
  <si>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</si>
  <si>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</si>
  <si>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</si>
  <si>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</si>
  <si>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</si>
  <si>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</si>
  <si>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</si>
  <si>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</si>
  <si>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</si>
  <si>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</si>
  <si>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</si>
  <si>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</si>
  <si>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</si>
  <si>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</si>
  <si>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</si>
  <si>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</si>
  <si>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</si>
  <si>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</si>
  <si>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</si>
  <si>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</si>
  <si>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</si>
  <si>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</si>
  <si>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</si>
  <si>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</si>
  <si>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</si>
  <si>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</si>
  <si>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</si>
  <si>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</si>
  <si>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</si>
  <si>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</si>
  <si>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</si>
  <si>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</si>
  <si>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</si>
  <si>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</si>
  <si>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</si>
  <si>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</si>
  <si>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</si>
  <si>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</si>
  <si>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</si>
  <si>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</si>
  <si>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</si>
  <si>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</si>
  <si>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</si>
  <si>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</si>
  <si>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</si>
  <si>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</si>
  <si>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</si>
  <si>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</si>
  <si>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</si>
  <si>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</si>
  <si>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</si>
  <si>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</si>
  <si>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</si>
  <si>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</si>
  <si>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</si>
  <si>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</si>
  <si>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</si>
  <si>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</si>
  <si>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</si>
  <si>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</si>
  <si>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</si>
  <si>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</si>
  <si>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</si>
  <si>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</si>
  <si>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</si>
  <si>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</si>
  <si>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</si>
  <si>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</si>
  <si>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</si>
  <si>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</si>
  <si>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</si>
  <si>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</si>
  <si>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</si>
  <si>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</si>
  <si>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</si>
  <si>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</si>
  <si>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</si>
  <si>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</si>
  <si>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</si>
  <si>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</si>
  <si>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</si>
  <si>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</si>
  <si>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</si>
  <si>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</si>
  <si>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</si>
  <si>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</si>
  <si>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</si>
  <si>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</si>
  <si>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</si>
  <si>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</si>
  <si>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</si>
  <si>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</si>
  <si>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</si>
  <si>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</si>
  <si>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</si>
  <si>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</si>
  <si>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</si>
  <si>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</si>
  <si>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</si>
  <si>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</si>
  <si>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</si>
  <si>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</si>
  <si>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</si>
  <si>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</si>
  <si>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</si>
  <si>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</si>
  <si>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</si>
  <si>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</si>
  <si>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</si>
  <si>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</si>
  <si>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</si>
  <si>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</si>
  <si>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</si>
  <si>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</si>
  <si>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</si>
  <si>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</si>
  <si>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</si>
  <si>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</si>
  <si>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</si>
  <si>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</si>
  <si>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</si>
  <si>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</si>
  <si>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</si>
  <si>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</si>
  <si>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</si>
  <si>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</si>
  <si>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</si>
  <si>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</si>
  <si>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</si>
  <si>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</si>
  <si>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</si>
  <si>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</si>
  <si>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</si>
  <si>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</si>
  <si>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</si>
  <si>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</si>
  <si>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</si>
  <si>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</si>
  <si>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</si>
  <si>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</si>
  <si>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</si>
  <si>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</si>
  <si>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</si>
  <si>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</si>
  <si>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</si>
  <si>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</si>
  <si>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</si>
  <si>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</si>
  <si>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</si>
  <si>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</si>
  <si>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</si>
  <si>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</si>
  <si>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</si>
  <si>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</si>
  <si>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</si>
  <si>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</si>
  <si>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</si>
  <si>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</si>
  <si>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</si>
  <si>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</si>
  <si>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</si>
  <si>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</si>
  <si>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</si>
  <si>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</si>
  <si>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</si>
  <si>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</si>
  <si>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</si>
  <si>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</si>
  <si>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</si>
  <si>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</si>
  <si>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</si>
  <si>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</si>
  <si>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</si>
  <si>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</si>
  <si>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</si>
  <si>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</si>
  <si>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</si>
  <si>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</si>
  <si>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</si>
  <si>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</si>
  <si>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</si>
  <si>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</si>
  <si>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</si>
  <si>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</si>
  <si>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</si>
  <si>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</si>
  <si>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</si>
  <si>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</si>
  <si>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</si>
  <si>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</si>
  <si>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</si>
  <si>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</si>
  <si>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</si>
  <si>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</si>
  <si>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</si>
  <si>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</si>
  <si>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</si>
  <si>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</si>
  <si>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</si>
  <si>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</si>
  <si>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</si>
  <si>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</si>
  <si>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</si>
  <si>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</si>
  <si>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</si>
  <si>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</si>
  <si>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</si>
  <si>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</si>
  <si>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</si>
  <si>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</si>
  <si>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</si>
  <si>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</si>
  <si>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</si>
  <si>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</si>
  <si>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</si>
  <si>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</si>
  <si>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</si>
  <si>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</si>
  <si>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</si>
  <si>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</si>
  <si>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</si>
  <si>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</si>
  <si>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</si>
  <si>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</si>
  <si>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</si>
  <si>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</si>
  <si>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</si>
  <si>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</si>
  <si>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</si>
  <si>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</si>
  <si>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</si>
  <si>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</si>
  <si>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</si>
  <si>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</si>
  <si>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</si>
  <si>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</si>
  <si>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</si>
  <si>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</si>
  <si>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</si>
  <si>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</si>
  <si>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</si>
  <si>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</si>
  <si>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</si>
  <si>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</si>
  <si>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</si>
  <si>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</si>
  <si>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</si>
  <si>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</si>
  <si>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</si>
  <si>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</si>
  <si>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</si>
  <si>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</si>
  <si>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</si>
  <si>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</si>
  <si>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</si>
  <si>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</si>
  <si>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</si>
  <si>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</si>
  <si>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</si>
  <si>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</si>
  <si>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</si>
  <si>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</si>
  <si>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</si>
  <si>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</si>
  <si>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</si>
  <si>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</si>
  <si>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</si>
  <si>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</si>
  <si>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</si>
  <si>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</si>
  <si>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</si>
  <si>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</si>
  <si>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</si>
  <si>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</si>
  <si>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</si>
  <si>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</si>
  <si>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</si>
  <si>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</si>
  <si>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</si>
  <si>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</si>
  <si>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</si>
  <si>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</si>
  <si>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</si>
  <si>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</si>
  <si>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</si>
  <si>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</si>
  <si>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</si>
  <si>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</si>
  <si>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</si>
  <si>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</si>
  <si>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</si>
  <si>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</si>
  <si>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</si>
  <si>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</si>
  <si>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</si>
  <si>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</si>
  <si>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</si>
  <si>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</si>
  <si>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</si>
  <si>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</si>
  <si>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</si>
  <si>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</si>
  <si>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</si>
  <si>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</si>
  <si>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</si>
  <si>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</si>
  <si>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</si>
  <si>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</si>
  <si>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</si>
  <si>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</si>
  <si>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</si>
  <si>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</si>
  <si>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</si>
  <si>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</si>
  <si>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</si>
  <si>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</si>
  <si>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</si>
  <si>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</si>
  <si>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</si>
  <si>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</si>
  <si>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</si>
  <si>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</si>
  <si>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</si>
  <si>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</si>
  <si>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</si>
  <si>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</si>
  <si>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</si>
  <si>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MC1 12:47, segue para o local de trabalho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</si>
  <si>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</si>
  <si>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</si>
  <si>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</si>
  <si>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</si>
  <si>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</si>
  <si>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</si>
  <si>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</si>
  <si>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previsão de faixa 15:30</t>
  </si>
  <si>
    <t xml:space="preserve">MC1 07:47, sem oportunidade de faixa, fluxo de trens </t>
  </si>
  <si>
    <t>TAP</t>
  </si>
  <si>
    <t>ZFN-TAP</t>
  </si>
  <si>
    <t>ZFNTAP</t>
  </si>
  <si>
    <t>Deslocamento de ZFN-TAP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</si>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</sst>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IF(D6="","*",IFERROR(IF(ISODD(COUNT(AR6:AW1032)),"ERRO",SUM((AS6-AR6),(AU6-AT6),(AW6-AV6))),"ERRO"))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V102" activePane="topRight" state="frozen"/>
      <selection pane="topRight" activeCell="W108" sqref="W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IF(D6="","*",IFERROR(IF(ISODD(COUNT(AR6:AW1032)),"ERRO",SUM((AS6-AR6),(AU6-AT6),(AW6-AV6))),"ERRO"))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IF(D7="","*",IFERROR(IF(ISODD(COUNT(AR7:AW1033)),"ERRO",SUM((AS7-AR7),(AU7-AT7),(AW7-AV7))),"ERRO"))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 t="str">
        <f>IF(D8="","*",IFERROR(IF(ISODD(COUNT(AR8:AW1034)),"ERRO",SUM((AS8-AR8),(AU8-AT8),(AW8-AV8))),"ERRO"))</f>
        <v>ERRO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e">
        <f t="shared" si="3"/>
        <v>#VALUE!</v>
      </c>
      <c r="BQ8" s="18" t="e">
        <f>IF(OR(B8="",E8=""),"*",AX8/O8)</f>
        <v>#VALUE!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 t="str">
        <f>IF(D9="","*",IFERROR(IF(ISODD(COUNT(AR9:AW1035)),"ERRO",SUM((AS9-AR9),(AU9-AT9),(AW9-AV9))),"ERRO"))</f>
        <v>ERRO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e">
        <f t="shared" si="3"/>
        <v>#VALUE!</v>
      </c>
      <c r="BQ9" s="18" t="e">
        <f>IF(OR(B9="",E9=""),"*",AX9/O9)</f>
        <v>#VALUE!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 t="str">
        <f>IF(D10="","*",IFERROR(IF(ISODD(COUNT(AR10:AW1036)),"ERRO",SUM((AS10-AR10),(AU10-AT10),(AW10-AV10))),"ERRO"))</f>
        <v>ERRO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e">
        <f t="shared" si="3"/>
        <v>#VALUE!</v>
      </c>
      <c r="BQ10" s="18" t="e">
        <f>IF(OR(B10="",E10=""),"*",AX10/O10)</f>
        <v>#VALUE!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 t="str">
        <f>IF(D13="","*",IFERROR(IF(ISODD(COUNT(AR13:AW1039)),"ERRO",SUM((AS13-AR13),(AU13-AT13),(AW13-AV13))),"ERRO"))</f>
        <v>ERRO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e">
        <f t="shared" si="3"/>
        <v>#VALUE!</v>
      </c>
      <c r="BQ13" s="18" t="e">
        <f>IF(OR(B13="",E13=""),"*",AX13/O13)</f>
        <v>#VALUE!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 t="str">
        <f>IF(D14="","*",IFERROR(IF(ISODD(COUNT(AR14:AW1040)),"ERRO",SUM((AS14-AR14),(AU14-AT14),(AW14-AV14))),"ERRO"))</f>
        <v>ERRO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e">
        <f t="shared" si="3"/>
        <v>#VALUE!</v>
      </c>
      <c r="BQ14" s="18" t="e">
        <f>IF(OR(B14="",E14=""),"*",AX14/O14)</f>
        <v>#VALUE!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 t="str">
        <f>IF(D15="","*",IFERROR(IF(ISODD(COUNT(AR15:AW1041)),"ERRO",SUM((AS15-AR15),(AU15-AT15),(AW15-AV15))),"ERRO"))</f>
        <v>ERRO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e">
        <f t="shared" si="3"/>
        <v>#VALUE!</v>
      </c>
      <c r="BQ15" s="18" t="e">
        <f>IF(OR(B15="",E15=""),"*",AX15/O15)</f>
        <v>#VALUE!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 t="str">
        <f>IF(D16="","*",IFERROR(IF(ISODD(COUNT(AR16:AW1042)),"ERRO",SUM((AS16-AR16),(AU16-AT16),(AW16-AV16))),"ERRO"))</f>
        <v>ERRO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e">
        <f t="shared" si="3"/>
        <v>#VALUE!</v>
      </c>
      <c r="BQ16" s="18" t="e">
        <f>IF(OR(B16="",E16=""),"*",AX16/O16)</f>
        <v>#VALUE!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 t="str">
        <f>IF(D17="","*",IFERROR(IF(ISODD(COUNT(AR17:AW1043)),"ERRO",SUM((AS17-AR17),(AU17-AT17),(AW17-AV17))),"ERRO"))</f>
        <v>ERRO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e">
        <f t="shared" si="3"/>
        <v>#VALUE!</v>
      </c>
      <c r="BQ17" s="18" t="e">
        <f>IF(OR(B17="",E17=""),"*",AX17/O17)</f>
        <v>#VALUE!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 t="str">
        <f>IF(D18="","*",IFERROR(IF(ISODD(COUNT(AR18:AW1044)),"ERRO",SUM((AS18-AR18),(AU18-AT18),(AW18-AV18))),"ERRO"))</f>
        <v>ERRO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e">
        <f t="shared" si="3"/>
        <v>#VALUE!</v>
      </c>
      <c r="BQ18" s="18" t="e">
        <f>IF(OR(B18="",E18=""),"*",AX18/O18)</f>
        <v>#VALUE!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 t="str">
        <f>IF(D19="","*",IFERROR(IF(ISODD(COUNT(AR19:AW1045)),"ERRO",SUM((AS19-AR19),(AU19-AT19),(AW19-AV19))),"ERRO"))</f>
        <v>ERRO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e">
        <f t="shared" si="3"/>
        <v>#VALUE!</v>
      </c>
      <c r="BQ19" s="18" t="e">
        <f>IF(OR(B19="",E19=""),"*",AX19/O19)</f>
        <v>#VALUE!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 t="str">
        <f>IF(D20="","*",IFERROR(IF(ISODD(COUNT(AR20:AW1046)),"ERRO",SUM((AS20-AR20),(AU20-AT20),(AW20-AV20))),"ERRO"))</f>
        <v>ERRO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e">
        <f t="shared" si="3"/>
        <v>#VALUE!</v>
      </c>
      <c r="BQ20" s="18" t="e">
        <f>IF(OR(B20="",E20=""),"*",AX20/O20)</f>
        <v>#VALUE!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 t="str">
        <f>IF(D21="","*",IFERROR(IF(ISODD(COUNT(AR21:AW1047)),"ERRO",SUM((AS21-AR21),(AU21-AT21),(AW21-AV21))),"ERRO"))</f>
        <v>ERRO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e">
        <f t="shared" si="3"/>
        <v>#VALUE!</v>
      </c>
      <c r="BQ21" s="18" t="e">
        <f>IF(OR(B21="",E21=""),"*",AX21/O21)</f>
        <v>#VALUE!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 t="str">
        <f>IF(D22="","*",IFERROR(IF(ISODD(COUNT(AR22:AW1048)),"ERRO",SUM((AS22-AR22),(AU22-AT22),(AW22-AV22))),"ERRO"))</f>
        <v>ERRO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e">
        <f t="shared" si="3"/>
        <v>#VALUE!</v>
      </c>
      <c r="BQ22" s="18" t="e">
        <f>IF(OR(B22="",E22=""),"*",AX22/O22)</f>
        <v>#VALUE!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 t="str">
        <f>IF(D23="","*",IFERROR(IF(ISODD(COUNT(AR23:AW1049)),"ERRO",SUM((AS23-AR23),(AU23-AT23),(AW23-AV23))),"ERRO"))</f>
        <v>ERRO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e">
        <f t="shared" si="3"/>
        <v>#VALUE!</v>
      </c>
      <c r="BQ23" s="18" t="e">
        <f>IF(OR(B23="",E23=""),"*",AX23/O23)</f>
        <v>#VALUE!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 t="str">
        <f>IF(D24="","*",IFERROR(IF(ISODD(COUNT(AR24:AW1050)),"ERRO",SUM((AS24-AR24),(AU24-AT24),(AW24-AV24))),"ERRO"))</f>
        <v>ERRO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e">
        <f t="shared" si="3"/>
        <v>#VALUE!</v>
      </c>
      <c r="BQ24" s="18" t="e">
        <f>IF(OR(B24="",E24=""),"*",AX24/O24)</f>
        <v>#VALUE!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IF(D25="","*",IFERROR(IF(ISODD(COUNT(AR25:AW1051)),"ERRO",SUM((AS25-AR25),(AU25-AT25),(AW25-AV25))),"ERRO"))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IF(D26="","*",IFERROR(IF(ISODD(COUNT(AR26:AW1052)),"ERRO",SUM((AS26-AR26),(AU26-AT26),(AW26-AV26))),"ERRO"))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IF(D27="","*",IFERROR(IF(ISODD(COUNT(AR27:AW1053)),"ERRO",SUM((AS27-AR27),(AU27-AT27),(AW27-AV27))),"ERRO"))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 t="str">
        <f>IF(D28="","*",IFERROR(IF(ISODD(COUNT(AR28:AW1054)),"ERRO",SUM((AS28-AR28),(AU28-AT28),(AW28-AV28))),"ERRO"))</f>
        <v>ERRO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 t="str">
        <f>IF(D29="","*",IFERROR(IF(ISODD(COUNT(AR29:AW1055)),"ERRO",SUM((AS29-AR29),(AU29-AT29),(AW29-AV29))),"ERRO"))</f>
        <v>ERRO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e">
        <f>IF(AND(BQ29&lt;1,BR29&lt;1),"Produção e Intervalo",IF(BQ29&lt;1,"Intervalo",IF(BR29&lt;1,"Produção","Aderente")))</f>
        <v>#VALUE!</v>
      </c>
      <c r="BQ29" s="18" t="e">
        <f>IF(OR(B29="",E29=""),"*",AX29/O29)</f>
        <v>#VALUE!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 t="str">
        <f>IF(D30="","*",IFERROR(IF(ISODD(COUNT(AR30:AW1055)),"ERRO",SUM((AS30-AR30),(AU30-AT30),(AW30-AV30))),"ERRO"))</f>
        <v>ERRO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e">
        <f t="shared" si="3"/>
        <v>#VALUE!</v>
      </c>
      <c r="BQ30" s="18" t="e">
        <f>IF(OR(B30="",E30=""),"*",AX30/O30)</f>
        <v>#VALUE!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 t="str">
        <f>IF(D31="","*",IFERROR(IF(ISODD(COUNT(AR31:AW1056)),"ERRO",SUM((AS31-AR31),(AU31-AT31),(AW31-AV31))),"ERRO"))</f>
        <v>ERRO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e">
        <f t="shared" si="3"/>
        <v>#VALUE!</v>
      </c>
      <c r="BQ31" s="18" t="e">
        <f>IF(OR(B31="",E31=""),"*",AX31/O31)</f>
        <v>#VALUE!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 t="str">
        <f>IF(D32="","*",IFERROR(IF(ISODD(COUNT(AR32:AW1058)),"ERRO",SUM((AS32-AR32),(AU32-AT32),(AW32-AV32))),"ERRO"))</f>
        <v>ERRO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e">
        <f>IF(AND(BQ32&lt;1,BR32&lt;1),"Produção e Intervalo",IF(BQ32&lt;1,"Intervalo",IF(BR32&lt;1,"Produção","Aderente")))</f>
        <v>#VALUE!</v>
      </c>
      <c r="BQ32" s="18" t="e">
        <f>IF(OR(B32="",E32=""),"*",AX32/O32)</f>
        <v>#VALUE!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 t="str">
        <f>IF(D33="","*",IFERROR(IF(ISODD(COUNT(AR33:AW1057)),"ERRO",SUM((AS33-AR33),(AU33-AT33),(AW33-AV33))),"ERRO"))</f>
        <v>ERRO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e">
        <f t="shared" si="3"/>
        <v>#VALUE!</v>
      </c>
      <c r="BQ33" s="18" t="e">
        <f>IF(OR(B33="",E33=""),"*",AX33/O33)</f>
        <v>#VALUE!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 t="str">
        <f>IF(D34="","*",IFERROR(IF(ISODD(COUNT(AR34:AW1058)),"ERRO",SUM((AS34-AR34),(AU34-AT34),(AW34-AV34))),"ERRO"))</f>
        <v>ERRO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e">
        <f>IF(AND(BQ34&lt;1,BR34&lt;1),"Produção e Intervalo",IF(BQ34&lt;1,"Intervalo",IF(BR34&lt;1,"Produção","Aderente")))</f>
        <v>#VALUE!</v>
      </c>
      <c r="BQ34" s="18" t="e">
        <f>IF(OR(B34="",E34=""),"*",AX34/O34)</f>
        <v>#VALUE!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 t="str">
        <f>IF(D35="","*",IFERROR(IF(ISODD(COUNT(AR35:AW1059)),"ERRO",SUM((AS35-AR35),(AU35-AT35),(AW35-AV35))),"ERRO"))</f>
        <v>ERRO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e">
        <f>IF(AND(BQ35&lt;1,BR35&lt;1),"Produção e Intervalo",IF(BQ35&lt;1,"Intervalo",IF(BR35&lt;1,"Produção","Aderente")))</f>
        <v>#VALUE!</v>
      </c>
      <c r="BQ35" s="18" t="e">
        <f>IF(OR(B35="",E35=""),"*",AX35/O35)</f>
        <v>#VALUE!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 t="str">
        <f>IF(D36="","*",IFERROR(IF(ISODD(COUNT(AR36:AW1062)),"ERRO",SUM((AS36-AR36),(AU36-AT36),(AW36-AV36))),"ERRO"))</f>
        <v>ERRO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e">
        <f>IF(AND(BQ36&lt;1,BR36&lt;1),"Produção e Intervalo",IF(BQ36&lt;1,"Intervalo",IF(BR36&lt;1,"Produção","Aderente")))</f>
        <v>#VALUE!</v>
      </c>
      <c r="BQ36" s="18" t="e">
        <f>IF(OR(B36="",E36=""),"*",AX36/O36)</f>
        <v>#VALUE!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 t="str">
        <f>IF(D37="","*",IFERROR(IF(ISODD(COUNT(AR37:AW1060)),"ERRO",SUM((AS37-AR37),(AU37-AT37),(AW37-AV37))),"ERRO"))</f>
        <v>ERRO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e">
        <f>IF(AND(BQ37&lt;1,BR37&lt;1),"Produção e Intervalo",IF(BQ37&lt;1,"Intervalo",IF(BR37&lt;1,"Produção","Aderente")))</f>
        <v>#VALUE!</v>
      </c>
      <c r="BQ37" s="18" t="e">
        <f>IF(OR(B37="",E37=""),"*",AX37/O37)</f>
        <v>#VALUE!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 t="str">
        <f>IF(D38="","*",IFERROR(IF(ISODD(COUNT(AR38:AW1058)),"ERRO",SUM((AS38-AR38),(AU38-AT38),(AW38-AV38))),"ERRO"))</f>
        <v>ERRO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e">
        <f t="shared" si="3"/>
        <v>#VALUE!</v>
      </c>
      <c r="BQ38" s="18" t="e">
        <f>IF(OR(B38="",E38=""),"*",AX38/O38)</f>
        <v>#VALUE!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 t="str">
        <f>IF(D39="","*",IFERROR(IF(ISODD(COUNT(AR39:AW1065)),"ERRO",SUM((AS39-AR39),(AU39-AT39),(AW39-AV39))),"ERRO"))</f>
        <v>ERRO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e">
        <f>IF(AND(BQ39&lt;1,BR39&lt;1),"Produção e Intervalo",IF(BQ39&lt;1,"Intervalo",IF(BR39&lt;1,"Produção","Aderente")))</f>
        <v>#VALUE!</v>
      </c>
      <c r="BQ39" s="18" t="e">
        <f>IF(OR(B39="",E39=""),"*",AX39/O39)</f>
        <v>#VALUE!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 t="str">
        <f>IF(D40="","*",IFERROR(IF(ISODD(COUNT(AR40:AW1061)),"ERRO",SUM((AS40-AR40),(AU40-AT40),(AW40-AV40))),"ERRO"))</f>
        <v>ERRO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e">
        <f>IF(AND(BQ40&lt;1,BR40&lt;1),"Produção e Intervalo",IF(BQ40&lt;1,"Intervalo",IF(BR40&lt;1,"Produção","Aderente")))</f>
        <v>#VALUE!</v>
      </c>
      <c r="BQ40" s="18" t="e">
        <f>IF(OR(B40="",E40=""),"*",AX40/O40)</f>
        <v>#VALUE!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 t="str">
        <f>IF(D41="","*",IFERROR(IF(ISODD(COUNT(AR41:AW1066)),"ERRO",SUM((AS41-AR41),(AU41-AT41),(AW41-AV41))),"ERRO"))</f>
        <v>ERRO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 t="str">
        <f>IF(D42="","*",IFERROR(IF(ISODD(COUNT(AR42:AW1060)),"ERRO",SUM((AS42-AR42),(AU42-AT42),(AW42-AV42))),"ERRO"))</f>
        <v>ERRO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e">
        <f t="shared" si="3"/>
        <v>#VALUE!</v>
      </c>
      <c r="BQ42" s="18" t="e">
        <f>IF(OR(B42="",E42=""),"*",AX42/O42)</f>
        <v>#VALUE!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 t="str">
        <f>IF(D43="","*",IFERROR(IF(ISODD(COUNT(AR43:AW1061)),"ERRO",SUM((AS43-AR43),(AU43-AT43),(AW43-AV43))),"ERRO"))</f>
        <v>ERRO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e">
        <f t="shared" si="3"/>
        <v>#VALUE!</v>
      </c>
      <c r="BQ43" s="18" t="e">
        <f>IF(OR(B43="",E43=""),"*",AX43/O43)</f>
        <v>#VALUE!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IF(D44="","*",IFERROR(IF(ISODD(COUNT(AR44:AW1062)),"ERRO",SUM((AS44-AR44),(AU44-AT44),(AW44-AV44))),"ERRO"))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IF(D45="","*",IFERROR(IF(ISODD(COUNT(AR45:AW1063)),"ERRO",SUM((AS45-AR45),(AU45-AT45),(AW45-AV45))),"ERRO"))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 t="str">
        <f>IF(D46="","*",IFERROR(IF(ISODD(COUNT(AR46:AW1064)),"ERRO",SUM((AS46-AR46),(AU46-AT46),(AW46-AV46))),"ERRO"))</f>
        <v>ERRO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e">
        <f t="shared" si="3"/>
        <v>#VALUE!</v>
      </c>
      <c r="BQ46" s="18" t="e">
        <f>IF(OR(B46="",E46=""),"*",AX46/O46)</f>
        <v>#VALUE!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 t="str">
        <f>IF(D47="","*",IFERROR(IF(ISODD(COUNT(AR47:AW1065)),"ERRO",SUM((AS47-AR47),(AU47-AT47),(AW47-AV47))),"ERRO"))</f>
        <v>ERRO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e">
        <f t="shared" si="3"/>
        <v>#VALUE!</v>
      </c>
      <c r="BQ47" s="18" t="e">
        <f>IF(OR(B47="",E47=""),"*",AX47/O47)</f>
        <v>#VALUE!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 t="str">
        <f>IF(D48="","*",IFERROR(IF(ISODD(COUNT(AR48:AW1074)),"ERRO",SUM((AS48-AR48),(AU48-AT48),(AW48-AV48))),"ERRO"))</f>
        <v>ERRO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e">
        <f>IF(AND(BQ48&lt;1,BR48&lt;1),"Produção e Intervalo",IF(BQ48&lt;1,"Intervalo",IF(BR48&lt;1,"Produção","Aderente")))</f>
        <v>#VALUE!</v>
      </c>
      <c r="BQ48" s="18" t="e">
        <f>IF(OR(B48="",E48=""),"*",AX48/O48)</f>
        <v>#VALUE!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 t="str">
        <f>IF(D49="","*",IFERROR(IF(ISODD(COUNT(AR49:AW1066)),"ERRO",SUM((AS49-AR49),(AU49-AT49),(AW49-AV49))),"ERRO"))</f>
        <v>ERRO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e">
        <f t="shared" si="3"/>
        <v>#VALUE!</v>
      </c>
      <c r="BQ49" s="18" t="e">
        <f>IF(OR(B49="",E49=""),"*",AX49/O49)</f>
        <v>#VALUE!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 t="str">
        <f>IF(D50="","*",IFERROR(IF(ISODD(COUNT(AR50:AW1077)),"ERRO",SUM((AS50-AR50),(AU50-AT50),(AW50-AV50))),"ERRO"))</f>
        <v>ERRO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e">
        <f>IF(AND(BQ50&lt;1,BR50&lt;1),"Produção e Intervalo",IF(BQ50&lt;1,"Intervalo",IF(BR50&lt;1,"Produção","Aderente")))</f>
        <v>#VALUE!</v>
      </c>
      <c r="BQ50" s="18" t="e">
        <f>IF(OR(B50="",E50=""),"*",AX50/O50)</f>
        <v>#VALUE!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 t="str">
        <f>IF(D51="","*",IFERROR(IF(ISODD(COUNT(AR51:AW1068)),"ERRO",SUM((AS51-AR51),(AU51-AT51),(AW51-AV51))),"ERRO"))</f>
        <v>ERRO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 t="str">
        <f>IF(D52="","*",IFERROR(IF(ISODD(COUNT(AR52:AW1069)),"ERRO",SUM((AS52-AR52),(AU52-AT52),(AW52-AV52))),"ERRO"))</f>
        <v>ERRO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e">
        <f t="shared" si="3"/>
        <v>#VALUE!</v>
      </c>
      <c r="BQ52" s="18" t="e">
        <f>IF(OR(B52="",E52=""),"*",AX52/O52)</f>
        <v>#VALUE!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 t="str">
        <f>IF(D53="","*",IFERROR(IF(ISODD(COUNT(AR53:AW1078)),"ERRO",SUM((AS53-AR53),(AU53-AT53),(AW53-AV53))),"ERRO"))</f>
        <v>ERRO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e">
        <f>IF(AND(BQ53&lt;1,BR53&lt;1),"Produção e Intervalo",IF(BQ53&lt;1,"Intervalo",IF(BR53&lt;1,"Produção","Aderente")))</f>
        <v>#VALUE!</v>
      </c>
      <c r="BQ53" s="18" t="e">
        <f>IF(OR(B53="",E53=""),"*",AX53/O53)</f>
        <v>#VALUE!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 t="str">
        <f>IF(D54="","*",IFERROR(IF(ISODD(COUNT(AR54:AW1078)),"ERRO",SUM((AS54-AR54),(AU54-AT54),(AW54-AV54))),"ERRO"))</f>
        <v>ERRO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e">
        <f>IF(AND(BQ54&lt;1,BR54&lt;1),"Produção e Intervalo",IF(BQ54&lt;1,"Intervalo",IF(BR54&lt;1,"Produção","Aderente")))</f>
        <v>#VALUE!</v>
      </c>
      <c r="BQ54" s="18" t="e">
        <f>IF(OR(B54="",E54=""),"*",AX54/O54)</f>
        <v>#VALUE!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 t="str">
        <f>IF(D55="","*",IFERROR(IF(ISODD(COUNT(AR55:AW1070)),"ERRO",SUM((AS55-AR55),(AU55-AT55),(AW55-AV55))),"ERRO"))</f>
        <v>ERRO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e">
        <f t="shared" si="3"/>
        <v>#VALUE!</v>
      </c>
      <c r="BQ55" s="18" t="e">
        <f>IF(OR(B55="",E55=""),"*",AX55/O55)</f>
        <v>#VALUE!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 t="str">
        <f>IF(D56="","*",IFERROR(IF(ISODD(COUNT(AR56:AW1079)),"ERRO",SUM((AS56-AR56),(AU56-AT56),(AW56-AV56))),"ERRO"))</f>
        <v>ERRO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e">
        <f>IF(AND(BQ56&lt;1,BR56&lt;1),"Produção e Intervalo",IF(BQ56&lt;1,"Intervalo",IF(BR56&lt;1,"Produção","Aderente")))</f>
        <v>#VALUE!</v>
      </c>
      <c r="BQ56" s="18" t="e">
        <f>IF(OR(B56="",E56=""),"*",AX56/O56)</f>
        <v>#VALUE!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 t="str">
        <f>IF(D57="","*",IFERROR(IF(ISODD(COUNT(AR57:AW1079)),"ERRO",SUM((AS57-AR57),(AU57-AT57),(AW57-AV57))),"ERRO"))</f>
        <v>ERRO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e">
        <f>IF(AND(BQ57&lt;1,BR57&lt;1),"Produção e Intervalo",IF(BQ57&lt;1,"Intervalo",IF(BR57&lt;1,"Produção","Aderente")))</f>
        <v>#VALUE!</v>
      </c>
      <c r="BQ57" s="18" t="e">
        <f>IF(OR(B57="",E57=""),"*",AX57/O57)</f>
        <v>#VALUE!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 t="str">
        <f>IF(D58="","*",IFERROR(IF(ISODD(COUNT(AR58:AW1071)),"ERRO",SUM((AS58-AR58),(AU58-AT58),(AW58-AV58))),"ERRO"))</f>
        <v>ERRO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e">
        <f t="shared" si="3"/>
        <v>#VALUE!</v>
      </c>
      <c r="BQ58" s="18" t="e">
        <f>IF(OR(B58="",E58=""),"*",AX58/O58)</f>
        <v>#VALUE!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 t="str">
        <f>IF(D59="","*",IFERROR(IF(ISODD(COUNT(AR59:AW1072)),"ERRO",SUM((AS59-AR59),(AU59-AT59),(AW59-AV59))),"ERRO"))</f>
        <v>ERRO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e">
        <f t="shared" si="3"/>
        <v>#VALUE!</v>
      </c>
      <c r="BQ59" s="18" t="e">
        <f>IF(OR(B59="",E59=""),"*",AX59/O59)</f>
        <v>#VALUE!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 t="str">
        <f>IF(D60="","*",IFERROR(IF(ISODD(COUNT(AR60:AW1073)),"ERRO",SUM((AS60-AR60),(AU60-AT60),(AW60-AV60))),"ERRO"))</f>
        <v>ERRO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e">
        <f t="shared" si="3"/>
        <v>#VALUE!</v>
      </c>
      <c r="BQ60" s="18" t="e">
        <f>IF(OR(B60="",E60=""),"*",AX60/O60)</f>
        <v>#VALUE!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 t="str">
        <f>IF(D61="","*",IFERROR(IF(ISODD(COUNT(AR61:AW1074)),"ERRO",SUM((AS61-AR61),(AU61-AT61),(AW61-AV61))),"ERRO"))</f>
        <v>ERRO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e">
        <f t="shared" si="3"/>
        <v>#VALUE!</v>
      </c>
      <c r="BQ61" s="18" t="e">
        <f>IF(OR(B61="",E61=""),"*",AX61/O61)</f>
        <v>#VALUE!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 t="str">
        <f>IF(D65="","*",IFERROR(IF(ISODD(COUNT(AR65:AW1078)),"ERRO",SUM((AS65-AR65),(AU65-AT65),(AW65-AV65))),"ERRO"))</f>
        <v>ERRO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e">
        <f t="shared" si="3"/>
        <v>#VALUE!</v>
      </c>
      <c r="BQ65" s="18" t="e">
        <f>IF(OR(B65="",E65=""),"*",AX65/O65)</f>
        <v>#VALUE!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 t="str">
        <f>IF(D66="","*",IFERROR(IF(ISODD(COUNT(AR66:AW1092)),"ERRO",SUM((AS66-AR66),(AU66-AT66),(AW66-AV66))),"ERRO"))</f>
        <v>ERRO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e">
        <f>IF(AND(BQ66&lt;1,BR66&lt;1),"Produção e Intervalo",IF(BQ66&lt;1,"Intervalo",IF(BR66&lt;1,"Produção","Aderente")))</f>
        <v>#VALUE!</v>
      </c>
      <c r="BQ66" s="18" t="e">
        <f>IF(OR(B66="",E66=""),"*",AX66/O66)</f>
        <v>#VALUE!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 t="str">
        <f>IF(D67="","*",IFERROR(IF(ISODD(COUNT(AR67:AW1092)),"ERRO",SUM((AS67-AR67),(AU67-AT67),(AW67-AV67))),"ERRO"))</f>
        <v>ERRO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e">
        <f>IF(AND(BQ67&lt;1,BR67&lt;1),"Produção e Intervalo",IF(BQ67&lt;1,"Intervalo",IF(BR67&lt;1,"Produção","Aderente")))</f>
        <v>#VALUE!</v>
      </c>
      <c r="BQ67" s="18" t="e">
        <f>IF(OR(B67="",E67=""),"*",AX67/O67)</f>
        <v>#VALUE!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 t="str">
        <f>IF(D68="","*",IFERROR(IF(ISODD(COUNT(AR68:AW1094)),"ERRO",SUM((AS68-AR68),(AU68-AT68),(AW68-AV68))),"ERRO"))</f>
        <v>ERRO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e">
        <f>IF(AND(BQ68&lt;1,BR68&lt;1),"Produção e Intervalo",IF(BQ68&lt;1,"Intervalo",IF(BR68&lt;1,"Produção","Aderente")))</f>
        <v>#VALUE!</v>
      </c>
      <c r="BQ68" s="18" t="e">
        <f>IF(OR(B68="",E68=""),"*",AX68/O68)</f>
        <v>#VALUE!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 t="str">
        <f>IF(D69="","*",IFERROR(IF(ISODD(COUNT(AR69:AW1079)),"ERRO",SUM((AS69-AR69),(AU69-AT69),(AW69-AV69))),"ERRO"))</f>
        <v>ERRO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e">
        <f t="shared" si="3"/>
        <v>#VALUE!</v>
      </c>
      <c r="BQ69" s="18" t="e">
        <f>IF(OR(B69="",E69=""),"*",AX69/O69)</f>
        <v>#VALUE!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 t="str">
        <f>IF(D70="","*",IFERROR(IF(ISODD(COUNT(AR70:AW1080)),"ERRO",SUM((AS70-AR70),(AU70-AT70),(AW70-AV70))),"ERRO"))</f>
        <v>ERRO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e">
        <f t="shared" si="3"/>
        <v>#VALUE!</v>
      </c>
      <c r="BQ70" s="18" t="e">
        <f>IF(OR(B70="",E70=""),"*",AX70/O70)</f>
        <v>#VALUE!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 t="str">
        <f>IF(D71="","*",IFERROR(IF(ISODD(COUNT(AR71:AW1081)),"ERRO",SUM((AS71-AR71),(AU71-AT71),(AW71-AV71))),"ERRO"))</f>
        <v>ERRO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e">
        <f t="shared" si="3"/>
        <v>#VALUE!</v>
      </c>
      <c r="BQ71" s="18" t="e">
        <f>IF(OR(B71="",E71=""),"*",AX71/O71)</f>
        <v>#VALUE!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 t="str">
        <f>IF(D72="","*",IFERROR(IF(ISODD(COUNT(AR72:AW1082)),"ERRO",SUM((AS72-AR72),(AU72-AT72),(AW72-AV72))),"ERRO"))</f>
        <v>ERRO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e">
        <f t="shared" si="3"/>
        <v>#VALUE!</v>
      </c>
      <c r="BQ72" s="18" t="e">
        <f>IF(OR(B72="",E72=""),"*",AX72/O72)</f>
        <v>#VALUE!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 t="str">
        <f>IF(D73="","*",IFERROR(IF(ISODD(COUNT(AR73:AW1083)),"ERRO",SUM((AS73-AR73),(AU73-AT73),(AW73-AV73))),"ERRO"))</f>
        <v>ERRO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e">
        <f t="shared" si="3"/>
        <v>#VALUE!</v>
      </c>
      <c r="BQ73" s="18" t="e">
        <f>IF(OR(B73="",E73=""),"*",AX73/O73)</f>
        <v>#VALUE!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 t="str">
        <f>IF(D74="","*",IFERROR(IF(ISODD(COUNT(AR74:AW1084)),"ERRO",SUM((AS74-AR74),(AU74-AT74),(AW74-AV74))),"ERRO"))</f>
        <v>ERRO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e">
        <f t="shared" si="3"/>
        <v>#VALUE!</v>
      </c>
      <c r="BQ74" s="18" t="e">
        <f>IF(OR(B74="",E74=""),"*",AX74/O74)</f>
        <v>#VALUE!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IF(D75="","*",IFERROR(IF(ISODD(COUNT(AR75:AW1085)),"ERRO",SUM((AS75-AR75),(AU75-AT75),(AW75-AV75))),"ERRO"))</f>
        <v>ERRO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 t="str">
        <f>IF(D76="","*",IFERROR(IF(ISODD(COUNT(AR76:AW1086)),"ERRO",SUM((AS76-AR76),(AU76-AT76),(AW76-AV76))),"ERRO"))</f>
        <v>ERRO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e">
        <f t="shared" si="3"/>
        <v>#VALUE!</v>
      </c>
      <c r="BQ76" s="18" t="e">
        <f>IF(OR(B76="",E76=""),"*",AX76/O76)</f>
        <v>#VALUE!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 t="str">
        <f>IF(D77="","*",IFERROR(IF(ISODD(COUNT(AR77:AW1087)),"ERRO",SUM((AS77-AR77),(AU77-AT77),(AW77-AV77))),"ERRO"))</f>
        <v>ERRO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e">
        <f t="shared" si="3"/>
        <v>#VALUE!</v>
      </c>
      <c r="BQ77" s="18" t="e">
        <f>IF(OR(B77="",E77=""),"*",AX77/O77)</f>
        <v>#VALUE!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IF(D78="","*",IFERROR(IF(ISODD(COUNT(AR78:AW1104)),"ERRO",SUM((AS78-AR78),(AU78-AT78),(AW78-AV78))),"ERRO"))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IF(D79="","*",IFERROR(IF(ISODD(COUNT(AR79:AW1104)),"ERRO",SUM((AS79-AR79),(AU79-AT79),(AW79-AV79))),"ERRO"))</f>
        <v>ERRO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 t="str">
        <f>IF(D80="","*",IFERROR(IF(ISODD(COUNT(AR80:AW1088)),"ERRO",SUM((AS80-AR80),(AU80-AT80),(AW80-AV80))),"ERRO"))</f>
        <v>ERRO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e">
        <f t="shared" si="3"/>
        <v>#VALUE!</v>
      </c>
      <c r="BQ80" s="18" t="e">
        <f>IF(OR(B80="",E80=""),"*",AX80/O80)</f>
        <v>#VALUE!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 t="str">
        <f>IF(D81="","*",IFERROR(IF(ISODD(COUNT(AR81:AW1107)),"ERRO",SUM((AS81-AR81),(AU81-AT81),(AW81-AV81))),"ERRO"))</f>
        <v>ERRO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e">
        <f>IF(AND(BQ81&lt;1,BR81&lt;1),"Produção e Intervalo",IF(BQ81&lt;1,"Intervalo",IF(BR81&lt;1,"Produção","Aderente")))</f>
        <v>#VALUE!</v>
      </c>
      <c r="BQ81" s="18" t="e">
        <f>IF(OR(B81="",E81=""),"*",AX81/O81)</f>
        <v>#VALUE!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 t="str">
        <f>IF(D82="","*",IFERROR(IF(ISODD(COUNT(AR82:AW1089)),"ERRO",SUM((AS82-AR82),(AU82-AT82),(AW82-AV82))),"ERRO"))</f>
        <v>ERRO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e">
        <f t="shared" si="3"/>
        <v>#VALUE!</v>
      </c>
      <c r="BQ82" s="18" t="e">
        <f>IF(OR(B82="",E82=""),"*",AX82/O82)</f>
        <v>#VALUE!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 t="str">
        <f>IF(D83="","*",IFERROR(IF(ISODD(COUNT(AR83:AW1090)),"ERRO",SUM((AS83-AR83),(AU83-AT83),(AW83-AV83))),"ERRO"))</f>
        <v>ERRO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e">
        <f t="shared" si="3"/>
        <v>#VALUE!</v>
      </c>
      <c r="BQ83" s="18" t="e">
        <f>IF(OR(B83="",E83=""),"*",AX83/O83)</f>
        <v>#VALUE!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 t="str">
        <f>IF(D84="","*",IFERROR(IF(ISODD(COUNT(AR84:AW1091)),"ERRO",SUM((AS84-AR84),(AU84-AT84),(AW84-AV84))),"ERRO"))</f>
        <v>ERRO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e">
        <f t="shared" si="3"/>
        <v>#VALUE!</v>
      </c>
      <c r="BQ84" s="18" t="e">
        <f>IF(OR(B84="",E84=""),"*",AX84/O84)</f>
        <v>#VALUE!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 t="str">
        <f>IF(D85="","*",IFERROR(IF(ISODD(COUNT(AR85:AW1093)),"ERRO",SUM((AS85-AR85),(AU85-AT85),(AW85-AV85))),"ERRO"))</f>
        <v>ERRO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e">
        <f t="shared" si="3"/>
        <v>#VALUE!</v>
      </c>
      <c r="BQ85" s="18" t="e">
        <f>IF(OR(B85="",E85=""),"*",AX85/O85)</f>
        <v>#VALUE!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 t="str">
        <f>IF(D86="","*",IFERROR(IF(ISODD(COUNT(AR86:AW1112)),"ERRO",SUM((AS86-AR86),(AU86-AT86),(AW86-AV86))),"ERRO"))</f>
        <v>ERRO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IF(D87="","*",IFERROR(IF(ISODD(COUNT(AR87:AW1094)),"ERRO",SUM((AS87-AR87),(AU87-AT87),(AW87-AV87))),"ERRO"))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IF(D88="","*",IFERROR(IF(ISODD(COUNT(AR88:AW1113)),"ERRO",SUM((AS88-AR88),(AU88-AT88),(AW88-AV88))),"ERRO"))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/>
      <c r="AS89" s="108"/>
      <c r="AT89" s="135"/>
      <c r="AU89" s="135"/>
      <c r="AV89" s="13"/>
      <c r="AW89" s="13"/>
      <c r="AX89" s="178">
        <f>IF(D89="","*",IFERROR(IF(ISODD(COUNT(AR89:AW1095)),"ERRO",SUM((AS89-AR89),(AU89-AT89),(AW89-AV89))),"ERRO"))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IF(D90="","*",IFERROR(IF(ISODD(COUNT(AR90:AW1116)),"ERRO",SUM((AS90-AR90),(AU90-AT90),(AW90-AV90))),"ERRO"))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/>
      <c r="AS91" s="108"/>
      <c r="AT91" s="135"/>
      <c r="AU91" s="135"/>
      <c r="AV91" s="13"/>
      <c r="AW91" s="13"/>
      <c r="AX91" s="192">
        <f>IF(D91="","*",IFERROR(IF(ISODD(COUNT(AR91:AW1118)),"ERRO",SUM((AS91-AR91),(AU91-AT91),(AW91-AV91))),"ERRO"))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6" t="s">
        <v>1201</v>
      </c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6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IF(D92="","*",IFERROR(IF(ISODD(COUNT(AR92:AW1097)),"ERRO",SUM((AS92-AR92),(AU92-AT92),(AW92-AV92))),"ERRO"))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6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IF(D93="","*",IFERROR(IF(ISODD(COUNT(AR93:AW1118)),"ERRO",SUM((AS93-AR93),(AU93-AT93),(AW93-AV93))),"ERRO"))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IF(D94="","*",IFERROR(IF(ISODD(COUNT(AR94:AW1099)),"ERRO",SUM((AS94-AR94),(AU94-AT94),(AW94-AV94))),"ERRO"))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W4846060</v>
      </c>
      <c r="B95" s="102">
        <v>46060</v>
      </c>
      <c r="C95" s="134">
        <f>IF(BS_CONTROLE[[#This Row],[DATA]]="","",WEEKNUM(BS_CONTROLE[[#This Row],[DATA]]))</f>
        <v>6</v>
      </c>
      <c r="D95" s="104" t="s">
        <v>847</v>
      </c>
      <c r="E95" s="126" t="s">
        <v>638</v>
      </c>
      <c r="F95" s="142" t="str">
        <f>IF(D95="","*",VLOOKUP(E95,BS_ATIVIDADE[],3,FALSE))</f>
        <v>OUTROS</v>
      </c>
      <c r="G95" s="106" t="s">
        <v>355</v>
      </c>
      <c r="H95" s="106" t="s">
        <v>1203</v>
      </c>
      <c r="I95" s="105">
        <v>73</v>
      </c>
      <c r="J95" s="105">
        <v>339</v>
      </c>
      <c r="K95" s="105" t="s">
        <v>624</v>
      </c>
      <c r="L95" s="127" t="s">
        <v>1204</v>
      </c>
      <c r="M95" s="127" t="s">
        <v>1205</v>
      </c>
      <c r="N95" s="106">
        <v>0.375</v>
      </c>
      <c r="O95" s="106">
        <v>4.1666666666666664E-2</v>
      </c>
      <c r="P95" s="105">
        <v>1</v>
      </c>
      <c r="Q95" s="9" t="str">
        <f>IF(E95=0, "*", IFERROR(_xlfn.XLOOKUP(E95, BS_ATIVIDADE[ATIVIDADE], BS_ATIVIDADE[UNIDADE]), "*"))</f>
        <v>BINÁRIO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1081</v>
      </c>
      <c r="V95" s="151" t="s">
        <v>1206</v>
      </c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DESLOCAMENTO</v>
      </c>
      <c r="AI95" s="8" t="str">
        <f>IF(BS_CONTROLE[[#This Row],[Atividade]]=0, "-", BS_CONTROLE[[#This Row],[Atividade]])</f>
        <v>DESLOCAMENTO</v>
      </c>
      <c r="AJ95" s="30" t="str">
        <f>BS_CONTROLE[[#This Row],[Local - Partida]]</f>
        <v>ZFN2</v>
      </c>
      <c r="AK95" s="30" t="str">
        <f>BS_CONTROLE[[#This Row],[Local - Encerramento]]</f>
        <v>TAP</v>
      </c>
      <c r="AL95" s="105" t="str">
        <f>IF(BS_CONTROLE[[#This Row],[Entre - Estações]]=0, "-", BS_CONTROLE[[#This Row],[Entre - Estações]])</f>
        <v>ZFN-TAP</v>
      </c>
      <c r="AM95" s="105" t="str">
        <f>IF(BS_CONTROLE[[#This Row],[SB]]=0, "-", BS_CONTROLE[[#This Row],[SB]])</f>
        <v>ZFNTAP</v>
      </c>
      <c r="AN95" s="105">
        <f>IF(BS_CONTROLE[[#This Row],[SUB]]=0, "-", BS_CONTROLE[[#This Row],[SUB]])</f>
        <v>73</v>
      </c>
      <c r="AO95" s="105">
        <f>BS_CONTROLE[[#This Row],[KM - Inicio]]</f>
        <v>339</v>
      </c>
      <c r="AP95" s="105">
        <f>BS_CONTROLE[[#This Row],[KM - Inicio]]</f>
        <v>339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IF(D95="","*",IFERROR(IF(ISODD(COUNT(AR95:AW1100)),"ERRO",SUM((AS95-AR95),(AU95-AT95),(AW95-AV95))),"ERRO"))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BINÁRIO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326.10000000000002</v>
      </c>
      <c r="K96" s="105">
        <v>325.39999999999998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ZGI-ZFN</v>
      </c>
      <c r="AM96" s="105">
        <f>IF(BS_CONTROLE[[#This Row],[SB]]=0, "-", BS_CONTROLE[[#This Row],[SB]])</f>
        <v>326332</v>
      </c>
      <c r="AN96" s="105">
        <f>IF(BS_CONTROLE[[#This Row],[SUB]]=0, "-", BS_CONTROLE[[#This Row],[SUB]])</f>
        <v>73</v>
      </c>
      <c r="AO96" s="105">
        <f>BS_CONTROLE[[#This Row],[KM - Inicio]]</f>
        <v>326.10000000000002</v>
      </c>
      <c r="AP96" s="105">
        <f>BS_CONTROLE[[#This Row],[KM - Inicio]]</f>
        <v>326.10000000000002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IF(D96="","*",IFERROR(IF(ISODD(COUNT(AR96:AW1101)),"ERRO",SUM((AS96-AR96),(AU96-AT96),(AW96-AV96))),"ERRO"))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IF(D97="","*",IFERROR(IF(ISODD(COUNT(AR97:AW1102)),"ERRO",SUM((AS97-AR97),(AU97-AT97),(AW97-AV97))),"ERRO"))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IF(D98="","*",IFERROR(IF(ISODD(COUNT(AR98:AW1103)),"ERRO",SUM((AS98-AR98),(AU98-AT98),(AW98-AV98))),"ERRO"))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IF(D99="","*",IFERROR(IF(ISODD(COUNT(AR99:AW1124)),"ERRO",SUM((AS99-AR99),(AU99-AT99),(AW99-AV99))),"ERRO"))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IF(D100="","*",IFERROR(IF(ISODD(COUNT(AR100:AW1124)),"ERRO",SUM((AS100-AR100),(AU100-AT100),(AW100-AV100))),"ERRO"))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IF(D101="","*",IFERROR(IF(ISODD(COUNT(AR101:AW1104)),"ERRO",SUM((AS101-AR101),(AU101-AT101),(AW101-AV101))),"ERRO"))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IF(D102="","*",IFERROR(IF(ISODD(COUNT(AR102:AW1128)),"ERRO",SUM((AS102-AR102),(AU102-AT102),(AW102-AV102))),"ERRO"))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IF(D103="","*",IFERROR(IF(ISODD(COUNT(AR103:AW1105)),"ERRO",SUM((AS103-AR103),(AU103-AT103),(AW103-AV103))),"ERRO"))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IF(D104="","*",IFERROR(IF(ISODD(COUNT(AR104:AW1106)),"ERRO",SUM((AS104-AR104),(AU104-AT104),(AW104-AV104))),"ERRO"))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IF(D105="","*",IFERROR(IF(ISODD(COUNT(AR105:AW1107)),"ERRO",SUM((AS105-AR105),(AU105-AT105),(AW105-AV105))),"ERRO"))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IF(D106="","*",IFERROR(IF(ISODD(COUNT(AR106:AW1108)),"ERRO",SUM((AS106-AR106),(AU106-AT106),(AW106-AV106))),"ERRO"))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IF(D107="","*",IFERROR(IF(ISODD(COUNT(AR107:AW1109)),"ERRO",SUM((AS107-AR107),(AU107-AT107),(AW107-AV107))),"ERRO"))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257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1207</v>
      </c>
      <c r="E108" s="258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259">
        <v>73</v>
      </c>
      <c r="J108" s="259">
        <v>205</v>
      </c>
      <c r="K108" s="105">
        <v>90</v>
      </c>
      <c r="L108" s="127" t="s">
        <v>1208</v>
      </c>
      <c r="M108" s="127" t="s">
        <v>1209</v>
      </c>
      <c r="N108" s="188">
        <v>0.35416666666666669</v>
      </c>
      <c r="O108" s="106">
        <v>4.1666666666666664E-2</v>
      </c>
      <c r="P108" s="105">
        <v>1</v>
      </c>
      <c r="Q108" s="260" t="str">
        <f>IF(E108=0, "*", IFERROR(_xlfn.XLOOKUP(E108, BS_ATIVIDADE[ATIVIDADE], BS_ATIVIDADE[UNIDADE]), "*"))</f>
        <v>BINÁRIO</v>
      </c>
      <c r="R108" s="261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26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1210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262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263">
        <f>IF(BS_CONTROLE[[#This Row],[SUB]]=0, "-", BS_CONTROLE[[#This Row],[SUB]])</f>
        <v>73</v>
      </c>
      <c r="AO108" s="105">
        <f>BS_CONTROLE[[#This Row],[KM - Inicio]]</f>
        <v>205</v>
      </c>
      <c r="AP108" s="263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92">
        <f>IF(D108="","*",IFERROR(IF(ISODD(COUNT(AR108:AW1134)),"ERRO",SUM((AS108-AR108),(AU108-AT108),(AW108-AV108))),"ERRO"))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264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26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3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8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IF(D109="","*",IFERROR(IF(ISODD(COUNT(AR109:AW1110)),"ERRO",SUM((AS109-AR109),(AU109-AT109),(AW109-AV109))),"ERRO"))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5"/>
        <v/>
      </c>
    </row>
    <row r="110" spans="1:71">
      <c r="A110" s="257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10" t="s">
        <v>1114</v>
      </c>
      <c r="H110" s="188" t="s">
        <v>1114</v>
      </c>
      <c r="I110" s="259">
        <v>73</v>
      </c>
      <c r="J110" s="259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260" t="str">
        <f>IF(E110=0, "*", IFERROR(_xlfn.XLOOKUP(E110, BS_ATIVIDADE[ATIVIDADE], BS_ATIVIDADE[UNIDADE]), "*"))</f>
        <v>M</v>
      </c>
      <c r="R110" s="261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26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1211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262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263">
        <f>IF(BS_CONTROLE[[#This Row],[SUB]]=0, "-", BS_CONTROLE[[#This Row],[SUB]])</f>
        <v>73</v>
      </c>
      <c r="AO110" s="105">
        <f>BS_CONTROLE[[#This Row],[KM - Inicio]]</f>
        <v>52</v>
      </c>
      <c r="AP110" s="263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92">
        <f>IF(D110="","*",IFERROR(IF(ISODD(COUNT(AR110:AW1135)),"ERRO",SUM((AS110-AR110),(AU110-AT110),(AW110-AV110))),"ERRO"))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264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26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3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8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7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9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260" t="str">
        <f>IF(E116=0, "*", IFERROR(_xlfn.XLOOKUP(E116, BS_ATIVIDADE[ATIVIDADE], BS_ATIVIDADE[UNIDADE]), "*"))</f>
        <v>Nº DE SOLDA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263">
        <f>IF(BS_CONTROLE[[#This Row],[SUB]]=0, "-", BS_CONTROLE[[#This Row],[SUB]])</f>
        <v>73</v>
      </c>
      <c r="AO116" s="105">
        <f>BS_CONTROLE[[#This Row],[KM - Inicio]]</f>
        <v>268</v>
      </c>
      <c r="AP116" s="263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IF(D116="","*",IFERROR(IF(ISODD(COUNT(AR116:AW1141)),"ERRO",SUM((AS116-AR116),(AU116-AT116),(AW116-AV116))),"ERRO"))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7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9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260" t="str">
        <f>IF(E117=0, "*", IFERROR(_xlfn.XLOOKUP(E117, BS_ATIVIDADE[ATIVIDADE], BS_ATIVIDADE[UNIDADE]), "*"))</f>
        <v>Nº DE SOLDA</v>
      </c>
      <c r="R117" s="261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2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263">
        <f>IF(BS_CONTROLE[[#This Row],[SUB]]=0, "-", BS_CONTROLE[[#This Row],[SUB]])</f>
        <v>73</v>
      </c>
      <c r="AO117" s="105">
        <f>BS_CONTROLE[[#This Row],[KM - Inicio]]</f>
        <v>169.7</v>
      </c>
      <c r="AP117" s="263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92">
        <f>IF(D117="","*",IFERROR(IF(ISODD(COUNT(AR117:AW1141)),"ERRO",SUM((AS117-AR117),(AU117-AT117),(AW117-AV117))),"ERRO"))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264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3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8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IF(D118="","*",IFERROR(IF(ISODD(COUNT(AR118:AW1116)),"ERRO",SUM((AS118-AR118),(AU118-AT118),(AW118-AV118))),"ERRO"))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257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10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260" t="str">
        <f>IF(E119=0, "*", IFERROR(_xlfn.XLOOKUP(E119, BS_ATIVIDADE[ATIVIDADE], BS_ATIVIDADE[UNIDADE]), "*"))</f>
        <v>Nº DE SOLDA</v>
      </c>
      <c r="R119" s="261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2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263">
        <f>IF(BS_CONTROLE[[#This Row],[SUB]]=0, "-", BS_CONTROLE[[#This Row],[SUB]])</f>
        <v>73</v>
      </c>
      <c r="AO119" s="105">
        <f>BS_CONTROLE[[#This Row],[KM - Inicio]]</f>
        <v>102.4</v>
      </c>
      <c r="AP119" s="263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92">
        <f>IF(D119="","*",IFERROR(IF(ISODD(COUNT(AR119:AW1144)),"ERRO",SUM((AS119-AR119),(AU119-AT119),(AW119-AV119))),"ERRO"))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4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3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7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260" t="str">
        <f>IF(E120=0, "*", IFERROR(_xlfn.XLOOKUP(E120, BS_ATIVIDADE[ATIVIDADE], BS_ATIVIDADE[UNIDADE]), "*"))</f>
        <v>Nº DE SOLDA</v>
      </c>
      <c r="R120" s="261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2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263">
        <f>IF(BS_CONTROLE[[#This Row],[SUB]]=0, "-", BS_CONTROLE[[#This Row],[SUB]])</f>
        <v>73</v>
      </c>
      <c r="AO120" s="105">
        <f>BS_CONTROLE[[#This Row],[KM - Inicio]]</f>
        <v>16.8</v>
      </c>
      <c r="AP120" s="263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92">
        <f>IF(D120="","*",IFERROR(IF(ISODD(COUNT(AR120:AW1144)),"ERRO",SUM((AS120-AR120),(AU120-AT120),(AW120-AV120))),"ERRO"))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264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3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7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10" t="s">
        <v>1114</v>
      </c>
      <c r="H121" s="188" t="s">
        <v>1114</v>
      </c>
      <c r="I121" s="259">
        <v>73</v>
      </c>
      <c r="J121" s="259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260" t="str">
        <f>IF(E121=0, "*", IFERROR(_xlfn.XLOOKUP(E121, BS_ATIVIDADE[ATIVIDADE], BS_ATIVIDADE[UNIDADE]), "*"))</f>
        <v>M</v>
      </c>
      <c r="R121" s="261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2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263">
        <f>IF(BS_CONTROLE[[#This Row],[SUB]]=0, "-", BS_CONTROLE[[#This Row],[SUB]])</f>
        <v>73</v>
      </c>
      <c r="AO121" s="105">
        <f>BS_CONTROLE[[#This Row],[KM - Inicio]]</f>
        <v>58.3</v>
      </c>
      <c r="AP121" s="263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92">
        <f>IF(D121="","*",IFERROR(IF(ISODD(COUNT(AR121:AW1142)),"ERRO",SUM((AS121-AR121),(AU121-AT121),(AW121-AV121))),"ERRO"))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264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3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257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258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259">
        <v>73</v>
      </c>
      <c r="J122" s="259">
        <v>7</v>
      </c>
      <c r="K122" s="105">
        <v>128</v>
      </c>
      <c r="L122" s="127" t="s">
        <v>1212</v>
      </c>
      <c r="M122" s="127" t="s">
        <v>1213</v>
      </c>
      <c r="N122" s="188">
        <v>0.33333333333333331</v>
      </c>
      <c r="O122" s="106">
        <v>4.1666666666666664E-2</v>
      </c>
      <c r="P122" s="105">
        <v>1</v>
      </c>
      <c r="Q122" s="260" t="str">
        <f>IF(E122=0, "*", IFERROR(_xlfn.XLOOKUP(E122, BS_ATIVIDADE[ATIVIDADE], BS_ATIVIDADE[UNIDADE]), "*"))</f>
        <v>KM</v>
      </c>
      <c r="R122" s="261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26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1214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262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263">
        <f>IF(BS_CONTROLE[[#This Row],[SUB]]=0, "-", BS_CONTROLE[[#This Row],[SUB]])</f>
        <v>73</v>
      </c>
      <c r="AO122" s="105">
        <f>BS_CONTROLE[[#This Row],[KM - Inicio]]</f>
        <v>7</v>
      </c>
      <c r="AP122" s="263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92">
        <f>IF(D122="","*",IFERROR(IF(ISODD(COUNT(AR122:AW1141)),"ERRO",SUM((AS122-AR122),(AU122-AT122),(AW122-AV122))),"ERRO"))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264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26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3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IF(D123="","*",IFERROR(IF(ISODD(COUNT(AR123:AW1117)),"ERRO",SUM((AS123-AR123),(AU123-AT123),(AW123-AV123))),"ERRO"))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5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8">IF(BM146="","",SUBSTITUTE(BL146," ","")&amp;SUBSTITUTE(BM146," ",""))</f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si="6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7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8"/>
        <v/>
      </c>
    </row>
    <row r="167" spans="1:71">
      <c r="A167" s="45" t="str">
        <f t="shared" ref="A167:A230" si="9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0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1">IF(BM167="","",SUBSTITUTE(BL167," ","")&amp;SUBSTITUTE(BM167," ",""))</f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si="9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0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1"/>
        <v/>
      </c>
    </row>
    <row r="231" spans="1:71">
      <c r="A231" s="45" t="str">
        <f t="shared" ref="A231:A294" si="12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3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4">IF(BM231="","",SUBSTITUTE(BL231," ","")&amp;SUBSTITUTE(BM231," ",""))</f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si="12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3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4"/>
        <v/>
      </c>
    </row>
    <row r="295" spans="1:71">
      <c r="A295" s="45" t="str">
        <f t="shared" ref="A295:A358" si="15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6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7">IF(BM295="","",SUBSTITUTE(BL295," ","")&amp;SUBSTITUTE(BM295," ",""))</f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si="15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6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7"/>
        <v/>
      </c>
    </row>
    <row r="359" spans="1:71">
      <c r="A359" s="45" t="str">
        <f t="shared" ref="A359:A422" si="18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19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0">IF(BM359="","",SUBSTITUTE(BL359," ","")&amp;SUBSTITUTE(BM359," ",""))</f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si="18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19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0"/>
        <v/>
      </c>
    </row>
    <row r="423" spans="1:71">
      <c r="A423" s="45" t="str">
        <f t="shared" ref="A423:A486" si="21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2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3">IF(BM423="","",SUBSTITUTE(BL423," ","")&amp;SUBSTITUTE(BM423," ",""))</f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si="21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2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3"/>
        <v/>
      </c>
    </row>
    <row r="487" spans="1:71">
      <c r="A487" s="45" t="str">
        <f t="shared" ref="A487:A550" si="24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5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6">IF(BM487="","",SUBSTITUTE(BL487," ","")&amp;SUBSTITUTE(BM487," ",""))</f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si="24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5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6"/>
        <v/>
      </c>
    </row>
    <row r="551" spans="1:71">
      <c r="A551" s="45" t="str">
        <f t="shared" ref="A551:A614" si="27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28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29">IF(BM551="","",SUBSTITUTE(BL551," ","")&amp;SUBSTITUTE(BM551," ",""))</f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si="27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28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29"/>
        <v/>
      </c>
    </row>
    <row r="615" spans="1:71">
      <c r="A615" s="45" t="str">
        <f t="shared" ref="A615:A678" si="30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1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2">IF(BM615="","",SUBSTITUTE(BL615," ","")&amp;SUBSTITUTE(BM615," ",""))</f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si="30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1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2"/>
        <v/>
      </c>
    </row>
    <row r="679" spans="1:71">
      <c r="A679" s="45" t="str">
        <f t="shared" ref="A679:A742" si="33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4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5">IF(BM679="","",SUBSTITUTE(BL679," ","")&amp;SUBSTITUTE(BM679," ",""))</f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si="33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4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5"/>
        <v/>
      </c>
    </row>
    <row r="743" spans="1:71">
      <c r="A743" s="45" t="str">
        <f t="shared" ref="A743:A806" si="36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7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38">IF(BM743="","",SUBSTITUTE(BL743," ","")&amp;SUBSTITUTE(BM743," ",""))</f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si="36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7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38"/>
        <v/>
      </c>
    </row>
    <row r="807" spans="1:71">
      <c r="A807" s="45" t="str">
        <f t="shared" ref="A807:A870" si="39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0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1">IF(BM807="","",SUBSTITUTE(BL807," ","")&amp;SUBSTITUTE(BM807," ",""))</f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si="39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0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1"/>
        <v/>
      </c>
    </row>
    <row r="871" spans="1:71">
      <c r="A871" s="45" t="str">
        <f t="shared" ref="A871:A934" si="42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3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4">IF(BM871="","",SUBSTITUTE(BL871," ","")&amp;SUBSTITUTE(BM871," ",""))</f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si="42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3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4"/>
        <v/>
      </c>
    </row>
    <row r="935" spans="1:71">
      <c r="A935" s="45" t="str">
        <f t="shared" ref="A935:A998" si="45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6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7">IF(BM935="","",SUBSTITUTE(BL935," ","")&amp;SUBSTITUTE(BM935," ",""))</f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si="45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6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7"/>
        <v/>
      </c>
    </row>
    <row r="999" spans="1:71">
      <c r="A999" s="45" t="str">
        <f t="shared" ref="A999:A1032" si="48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49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0">IF(BM999="","",SUBSTITUTE(BL999," ","")&amp;SUBSTITUTE(BM999," ",""))</f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IF(D1028="","*",IFERROR(IF(ISODD(COUNT(AR1028:AW2022)),"ERRO",SUM((AS1028-AR1028),(AU1028-AT1028),(AW1028-AV1028))),"ERRO"))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IF(D1029="","*",IFERROR(IF(ISODD(COUNT(AR1029:AW2023)),"ERRO",SUM((AS1029-AR1029),(AU1029-AT1029),(AW1029-AV1029))),"ERRO"))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IF(D1030="","*",IFERROR(IF(ISODD(COUNT(AR1030:AW2024)),"ERRO",SUM((AS1030-AR1030),(AU1030-AT1030),(AW1030-AV1030))),"ERRO"))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IF(D1031="","*",IFERROR(IF(ISODD(COUNT(AR1031:AW2025)),"ERRO",SUM((AS1031-AR1031),(AU1031-AT1031),(AW1031-AV1031))),"ERRO"))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  <row r="1032" spans="1:71">
      <c r="A1032" s="45" t="str">
        <f t="shared" si="48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IF(D1032="","*",IFERROR(IF(ISODD(COUNT(AR1032:AW2026)),"ERRO",SUM((AS1032-AR1032),(AU1032-AT1032),(AW1032-AV1032))),"ERRO"))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49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1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77" operator="equal">
      <formula>"NÃO"</formula>
    </cfRule>
    <cfRule type="cellIs" dxfId="187" priority="11878" operator="equal">
      <formula>"SIM"</formula>
    </cfRule>
  </conditionalFormatting>
  <conditionalFormatting sqref="AY6:AY1032">
    <cfRule type="expression" dxfId="186" priority="54333">
      <formula>#REF!=1</formula>
    </cfRule>
  </conditionalFormatting>
  <conditionalFormatting sqref="T6:T1032 AX6:AX1032 BD6:BD1032">
    <cfRule type="cellIs" dxfId="185" priority="54317" operator="equal">
      <formula>"ERRO"</formula>
    </cfRule>
  </conditionalFormatting>
  <conditionalFormatting sqref="BP6:BP1032">
    <cfRule type="cellIs" dxfId="184" priority="54312" operator="equal">
      <formula>"Produção e Intervalo"</formula>
    </cfRule>
    <cfRule type="cellIs" dxfId="183" priority="54313" operator="equal">
      <formula>"Aderente"</formula>
    </cfRule>
    <cfRule type="cellIs" dxfId="182" priority="54314" operator="equal">
      <formula>"Intervalo"</formula>
    </cfRule>
    <cfRule type="cellIs" dxfId="181" priority="54315" operator="equal">
      <formula>"Produção"</formula>
    </cfRule>
    <cfRule type="cellIs" dxfId="180" priority="54316" operator="equal">
      <formula>"ERRO"</formula>
    </cfRule>
  </conditionalFormatting>
  <conditionalFormatting sqref="BQ6:BR1032">
    <cfRule type="cellIs" dxfId="179" priority="54294" operator="equal">
      <formula>"*"</formula>
    </cfRule>
    <cfRule type="cellIs" dxfId="178" priority="54295" operator="greaterThanOrEqual">
      <formula>1</formula>
    </cfRule>
    <cfRule type="cellIs" dxfId="177" priority="54296" operator="lessThan">
      <formula>1</formula>
    </cfRule>
  </conditionalFormatting>
  <conditionalFormatting sqref="BJ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4" operator="equal">
      <formula>"OPORTUNIDADE"</formula>
    </cfRule>
  </conditionalFormatting>
  <conditionalFormatting sqref="X28:Y29">
    <cfRule type="cellIs" dxfId="175" priority="192" operator="equal">
      <formula>"NÃO"</formula>
    </cfRule>
    <cfRule type="cellIs" dxfId="174" priority="193" operator="equal">
      <formula>"SIM"</formula>
    </cfRule>
  </conditionalFormatting>
  <conditionalFormatting sqref="BJ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0" operator="equal">
      <formula>"OPORTUNIDADE"</formula>
    </cfRule>
  </conditionalFormatting>
  <conditionalFormatting sqref="Y3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X42:X43">
    <cfRule type="cellIs" dxfId="170" priority="167" operator="equal">
      <formula>"OPORTUNIDADE"</formula>
    </cfRule>
  </conditionalFormatting>
  <conditionalFormatting sqref="X42:X43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BJ4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8" operator="equal">
      <formula>"OPORTUNIDADE"</formula>
    </cfRule>
  </conditionalFormatting>
  <conditionalFormatting sqref="X46:Y46 Y47:Y48 X47:X50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BJ3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0" operator="equal">
      <formula>"OPORTUNIDADE"</formula>
    </cfRule>
  </conditionalFormatting>
  <conditionalFormatting sqref="Y57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BJ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7" operator="equal">
      <formula>"OPORTUNIDADE"</formula>
    </cfRule>
  </conditionalFormatting>
  <conditionalFormatting sqref="X52:X61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BJ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1" operator="equal">
      <formula>"OPORTUNIDADE"</formula>
    </cfRule>
  </conditionalFormatting>
  <conditionalFormatting sqref="Y73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X75">
    <cfRule type="cellIs" dxfId="155" priority="55" operator="equal">
      <formula>"OPORTUNIDADE"</formula>
    </cfRule>
  </conditionalFormatting>
  <conditionalFormatting sqref="X75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J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8" operator="equal">
      <formula>"OPORTUNIDADE"</formula>
    </cfRule>
  </conditionalFormatting>
  <conditionalFormatting sqref="X76:X7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BO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84 BO89 BO91">
    <cfRule type="iconSet" priority="61598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 BJ89">
    <cfRule type="iconSet" priority="6161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755">
      <iconSet showValue="0">
        <cfvo type="percent" val="0"/>
        <cfvo type="num" val="1"/>
        <cfvo type="num" val="1" gte="0"/>
      </iconSet>
    </cfRule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76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0:I96 I99 I101:I115 I118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1216</v>
      </c>
      <c r="C4" s="161" t="s">
        <v>1217</v>
      </c>
      <c r="D4" s="161" t="s">
        <v>1218</v>
      </c>
      <c r="E4" s="161" t="s">
        <v>1219</v>
      </c>
      <c r="F4" s="161" t="s">
        <v>4</v>
      </c>
      <c r="G4" s="161" t="s">
        <v>1220</v>
      </c>
    </row>
    <row r="5" spans="2:7">
      <c r="B5" s="162" t="s">
        <v>1221</v>
      </c>
      <c r="C5" s="162">
        <v>257068</v>
      </c>
      <c r="D5" s="162" t="s">
        <v>1222</v>
      </c>
      <c r="E5" s="162" t="s">
        <v>1223</v>
      </c>
      <c r="F5" s="162" t="s">
        <v>1223</v>
      </c>
      <c r="G5" s="163">
        <v>46296</v>
      </c>
    </row>
    <row r="6" spans="2:7">
      <c r="B6" s="162" t="s">
        <v>1224</v>
      </c>
      <c r="C6" s="162" t="s">
        <v>624</v>
      </c>
      <c r="D6" s="162" t="s">
        <v>624</v>
      </c>
      <c r="E6" s="162" t="s">
        <v>624</v>
      </c>
      <c r="F6" s="162" t="s">
        <v>1225</v>
      </c>
      <c r="G6" s="163" t="s">
        <v>624</v>
      </c>
    </row>
    <row r="7" spans="2:7">
      <c r="B7" s="162" t="s">
        <v>1226</v>
      </c>
      <c r="C7" s="162">
        <v>257472</v>
      </c>
      <c r="D7" s="162" t="s">
        <v>1227</v>
      </c>
      <c r="E7" s="162" t="s">
        <v>1228</v>
      </c>
      <c r="F7" s="162" t="s">
        <v>1228</v>
      </c>
      <c r="G7" s="163">
        <v>45992</v>
      </c>
    </row>
    <row r="8" spans="2:7">
      <c r="B8" s="162" t="s">
        <v>1229</v>
      </c>
      <c r="C8" s="162">
        <v>260307</v>
      </c>
      <c r="D8" s="162" t="s">
        <v>1230</v>
      </c>
      <c r="E8" s="162" t="s">
        <v>1231</v>
      </c>
      <c r="F8" s="162" t="s">
        <v>1228</v>
      </c>
      <c r="G8" s="163">
        <v>46082</v>
      </c>
    </row>
    <row r="9" spans="2:7">
      <c r="B9" s="162" t="s">
        <v>1232</v>
      </c>
      <c r="C9" s="162">
        <v>333033</v>
      </c>
      <c r="D9" s="162" t="s">
        <v>1233</v>
      </c>
      <c r="E9" s="162" t="s">
        <v>1225</v>
      </c>
      <c r="F9" s="162" t="s">
        <v>1234</v>
      </c>
      <c r="G9" s="162" t="s">
        <v>624</v>
      </c>
    </row>
    <row r="10" spans="2:7">
      <c r="B10" s="162" t="s">
        <v>1235</v>
      </c>
      <c r="C10" s="162"/>
      <c r="D10" s="162"/>
      <c r="E10" s="162" t="s">
        <v>1225</v>
      </c>
      <c r="F10" s="162" t="s">
        <v>1234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1237</v>
      </c>
      <c r="E3" s="201" t="s">
        <v>1238</v>
      </c>
      <c r="F3" s="201" t="s">
        <v>1239</v>
      </c>
      <c r="G3" s="201" t="s">
        <v>1240</v>
      </c>
      <c r="H3" s="201" t="s">
        <v>1241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1242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1243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1244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1245</v>
      </c>
      <c r="V1" s="249"/>
      <c r="W1" s="249"/>
    </row>
    <row r="2" spans="1:23" ht="15" customHeight="1">
      <c r="A2" s="87" t="s">
        <v>1246</v>
      </c>
      <c r="B2" s="87" t="s">
        <v>1247</v>
      </c>
      <c r="C2" s="87" t="s">
        <v>442</v>
      </c>
      <c r="D2" s="88" t="s">
        <v>1009</v>
      </c>
      <c r="E2" s="88" t="s">
        <v>4</v>
      </c>
      <c r="F2" s="88" t="s">
        <v>1248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ZFN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SP NORTE</v>
      </c>
      <c r="E90" s="138" t="str">
        <f>IF(SP_NORTE!S95="","*",SP_NORTE!S95)</f>
        <v>TMI-ZEB</v>
      </c>
      <c r="F90" s="145">
        <f>IF(SP_NORTE!B95="","*",SP_NORTE!B95)</f>
        <v>46060</v>
      </c>
      <c r="G90" s="145" t="str">
        <f>IF(SP_NORTE!D95="","*",SP_NORTE!D95)</f>
        <v>W48</v>
      </c>
      <c r="H90" s="145" t="str">
        <f>IF(SP_NORTE!E95="","*",SP_NORTE!E95)</f>
        <v>DESLOCAMENTO</v>
      </c>
      <c r="I90" s="145" t="str">
        <f>IF(SP_NORTE!G95="","*",SP_NORTE!G95)</f>
        <v>ZFN2</v>
      </c>
      <c r="J90" s="145" t="str">
        <f>IF(SP_NORTE!H95="","*",SP_NORTE!H95)</f>
        <v>TAP</v>
      </c>
      <c r="K90" s="138" t="str">
        <f>IF(SP_NORTE!L95="","*",SP_NORTE!L95)</f>
        <v>ZFN-TAP</v>
      </c>
      <c r="L90" s="138" t="str">
        <f>IF(SP_NORTE!M95="","*",SP_NORTE!M95)</f>
        <v>ZFNTAP</v>
      </c>
      <c r="M90" s="139">
        <f>IF(SP_NORTE!I95="","*",SP_NORTE!I95)</f>
        <v>73</v>
      </c>
      <c r="N90" s="144">
        <f>IF(SP_NORTE!J95="","*",SP_NORTE!J95)</f>
        <v>339</v>
      </c>
      <c r="O90" s="144" t="str">
        <f>IF(SP_NORTE!K95="","*",SP_NORTE!K95)</f>
        <v>-</v>
      </c>
      <c r="P90" s="143">
        <f>IF(SP_NORTE!N95="","*",SP_NORTE!N95)</f>
        <v>0.375</v>
      </c>
      <c r="Q90" s="143">
        <f>IF(SP_NORTE!O95="","*",SP_NORTE!O95)</f>
        <v>4.1666666666666664E-2</v>
      </c>
      <c r="R90" s="145" t="str">
        <f>IF(SP_NORTE!P95="","*",CONCATENATE(SP_NORTE!P95," ",SP_NORTE!Q95))</f>
        <v>1 BINÁRIO</v>
      </c>
      <c r="S90" s="145" t="str">
        <f>IF(SP_NORTE!U95="","*",SP_NORTE!U95)</f>
        <v xml:space="preserve">Douglas </v>
      </c>
      <c r="T90" s="145" t="str">
        <f>IF(SP_NORTE!V95="","*",SP_NORTE!V95)</f>
        <v>Deslocamento de ZFN-TAP</v>
      </c>
      <c r="U90" s="136">
        <f ca="1">_xlfn.XLOOKUP(G90&amp;$U$2,BS_CONTROLE[CHAVE],BS_CONTROLE[Quantidade_11],"-")</f>
        <v>1</v>
      </c>
      <c r="V90" s="136">
        <f ca="1">_xlfn.XLOOKUP(G90&amp;$V$2,BS_CONTROLE[CHAVE],BS_CONTROLE[Quantidade_11],"-")</f>
        <v>0</v>
      </c>
      <c r="W90" s="136">
        <f ca="1">_xlfn.XLOOKUP(G90&amp;$W$2,BS_CONTROLE[CHAVE],BS_CONTROLE[Quantidade_11],"-")</f>
        <v>1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ZGI-ZFN</v>
      </c>
      <c r="L91" s="138">
        <f>IF(SP_NORTE!M96="","*",SP_NORTE!M96)</f>
        <v>326332</v>
      </c>
      <c r="M91" s="139">
        <f>IF(SP_NORTE!I96="","*",SP_NORTE!I96)</f>
        <v>73</v>
      </c>
      <c r="N91" s="144">
        <f>IF(SP_NORTE!J96="","*",SP_NORTE!J96)</f>
        <v>326.10000000000002</v>
      </c>
      <c r="O91" s="144">
        <f>IF(SP_NORTE!K96="","*",SP_NORTE!K96)</f>
        <v>325.39999999999998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IF(SP_NORTE!X109="","*",SP_NORTE!X109)</f>
        <v>*</v>
      </c>
      <c r="B100" s="146" t="str">
        <f>IF(SP_NORTE!W109="","*",SP_NORTE!W109)</f>
        <v>Oportunidade</v>
      </c>
      <c r="C100" s="146" t="str">
        <f>IF(SP_NORTE!Y109="","*",SP_NORTE!Y109)</f>
        <v>*</v>
      </c>
      <c r="D100" s="138" t="str">
        <f>IF(SP_NORTE!R109="","*",SP_NORTE!R109)</f>
        <v>SP NORTE</v>
      </c>
      <c r="E100" s="138" t="str">
        <f>IF(SP_NORTE!S109="","*",SP_NORTE!S109)</f>
        <v>ZEB-ZCZ</v>
      </c>
      <c r="F100" s="145">
        <f>IF(SP_NORTE!B109="","*",SP_NORTE!B109)</f>
        <v>46061</v>
      </c>
      <c r="G100" s="145" t="str">
        <f>IF(SP_NORTE!D109="","*",SP_NORTE!D109)</f>
        <v>V88</v>
      </c>
      <c r="H100" s="145" t="str">
        <f>IF(SP_NORTE!E109="","*",SP_NORTE!E109)</f>
        <v>MECANIZAÇÃO - SOCADORA</v>
      </c>
      <c r="I100" s="145" t="str">
        <f>IF(SP_NORTE!G109="","*",SP_NORTE!G109)</f>
        <v>ZPN2</v>
      </c>
      <c r="J100" s="145" t="str">
        <f>IF(SP_NORTE!H109="","*",SP_NORTE!H109)</f>
        <v>ZPN</v>
      </c>
      <c r="K100" s="138" t="str">
        <f>IF(SP_NORTE!L109="","*",SP_NORTE!L109)</f>
        <v>ZCV-ZCT</v>
      </c>
      <c r="L100" s="138" t="str">
        <f>IF(SP_NORTE!M109="","*",SP_NORTE!M109)</f>
        <v>152ZCT</v>
      </c>
      <c r="M100" s="139">
        <f>IF(SP_NORTE!I109="","*",SP_NORTE!I109)</f>
        <v>73</v>
      </c>
      <c r="N100" s="144">
        <f>IF(SP_NORTE!J109="","*",SP_NORTE!J109)</f>
        <v>153.80000000000001</v>
      </c>
      <c r="O100" s="144">
        <f>IF(SP_NORTE!K109="","*",SP_NORTE!K109)</f>
        <v>151</v>
      </c>
      <c r="P100" s="143">
        <f>IF(SP_NORTE!N109="","*",SP_NORTE!N109)</f>
        <v>0.34722222222222221</v>
      </c>
      <c r="Q100" s="143">
        <f>IF(SP_NORTE!O109="","*",SP_NORTE!O109)</f>
        <v>8.3333333333333329E-2</v>
      </c>
      <c r="R100" s="145" t="str">
        <f>IF(SP_NORTE!P109="","*",CONCATENATE(SP_NORTE!P109," ",SP_NORTE!Q109))</f>
        <v>800 M</v>
      </c>
      <c r="S100" s="145" t="str">
        <f>IF(SP_NORTE!U109="","*",SP_NORTE!U109)</f>
        <v>Antonioni</v>
      </c>
      <c r="T100" s="145" t="str">
        <f>IF(SP_NORTE!V109="","*",SP_NORTE!V109)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IF(SP_NORTE!X111="","*",SP_NORTE!X111)</f>
        <v>*</v>
      </c>
      <c r="B101" s="146" t="str">
        <f>IF(SP_NORTE!W111="","*",SP_NORTE!W111)</f>
        <v>Oportunidade</v>
      </c>
      <c r="C101" s="146" t="str">
        <f>IF(SP_NORTE!Y111="","*",SP_NORTE!Y111)</f>
        <v>*</v>
      </c>
      <c r="D101" s="138" t="str">
        <f>IF(SP_NORTE!R111="","*",SP_NORTE!R111)</f>
        <v>SP NORTE</v>
      </c>
      <c r="E101" s="138" t="str">
        <f>IF(SP_NORTE!S111="","*",SP_NORTE!S111)</f>
        <v>ZRX-ZTI</v>
      </c>
      <c r="F101" s="145">
        <f>IF(SP_NORTE!B111="","*",SP_NORTE!B111)</f>
        <v>46061</v>
      </c>
      <c r="G101" s="145" t="str">
        <f>IF(SP_NORTE!D111="","*",SP_NORTE!D111)</f>
        <v>V83</v>
      </c>
      <c r="H101" s="145" t="str">
        <f>IF(SP_NORTE!E111="","*",SP_NORTE!E111)</f>
        <v>MECANIZAÇÃO - SOCADORA</v>
      </c>
      <c r="I101" s="145" t="str">
        <f>IF(SP_NORTE!G111="","*",SP_NORTE!G111)</f>
        <v>ZIQ2</v>
      </c>
      <c r="J101" s="145" t="str">
        <f>IF(SP_NORTE!H111="","*",SP_NORTE!H111)</f>
        <v>ZIQ</v>
      </c>
      <c r="K101" s="138" t="str">
        <f>IF(SP_NORTE!L111="","*",SP_NORTE!L111)</f>
        <v>ZRQ-ZQX</v>
      </c>
      <c r="L101" s="138" t="str">
        <f>IF(SP_NORTE!M111="","*",SP_NORTE!M111)</f>
        <v>139ZQX1</v>
      </c>
      <c r="M101" s="139">
        <f>IF(SP_NORTE!I111="","*",SP_NORTE!I111)</f>
        <v>70</v>
      </c>
      <c r="N101" s="144">
        <f>IF(SP_NORTE!J111="","*",SP_NORTE!J111)</f>
        <v>139.19999999999999</v>
      </c>
      <c r="O101" s="144">
        <f>IF(SP_NORTE!K111="","*",SP_NORTE!K111)</f>
        <v>135</v>
      </c>
      <c r="P101" s="143">
        <f>IF(SP_NORTE!N111="","*",SP_NORTE!N111)</f>
        <v>0.35416666666666669</v>
      </c>
      <c r="Q101" s="143">
        <f>IF(SP_NORTE!O111="","*",SP_NORTE!O111)</f>
        <v>8.3333333333333329E-2</v>
      </c>
      <c r="R101" s="145" t="str">
        <f>IF(SP_NORTE!P111="","*",CONCATENATE(SP_NORTE!P111," ",SP_NORTE!Q111))</f>
        <v>300 M</v>
      </c>
      <c r="S101" s="145" t="str">
        <f>IF(SP_NORTE!U111="","*",SP_NORTE!U111)</f>
        <v>Antonioni</v>
      </c>
      <c r="T101" s="145" t="str">
        <f>IF(SP_NORTE!V111="","*",SP_NORTE!V111)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IF(SP_NORTE!X112="","*",SP_NORTE!X112)</f>
        <v>*</v>
      </c>
      <c r="B102" s="146" t="str">
        <f>IF(SP_NORTE!W112="","*",SP_NORTE!W112)</f>
        <v>*</v>
      </c>
      <c r="C102" s="146" t="str">
        <f>IF(SP_NORTE!Y112="","*",SP_NORTE!Y112)</f>
        <v>*</v>
      </c>
      <c r="D102" s="138" t="str">
        <f>IF(SP_NORTE!R112="","*",SP_NORTE!R112)</f>
        <v>-</v>
      </c>
      <c r="E102" s="138" t="str">
        <f>IF(SP_NORTE!S112="","*",SP_NORTE!S112)</f>
        <v>-</v>
      </c>
      <c r="F102" s="145" t="str">
        <f>IF(SP_NORTE!B112="","*",SP_NORTE!B112)</f>
        <v>*</v>
      </c>
      <c r="G102" s="145" t="str">
        <f>IF(SP_NORTE!D112="","*",SP_NORTE!D112)</f>
        <v>*</v>
      </c>
      <c r="H102" s="145" t="str">
        <f>IF(SP_NORTE!E112="","*",SP_NORTE!E112)</f>
        <v>*</v>
      </c>
      <c r="I102" s="145" t="str">
        <f>IF(SP_NORTE!G112="","*",SP_NORTE!G112)</f>
        <v>*</v>
      </c>
      <c r="J102" s="145" t="str">
        <f>IF(SP_NORTE!H112="","*",SP_NORTE!H112)</f>
        <v>*</v>
      </c>
      <c r="K102" s="138" t="str">
        <f>IF(SP_NORTE!L112="","*",SP_NORTE!L112)</f>
        <v>-</v>
      </c>
      <c r="L102" s="138" t="str">
        <f>IF(SP_NORTE!M112="","*",SP_NORTE!M112)</f>
        <v>-</v>
      </c>
      <c r="M102" s="139" t="str">
        <f>IF(SP_NORTE!I112="","*",SP_NORTE!I112)</f>
        <v>*</v>
      </c>
      <c r="N102" s="144" t="str">
        <f>IF(SP_NORTE!J112="","*",SP_NORTE!J112)</f>
        <v>*</v>
      </c>
      <c r="O102" s="144" t="str">
        <f>IF(SP_NORTE!K112="","*",SP_NORTE!K112)</f>
        <v>*</v>
      </c>
      <c r="P102" s="143" t="str">
        <f>IF(SP_NORTE!N112="","*",SP_NORTE!N112)</f>
        <v>*</v>
      </c>
      <c r="Q102" s="143" t="str">
        <f>IF(SP_NORTE!O112="","*",SP_NORTE!O112)</f>
        <v>*</v>
      </c>
      <c r="R102" s="145" t="str">
        <f>IF(SP_NORTE!P112="","*",CONCATENATE(SP_NORTE!P112," ",SP_NORTE!Q112))</f>
        <v>*</v>
      </c>
      <c r="S102" s="145" t="str">
        <f>IF(SP_NORTE!U112="","*",SP_NORTE!U112)</f>
        <v>*</v>
      </c>
      <c r="T102" s="145" t="str">
        <f>IF(SP_NORTE!V112="","*",SP_NORTE!V112)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IF(SP_NORTE!X113="","*",SP_NORTE!X113)</f>
        <v>*</v>
      </c>
      <c r="B103" s="146" t="str">
        <f>IF(SP_NORTE!W113="","*",SP_NORTE!W113)</f>
        <v>*</v>
      </c>
      <c r="C103" s="146" t="str">
        <f>IF(SP_NORTE!Y113="","*",SP_NORTE!Y113)</f>
        <v>*</v>
      </c>
      <c r="D103" s="138" t="str">
        <f>IF(SP_NORTE!R113="","*",SP_NORTE!R113)</f>
        <v>-</v>
      </c>
      <c r="E103" s="138" t="str">
        <f>IF(SP_NORTE!S113="","*",SP_NORTE!S113)</f>
        <v>-</v>
      </c>
      <c r="F103" s="145" t="str">
        <f>IF(SP_NORTE!B113="","*",SP_NORTE!B113)</f>
        <v>*</v>
      </c>
      <c r="G103" s="145" t="str">
        <f>IF(SP_NORTE!D113="","*",SP_NORTE!D113)</f>
        <v>*</v>
      </c>
      <c r="H103" s="145" t="str">
        <f>IF(SP_NORTE!E113="","*",SP_NORTE!E113)</f>
        <v>*</v>
      </c>
      <c r="I103" s="145" t="str">
        <f>IF(SP_NORTE!G113="","*",SP_NORTE!G113)</f>
        <v>*</v>
      </c>
      <c r="J103" s="145" t="str">
        <f>IF(SP_NORTE!H113="","*",SP_NORTE!H113)</f>
        <v>*</v>
      </c>
      <c r="K103" s="138" t="str">
        <f>IF(SP_NORTE!L113="","*",SP_NORTE!L113)</f>
        <v>-</v>
      </c>
      <c r="L103" s="138" t="str">
        <f>IF(SP_NORTE!M113="","*",SP_NORTE!M113)</f>
        <v>-</v>
      </c>
      <c r="M103" s="139" t="str">
        <f>IF(SP_NORTE!I113="","*",SP_NORTE!I113)</f>
        <v>*</v>
      </c>
      <c r="N103" s="144" t="str">
        <f>IF(SP_NORTE!J113="","*",SP_NORTE!J113)</f>
        <v>*</v>
      </c>
      <c r="O103" s="144" t="str">
        <f>IF(SP_NORTE!K113="","*",SP_NORTE!K113)</f>
        <v>*</v>
      </c>
      <c r="P103" s="143" t="str">
        <f>IF(SP_NORTE!N113="","*",SP_NORTE!N113)</f>
        <v>*</v>
      </c>
      <c r="Q103" s="143" t="str">
        <f>IF(SP_NORTE!O113="","*",SP_NORTE!O113)</f>
        <v>*</v>
      </c>
      <c r="R103" s="145" t="str">
        <f>IF(SP_NORTE!P113="","*",CONCATENATE(SP_NORTE!P113," ",SP_NORTE!Q113))</f>
        <v>*</v>
      </c>
      <c r="S103" s="145" t="str">
        <f>IF(SP_NORTE!U113="","*",SP_NORTE!U113)</f>
        <v>*</v>
      </c>
      <c r="T103" s="145" t="str">
        <f>IF(SP_NORTE!V113="","*",SP_NORTE!V113)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IF(SP_NORTE!X114="","*",SP_NORTE!X114)</f>
        <v>*</v>
      </c>
      <c r="B104" s="146" t="str">
        <f>IF(SP_NORTE!W114="","*",SP_NORTE!W114)</f>
        <v>*</v>
      </c>
      <c r="C104" s="146" t="str">
        <f>IF(SP_NORTE!Y114="","*",SP_NORTE!Y114)</f>
        <v>*</v>
      </c>
      <c r="D104" s="138" t="str">
        <f>IF(SP_NORTE!R114="","*",SP_NORTE!R114)</f>
        <v>-</v>
      </c>
      <c r="E104" s="138" t="str">
        <f>IF(SP_NORTE!S114="","*",SP_NORTE!S114)</f>
        <v>-</v>
      </c>
      <c r="F104" s="145" t="str">
        <f>IF(SP_NORTE!B114="","*",SP_NORTE!B114)</f>
        <v>*</v>
      </c>
      <c r="G104" s="145" t="str">
        <f>IF(SP_NORTE!D114="","*",SP_NORTE!D114)</f>
        <v>*</v>
      </c>
      <c r="H104" s="145" t="str">
        <f>IF(SP_NORTE!E114="","*",SP_NORTE!E114)</f>
        <v>*</v>
      </c>
      <c r="I104" s="145" t="str">
        <f>IF(SP_NORTE!G114="","*",SP_NORTE!G114)</f>
        <v>*</v>
      </c>
      <c r="J104" s="145" t="str">
        <f>IF(SP_NORTE!H114="","*",SP_NORTE!H114)</f>
        <v>*</v>
      </c>
      <c r="K104" s="138" t="str">
        <f>IF(SP_NORTE!L114="","*",SP_NORTE!L114)</f>
        <v>-</v>
      </c>
      <c r="L104" s="138" t="str">
        <f>IF(SP_NORTE!M114="","*",SP_NORTE!M114)</f>
        <v>-</v>
      </c>
      <c r="M104" s="139" t="str">
        <f>IF(SP_NORTE!I114="","*",SP_NORTE!I114)</f>
        <v>*</v>
      </c>
      <c r="N104" s="144" t="str">
        <f>IF(SP_NORTE!J114="","*",SP_NORTE!J114)</f>
        <v>*</v>
      </c>
      <c r="O104" s="144" t="str">
        <f>IF(SP_NORTE!K114="","*",SP_NORTE!K114)</f>
        <v>*</v>
      </c>
      <c r="P104" s="143" t="str">
        <f>IF(SP_NORTE!N114="","*",SP_NORTE!N114)</f>
        <v>*</v>
      </c>
      <c r="Q104" s="143" t="str">
        <f>IF(SP_NORTE!O114="","*",SP_NORTE!O114)</f>
        <v>*</v>
      </c>
      <c r="R104" s="145" t="str">
        <f>IF(SP_NORTE!P114="","*",CONCATENATE(SP_NORTE!P114," ",SP_NORTE!Q114))</f>
        <v>*</v>
      </c>
      <c r="S104" s="145" t="str">
        <f>IF(SP_NORTE!U114="","*",SP_NORTE!U114)</f>
        <v>*</v>
      </c>
      <c r="T104" s="145" t="str">
        <f>IF(SP_NORTE!V114="","*",SP_NORTE!V114)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IF(SP_NORTE!X115="","*",SP_NORTE!X115)</f>
        <v>*</v>
      </c>
      <c r="B105" s="146" t="str">
        <f>IF(SP_NORTE!W115="","*",SP_NORTE!W115)</f>
        <v>Oportunidade</v>
      </c>
      <c r="C105" s="146" t="str">
        <f>IF(SP_NORTE!Y115="","*",SP_NORTE!Y115)</f>
        <v>*</v>
      </c>
      <c r="D105" s="138" t="str">
        <f>IF(SP_NORTE!R115="","*",SP_NORTE!R115)</f>
        <v>SP NORTE</v>
      </c>
      <c r="E105" s="138" t="str">
        <f>IF(SP_NORTE!S115="","*",SP_NORTE!S115)</f>
        <v>TMI-ZEB</v>
      </c>
      <c r="F105" s="145">
        <f>IF(SP_NORTE!B115="","*",SP_NORTE!B115)</f>
        <v>46062</v>
      </c>
      <c r="G105" s="145" t="str">
        <f>IF(SP_NORTE!D115="","*",SP_NORTE!D115)</f>
        <v>V87</v>
      </c>
      <c r="H105" s="145" t="str">
        <f>IF(SP_NORTE!E115="","*",SP_NORTE!E115)</f>
        <v>MECANIZAÇÃO - SOCADORA</v>
      </c>
      <c r="I105" s="145" t="str">
        <f>IF(SP_NORTE!G115="","*",SP_NORTE!G115)</f>
        <v>ZDP2</v>
      </c>
      <c r="J105" s="145" t="str">
        <f>IF(SP_NORTE!H115="","*",SP_NORTE!H115)</f>
        <v>ZDP</v>
      </c>
      <c r="K105" s="138" t="str">
        <f>IF(SP_NORTE!L115="","*",SP_NORTE!L115)</f>
        <v>ZZM-ZCF</v>
      </c>
      <c r="L105" s="138" t="str">
        <f>IF(SP_NORTE!M115="","*",SP_NORTE!M115)</f>
        <v>293ZCF1</v>
      </c>
      <c r="M105" s="139">
        <f>IF(SP_NORTE!I115="","*",SP_NORTE!I115)</f>
        <v>73</v>
      </c>
      <c r="N105" s="144">
        <f>IF(SP_NORTE!J115="","*",SP_NORTE!J115)</f>
        <v>293.8</v>
      </c>
      <c r="O105" s="144">
        <f>IF(SP_NORTE!K115="","*",SP_NORTE!K115)</f>
        <v>291</v>
      </c>
      <c r="P105" s="143">
        <f>IF(SP_NORTE!N115="","*",SP_NORTE!N115)</f>
        <v>0.34722222222222221</v>
      </c>
      <c r="Q105" s="143">
        <f>IF(SP_NORTE!O115="","*",SP_NORTE!O115)</f>
        <v>8.3333333333333329E-2</v>
      </c>
      <c r="R105" s="145" t="str">
        <f>IF(SP_NORTE!P115="","*",CONCATENATE(SP_NORTE!P115," ",SP_NORTE!Q115))</f>
        <v>800 M</v>
      </c>
      <c r="S105" s="145" t="str">
        <f>IF(SP_NORTE!U115="","*",SP_NORTE!U115)</f>
        <v>Antonioni</v>
      </c>
      <c r="T105" s="145" t="str">
        <f>IF(SP_NORTE!V115="","*",SP_NORTE!V115)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IF(SP_NORTE!X118="","*",SP_NORTE!X118)</f>
        <v>*</v>
      </c>
      <c r="B106" s="146" t="str">
        <f>IF(SP_NORTE!W118="","*",SP_NORTE!W118)</f>
        <v>Oportunidade</v>
      </c>
      <c r="C106" s="146" t="str">
        <f>IF(SP_NORTE!Y118="","*",SP_NORTE!Y118)</f>
        <v>*</v>
      </c>
      <c r="D106" s="138" t="str">
        <f>IF(SP_NORTE!R118="","*",SP_NORTE!R118)</f>
        <v>SP NORTE</v>
      </c>
      <c r="E106" s="138" t="str">
        <f>IF(SP_NORTE!S118="","*",SP_NORTE!S118)</f>
        <v>ZEB-ZCZ</v>
      </c>
      <c r="F106" s="145">
        <f>IF(SP_NORTE!B118="","*",SP_NORTE!B118)</f>
        <v>46062</v>
      </c>
      <c r="G106" s="145" t="str">
        <f>IF(SP_NORTE!D118="","*",SP_NORTE!D118)</f>
        <v>V88</v>
      </c>
      <c r="H106" s="145" t="str">
        <f>IF(SP_NORTE!E118="","*",SP_NORTE!E118)</f>
        <v>MECANIZAÇÃO - SOCADORA</v>
      </c>
      <c r="I106" s="145" t="str">
        <f>IF(SP_NORTE!G118="","*",SP_NORTE!G118)</f>
        <v>ZPN2</v>
      </c>
      <c r="J106" s="145" t="str">
        <f>IF(SP_NORTE!H118="","*",SP_NORTE!H118)</f>
        <v>ZPN</v>
      </c>
      <c r="K106" s="138" t="str">
        <f>IF(SP_NORTE!L118="","*",SP_NORTE!L118)</f>
        <v>ZCV-ZCT</v>
      </c>
      <c r="L106" s="138" t="str">
        <f>IF(SP_NORTE!M118="","*",SP_NORTE!M118)</f>
        <v>152ZCT</v>
      </c>
      <c r="M106" s="139">
        <f>IF(SP_NORTE!I118="","*",SP_NORTE!I118)</f>
        <v>73</v>
      </c>
      <c r="N106" s="144">
        <f>IF(SP_NORTE!J118="","*",SP_NORTE!J118)</f>
        <v>153.80000000000001</v>
      </c>
      <c r="O106" s="144">
        <f>IF(SP_NORTE!K118="","*",SP_NORTE!K118)</f>
        <v>151</v>
      </c>
      <c r="P106" s="143">
        <f>IF(SP_NORTE!N118="","*",SP_NORTE!N118)</f>
        <v>0.34722222222222221</v>
      </c>
      <c r="Q106" s="143">
        <f>IF(SP_NORTE!O118="","*",SP_NORTE!O118)</f>
        <v>8.3333333333333329E-2</v>
      </c>
      <c r="R106" s="145" t="str">
        <f>IF(SP_NORTE!P118="","*",CONCATENATE(SP_NORTE!P118," ",SP_NORTE!Q118))</f>
        <v>800 M</v>
      </c>
      <c r="S106" s="145" t="str">
        <f>IF(SP_NORTE!U118="","*",SP_NORTE!U118)</f>
        <v>Antonioni</v>
      </c>
      <c r="T106" s="145" t="str">
        <f>IF(SP_NORTE!V118="","*",SP_NORTE!V118)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IF(SP_NORTE!X123="","*",SP_NORTE!X123)</f>
        <v>*</v>
      </c>
      <c r="B107" s="146" t="str">
        <f>IF(SP_NORTE!W123="","*",SP_NORTE!W123)</f>
        <v>Oportunidade</v>
      </c>
      <c r="C107" s="146" t="str">
        <f>IF(SP_NORTE!Y123="","*",SP_NORTE!Y123)</f>
        <v>*</v>
      </c>
      <c r="D107" s="138" t="str">
        <f>IF(SP_NORTE!R123="","*",SP_NORTE!R123)</f>
        <v>SP NORTE</v>
      </c>
      <c r="E107" s="138" t="str">
        <f>IF(SP_NORTE!S123="","*",SP_NORTE!S123)</f>
        <v>ZRX-ZTI</v>
      </c>
      <c r="F107" s="145">
        <f>IF(SP_NORTE!B123="","*",SP_NORTE!B123)</f>
        <v>46062</v>
      </c>
      <c r="G107" s="145" t="str">
        <f>IF(SP_NORTE!D123="","*",SP_NORTE!D123)</f>
        <v>V83</v>
      </c>
      <c r="H107" s="145" t="str">
        <f>IF(SP_NORTE!E123="","*",SP_NORTE!E123)</f>
        <v>MECANIZAÇÃO - SOCADORA</v>
      </c>
      <c r="I107" s="145" t="str">
        <f>IF(SP_NORTE!G123="","*",SP_NORTE!G123)</f>
        <v>ZIQ2</v>
      </c>
      <c r="J107" s="145" t="str">
        <f>IF(SP_NORTE!H123="","*",SP_NORTE!H123)</f>
        <v>ZIQ</v>
      </c>
      <c r="K107" s="138" t="str">
        <f>IF(SP_NORTE!L123="","*",SP_NORTE!L123)</f>
        <v>ZRQ-ZQX</v>
      </c>
      <c r="L107" s="138" t="str">
        <f>IF(SP_NORTE!M123="","*",SP_NORTE!M123)</f>
        <v>139ZQX1</v>
      </c>
      <c r="M107" s="139">
        <f>IF(SP_NORTE!I123="","*",SP_NORTE!I123)</f>
        <v>70</v>
      </c>
      <c r="N107" s="144">
        <f>IF(SP_NORTE!J123="","*",SP_NORTE!J123)</f>
        <v>139.19999999999999</v>
      </c>
      <c r="O107" s="144">
        <f>IF(SP_NORTE!K123="","*",SP_NORTE!K123)</f>
        <v>135</v>
      </c>
      <c r="P107" s="143">
        <f>IF(SP_NORTE!N123="","*",SP_NORTE!N123)</f>
        <v>0.35416666666666669</v>
      </c>
      <c r="Q107" s="143">
        <f>IF(SP_NORTE!O123="","*",SP_NORTE!O123)</f>
        <v>8.3333333333333329E-2</v>
      </c>
      <c r="R107" s="145" t="str">
        <f>IF(SP_NORTE!P123="","*",CONCATENATE(SP_NORTE!P123," ",SP_NORTE!Q123))</f>
        <v>300 M</v>
      </c>
      <c r="S107" s="145" t="str">
        <f>IF(SP_NORTE!U123="","*",SP_NORTE!U123)</f>
        <v>Antonioni</v>
      </c>
      <c r="T107" s="145" t="str">
        <f>IF(SP_NORTE!V123="","*",SP_NORTE!V123)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IF(SP_NORTE!X124="","*",SP_NORTE!X124)</f>
        <v>*</v>
      </c>
      <c r="B108" s="146" t="str">
        <f>IF(SP_NORTE!W124="","*",SP_NORTE!W124)</f>
        <v>*</v>
      </c>
      <c r="C108" s="146" t="str">
        <f>IF(SP_NORTE!Y124="","*",SP_NORTE!Y124)</f>
        <v>*</v>
      </c>
      <c r="D108" s="138" t="str">
        <f>IF(SP_NORTE!R124="","*",SP_NORTE!R124)</f>
        <v>-</v>
      </c>
      <c r="E108" s="138" t="str">
        <f>IF(SP_NORTE!S124="","*",SP_NORTE!S124)</f>
        <v>-</v>
      </c>
      <c r="F108" s="145" t="str">
        <f>IF(SP_NORTE!B124="","*",SP_NORTE!B124)</f>
        <v>*</v>
      </c>
      <c r="G108" s="145" t="str">
        <f>IF(SP_NORTE!D124="","*",SP_NORTE!D124)</f>
        <v>*</v>
      </c>
      <c r="H108" s="145" t="str">
        <f>IF(SP_NORTE!E124="","*",SP_NORTE!E124)</f>
        <v>*</v>
      </c>
      <c r="I108" s="145" t="str">
        <f>IF(SP_NORTE!G124="","*",SP_NORTE!G124)</f>
        <v>*</v>
      </c>
      <c r="J108" s="145" t="str">
        <f>IF(SP_NORTE!H124="","*",SP_NORTE!H124)</f>
        <v>*</v>
      </c>
      <c r="K108" s="138" t="str">
        <f>IF(SP_NORTE!L124="","*",SP_NORTE!L124)</f>
        <v>-</v>
      </c>
      <c r="L108" s="138" t="str">
        <f>IF(SP_NORTE!M124="","*",SP_NORTE!M124)</f>
        <v>-</v>
      </c>
      <c r="M108" s="139" t="str">
        <f>IF(SP_NORTE!I124="","*",SP_NORTE!I124)</f>
        <v>*</v>
      </c>
      <c r="N108" s="144" t="str">
        <f>IF(SP_NORTE!J124="","*",SP_NORTE!J124)</f>
        <v>*</v>
      </c>
      <c r="O108" s="144" t="str">
        <f>IF(SP_NORTE!K124="","*",SP_NORTE!K124)</f>
        <v>*</v>
      </c>
      <c r="P108" s="143" t="str">
        <f>IF(SP_NORTE!N124="","*",SP_NORTE!N124)</f>
        <v>*</v>
      </c>
      <c r="Q108" s="143" t="str">
        <f>IF(SP_NORTE!O124="","*",SP_NORTE!O124)</f>
        <v>*</v>
      </c>
      <c r="R108" s="145" t="str">
        <f>IF(SP_NORTE!P124="","*",CONCATENATE(SP_NORTE!P124," ",SP_NORTE!Q124))</f>
        <v>*</v>
      </c>
      <c r="S108" s="145" t="str">
        <f>IF(SP_NORTE!U124="","*",SP_NORTE!U124)</f>
        <v>*</v>
      </c>
      <c r="T108" s="145" t="str">
        <f>IF(SP_NORTE!V124="","*",SP_NORTE!V124)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IF(SP_NORTE!X125="","*",SP_NORTE!X125)</f>
        <v>*</v>
      </c>
      <c r="B109" s="146" t="str">
        <f>IF(SP_NORTE!W125="","*",SP_NORTE!W125)</f>
        <v>*</v>
      </c>
      <c r="C109" s="146" t="str">
        <f>IF(SP_NORTE!Y125="","*",SP_NORTE!Y125)</f>
        <v>*</v>
      </c>
      <c r="D109" s="138" t="str">
        <f>IF(SP_NORTE!R125="","*",SP_NORTE!R125)</f>
        <v>-</v>
      </c>
      <c r="E109" s="138" t="str">
        <f>IF(SP_NORTE!S125="","*",SP_NORTE!S125)</f>
        <v>-</v>
      </c>
      <c r="F109" s="145" t="str">
        <f>IF(SP_NORTE!B125="","*",SP_NORTE!B125)</f>
        <v>*</v>
      </c>
      <c r="G109" s="145" t="str">
        <f>IF(SP_NORTE!D125="","*",SP_NORTE!D125)</f>
        <v>*</v>
      </c>
      <c r="H109" s="145" t="str">
        <f>IF(SP_NORTE!E125="","*",SP_NORTE!E125)</f>
        <v>*</v>
      </c>
      <c r="I109" s="145" t="str">
        <f>IF(SP_NORTE!G125="","*",SP_NORTE!G125)</f>
        <v>*</v>
      </c>
      <c r="J109" s="145" t="str">
        <f>IF(SP_NORTE!H125="","*",SP_NORTE!H125)</f>
        <v>*</v>
      </c>
      <c r="K109" s="138" t="str">
        <f>IF(SP_NORTE!L125="","*",SP_NORTE!L125)</f>
        <v>-</v>
      </c>
      <c r="L109" s="138" t="str">
        <f>IF(SP_NORTE!M125="","*",SP_NORTE!M125)</f>
        <v>-</v>
      </c>
      <c r="M109" s="139" t="str">
        <f>IF(SP_NORTE!I125="","*",SP_NORTE!I125)</f>
        <v>*</v>
      </c>
      <c r="N109" s="144" t="str">
        <f>IF(SP_NORTE!J125="","*",SP_NORTE!J125)</f>
        <v>*</v>
      </c>
      <c r="O109" s="144" t="str">
        <f>IF(SP_NORTE!K125="","*",SP_NORTE!K125)</f>
        <v>*</v>
      </c>
      <c r="P109" s="143" t="str">
        <f>IF(SP_NORTE!N125="","*",SP_NORTE!N125)</f>
        <v>*</v>
      </c>
      <c r="Q109" s="143" t="str">
        <f>IF(SP_NORTE!O125="","*",SP_NORTE!O125)</f>
        <v>*</v>
      </c>
      <c r="R109" s="145" t="str">
        <f>IF(SP_NORTE!P125="","*",CONCATENATE(SP_NORTE!P125," ",SP_NORTE!Q125))</f>
        <v>*</v>
      </c>
      <c r="S109" s="145" t="str">
        <f>IF(SP_NORTE!U125="","*",SP_NORTE!U125)</f>
        <v>*</v>
      </c>
      <c r="T109" s="145" t="str">
        <f>IF(SP_NORTE!V125="","*",SP_NORTE!V125)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IF(SP_NORTE!X126="","*",SP_NORTE!X126)</f>
        <v>*</v>
      </c>
      <c r="B110" s="146" t="str">
        <f>IF(SP_NORTE!W126="","*",SP_NORTE!W126)</f>
        <v>*</v>
      </c>
      <c r="C110" s="146" t="str">
        <f>IF(SP_NORTE!Y126="","*",SP_NORTE!Y126)</f>
        <v>*</v>
      </c>
      <c r="D110" s="138" t="str">
        <f>IF(SP_NORTE!R126="","*",SP_NORTE!R126)</f>
        <v>-</v>
      </c>
      <c r="E110" s="138" t="str">
        <f>IF(SP_NORTE!S126="","*",SP_NORTE!S126)</f>
        <v>-</v>
      </c>
      <c r="F110" s="145" t="str">
        <f>IF(SP_NORTE!B126="","*",SP_NORTE!B126)</f>
        <v>*</v>
      </c>
      <c r="G110" s="145" t="str">
        <f>IF(SP_NORTE!D126="","*",SP_NORTE!D126)</f>
        <v>*</v>
      </c>
      <c r="H110" s="145" t="str">
        <f>IF(SP_NORTE!E126="","*",SP_NORTE!E126)</f>
        <v>*</v>
      </c>
      <c r="I110" s="145" t="str">
        <f>IF(SP_NORTE!G126="","*",SP_NORTE!G126)</f>
        <v>*</v>
      </c>
      <c r="J110" s="145" t="str">
        <f>IF(SP_NORTE!H126="","*",SP_NORTE!H126)</f>
        <v>*</v>
      </c>
      <c r="K110" s="138" t="str">
        <f>IF(SP_NORTE!L126="","*",SP_NORTE!L126)</f>
        <v>-</v>
      </c>
      <c r="L110" s="138" t="str">
        <f>IF(SP_NORTE!M126="","*",SP_NORTE!M126)</f>
        <v>-</v>
      </c>
      <c r="M110" s="139" t="str">
        <f>IF(SP_NORTE!I126="","*",SP_NORTE!I126)</f>
        <v>*</v>
      </c>
      <c r="N110" s="144" t="str">
        <f>IF(SP_NORTE!J126="","*",SP_NORTE!J126)</f>
        <v>*</v>
      </c>
      <c r="O110" s="144" t="str">
        <f>IF(SP_NORTE!K126="","*",SP_NORTE!K126)</f>
        <v>*</v>
      </c>
      <c r="P110" s="143" t="str">
        <f>IF(SP_NORTE!N126="","*",SP_NORTE!N126)</f>
        <v>*</v>
      </c>
      <c r="Q110" s="143" t="str">
        <f>IF(SP_NORTE!O126="","*",SP_NORTE!O126)</f>
        <v>*</v>
      </c>
      <c r="R110" s="145" t="str">
        <f>IF(SP_NORTE!P126="","*",CONCATENATE(SP_NORTE!P126," ",SP_NORTE!Q126))</f>
        <v>*</v>
      </c>
      <c r="S110" s="145" t="str">
        <f>IF(SP_NORTE!U126="","*",SP_NORTE!U126)</f>
        <v>*</v>
      </c>
      <c r="T110" s="145" t="str">
        <f>IF(SP_NORTE!V126="","*",SP_NORTE!V126)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IF(SP_NORTE!X127="","*",SP_NORTE!X127)</f>
        <v>*</v>
      </c>
      <c r="B111" s="146" t="str">
        <f>IF(SP_NORTE!W127="","*",SP_NORTE!W127)</f>
        <v>*</v>
      </c>
      <c r="C111" s="146" t="str">
        <f>IF(SP_NORTE!Y127="","*",SP_NORTE!Y127)</f>
        <v>*</v>
      </c>
      <c r="D111" s="138" t="str">
        <f>IF(SP_NORTE!R127="","*",SP_NORTE!R127)</f>
        <v>-</v>
      </c>
      <c r="E111" s="138" t="str">
        <f>IF(SP_NORTE!S127="","*",SP_NORTE!S127)</f>
        <v>-</v>
      </c>
      <c r="F111" s="145" t="str">
        <f>IF(SP_NORTE!B127="","*",SP_NORTE!B127)</f>
        <v>*</v>
      </c>
      <c r="G111" s="145" t="str">
        <f>IF(SP_NORTE!D127="","*",SP_NORTE!D127)</f>
        <v>*</v>
      </c>
      <c r="H111" s="145" t="str">
        <f>IF(SP_NORTE!E127="","*",SP_NORTE!E127)</f>
        <v>*</v>
      </c>
      <c r="I111" s="145" t="str">
        <f>IF(SP_NORTE!G127="","*",SP_NORTE!G127)</f>
        <v>*</v>
      </c>
      <c r="J111" s="145" t="str">
        <f>IF(SP_NORTE!H127="","*",SP_NORTE!H127)</f>
        <v>*</v>
      </c>
      <c r="K111" s="138" t="str">
        <f>IF(SP_NORTE!L127="","*",SP_NORTE!L127)</f>
        <v>-</v>
      </c>
      <c r="L111" s="138" t="str">
        <f>IF(SP_NORTE!M127="","*",SP_NORTE!M127)</f>
        <v>-</v>
      </c>
      <c r="M111" s="139" t="str">
        <f>IF(SP_NORTE!I127="","*",SP_NORTE!I127)</f>
        <v>*</v>
      </c>
      <c r="N111" s="144" t="str">
        <f>IF(SP_NORTE!J127="","*",SP_NORTE!J127)</f>
        <v>*</v>
      </c>
      <c r="O111" s="144" t="str">
        <f>IF(SP_NORTE!K127="","*",SP_NORTE!K127)</f>
        <v>*</v>
      </c>
      <c r="P111" s="143" t="str">
        <f>IF(SP_NORTE!N127="","*",SP_NORTE!N127)</f>
        <v>*</v>
      </c>
      <c r="Q111" s="143" t="str">
        <f>IF(SP_NORTE!O127="","*",SP_NORTE!O127)</f>
        <v>*</v>
      </c>
      <c r="R111" s="145" t="str">
        <f>IF(SP_NORTE!P127="","*",CONCATENATE(SP_NORTE!P127," ",SP_NORTE!Q127))</f>
        <v>*</v>
      </c>
      <c r="S111" s="145" t="str">
        <f>IF(SP_NORTE!U127="","*",SP_NORTE!U127)</f>
        <v>*</v>
      </c>
      <c r="T111" s="145" t="str">
        <f>IF(SP_NORTE!V127="","*",SP_NORTE!V127)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IF(SP_NORTE!X128="","*",SP_NORTE!X128)</f>
        <v>*</v>
      </c>
      <c r="B112" s="146" t="str">
        <f>IF(SP_NORTE!W128="","*",SP_NORTE!W128)</f>
        <v>*</v>
      </c>
      <c r="C112" s="146" t="str">
        <f>IF(SP_NORTE!Y128="","*",SP_NORTE!Y128)</f>
        <v>*</v>
      </c>
      <c r="D112" s="138" t="str">
        <f>IF(SP_NORTE!R128="","*",SP_NORTE!R128)</f>
        <v>-</v>
      </c>
      <c r="E112" s="138" t="str">
        <f>IF(SP_NORTE!S128="","*",SP_NORTE!S128)</f>
        <v>-</v>
      </c>
      <c r="F112" s="145" t="str">
        <f>IF(SP_NORTE!B128="","*",SP_NORTE!B128)</f>
        <v>*</v>
      </c>
      <c r="G112" s="145" t="str">
        <f>IF(SP_NORTE!D128="","*",SP_NORTE!D128)</f>
        <v>*</v>
      </c>
      <c r="H112" s="145" t="str">
        <f>IF(SP_NORTE!E128="","*",SP_NORTE!E128)</f>
        <v>*</v>
      </c>
      <c r="I112" s="145" t="str">
        <f>IF(SP_NORTE!G128="","*",SP_NORTE!G128)</f>
        <v>*</v>
      </c>
      <c r="J112" s="145" t="str">
        <f>IF(SP_NORTE!H128="","*",SP_NORTE!H128)</f>
        <v>*</v>
      </c>
      <c r="K112" s="138" t="str">
        <f>IF(SP_NORTE!L128="","*",SP_NORTE!L128)</f>
        <v>-</v>
      </c>
      <c r="L112" s="138" t="str">
        <f>IF(SP_NORTE!M128="","*",SP_NORTE!M128)</f>
        <v>-</v>
      </c>
      <c r="M112" s="139" t="str">
        <f>IF(SP_NORTE!I128="","*",SP_NORTE!I128)</f>
        <v>*</v>
      </c>
      <c r="N112" s="144" t="str">
        <f>IF(SP_NORTE!J128="","*",SP_NORTE!J128)</f>
        <v>*</v>
      </c>
      <c r="O112" s="144" t="str">
        <f>IF(SP_NORTE!K128="","*",SP_NORTE!K128)</f>
        <v>*</v>
      </c>
      <c r="P112" s="143" t="str">
        <f>IF(SP_NORTE!N128="","*",SP_NORTE!N128)</f>
        <v>*</v>
      </c>
      <c r="Q112" s="143" t="str">
        <f>IF(SP_NORTE!O128="","*",SP_NORTE!O128)</f>
        <v>*</v>
      </c>
      <c r="R112" s="145" t="str">
        <f>IF(SP_NORTE!P128="","*",CONCATENATE(SP_NORTE!P128," ",SP_NORTE!Q128))</f>
        <v>*</v>
      </c>
      <c r="S112" s="145" t="str">
        <f>IF(SP_NORTE!U128="","*",SP_NORTE!U128)</f>
        <v>*</v>
      </c>
      <c r="T112" s="145" t="str">
        <f>IF(SP_NORTE!V128="","*",SP_NORTE!V128)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IF(SP_NORTE!X129="","*",SP_NORTE!X129)</f>
        <v>*</v>
      </c>
      <c r="B113" s="146" t="str">
        <f>IF(SP_NORTE!W129="","*",SP_NORTE!W129)</f>
        <v>*</v>
      </c>
      <c r="C113" s="146" t="str">
        <f>IF(SP_NORTE!Y129="","*",SP_NORTE!Y129)</f>
        <v>*</v>
      </c>
      <c r="D113" s="138" t="str">
        <f>IF(SP_NORTE!R129="","*",SP_NORTE!R129)</f>
        <v>-</v>
      </c>
      <c r="E113" s="138" t="str">
        <f>IF(SP_NORTE!S129="","*",SP_NORTE!S129)</f>
        <v>-</v>
      </c>
      <c r="F113" s="145" t="str">
        <f>IF(SP_NORTE!B129="","*",SP_NORTE!B129)</f>
        <v>*</v>
      </c>
      <c r="G113" s="145" t="str">
        <f>IF(SP_NORTE!D129="","*",SP_NORTE!D129)</f>
        <v>*</v>
      </c>
      <c r="H113" s="145" t="str">
        <f>IF(SP_NORTE!E129="","*",SP_NORTE!E129)</f>
        <v>*</v>
      </c>
      <c r="I113" s="145" t="str">
        <f>IF(SP_NORTE!G129="","*",SP_NORTE!G129)</f>
        <v>*</v>
      </c>
      <c r="J113" s="145" t="str">
        <f>IF(SP_NORTE!H129="","*",SP_NORTE!H129)</f>
        <v>*</v>
      </c>
      <c r="K113" s="138" t="str">
        <f>IF(SP_NORTE!L129="","*",SP_NORTE!L129)</f>
        <v>-</v>
      </c>
      <c r="L113" s="138" t="str">
        <f>IF(SP_NORTE!M129="","*",SP_NORTE!M129)</f>
        <v>-</v>
      </c>
      <c r="M113" s="139" t="str">
        <f>IF(SP_NORTE!I129="","*",SP_NORTE!I129)</f>
        <v>*</v>
      </c>
      <c r="N113" s="144" t="str">
        <f>IF(SP_NORTE!J129="","*",SP_NORTE!J129)</f>
        <v>*</v>
      </c>
      <c r="O113" s="144" t="str">
        <f>IF(SP_NORTE!K129="","*",SP_NORTE!K129)</f>
        <v>*</v>
      </c>
      <c r="P113" s="143" t="str">
        <f>IF(SP_NORTE!N129="","*",SP_NORTE!N129)</f>
        <v>*</v>
      </c>
      <c r="Q113" s="143" t="str">
        <f>IF(SP_NORTE!O129="","*",SP_NORTE!O129)</f>
        <v>*</v>
      </c>
      <c r="R113" s="145" t="str">
        <f>IF(SP_NORTE!P129="","*",CONCATENATE(SP_NORTE!P129," ",SP_NORTE!Q129))</f>
        <v>*</v>
      </c>
      <c r="S113" s="145" t="str">
        <f>IF(SP_NORTE!U129="","*",SP_NORTE!U129)</f>
        <v>*</v>
      </c>
      <c r="T113" s="145" t="str">
        <f>IF(SP_NORTE!V129="","*",SP_NORTE!V129)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IF(SP_NORTE!X130="","*",SP_NORTE!X130)</f>
        <v>*</v>
      </c>
      <c r="B114" s="146" t="str">
        <f>IF(SP_NORTE!W130="","*",SP_NORTE!W130)</f>
        <v>*</v>
      </c>
      <c r="C114" s="146" t="str">
        <f>IF(SP_NORTE!Y130="","*",SP_NORTE!Y130)</f>
        <v>*</v>
      </c>
      <c r="D114" s="138" t="str">
        <f>IF(SP_NORTE!R130="","*",SP_NORTE!R130)</f>
        <v>-</v>
      </c>
      <c r="E114" s="138" t="str">
        <f>IF(SP_NORTE!S130="","*",SP_NORTE!S130)</f>
        <v>-</v>
      </c>
      <c r="F114" s="145" t="str">
        <f>IF(SP_NORTE!B130="","*",SP_NORTE!B130)</f>
        <v>*</v>
      </c>
      <c r="G114" s="145" t="str">
        <f>IF(SP_NORTE!D130="","*",SP_NORTE!D130)</f>
        <v>*</v>
      </c>
      <c r="H114" s="145" t="str">
        <f>IF(SP_NORTE!E130="","*",SP_NORTE!E130)</f>
        <v>*</v>
      </c>
      <c r="I114" s="145" t="str">
        <f>IF(SP_NORTE!G130="","*",SP_NORTE!G130)</f>
        <v>*</v>
      </c>
      <c r="J114" s="145" t="str">
        <f>IF(SP_NORTE!H130="","*",SP_NORTE!H130)</f>
        <v>*</v>
      </c>
      <c r="K114" s="138" t="str">
        <f>IF(SP_NORTE!L130="","*",SP_NORTE!L130)</f>
        <v>-</v>
      </c>
      <c r="L114" s="138" t="str">
        <f>IF(SP_NORTE!M130="","*",SP_NORTE!M130)</f>
        <v>-</v>
      </c>
      <c r="M114" s="139" t="str">
        <f>IF(SP_NORTE!I130="","*",SP_NORTE!I130)</f>
        <v>*</v>
      </c>
      <c r="N114" s="144" t="str">
        <f>IF(SP_NORTE!J130="","*",SP_NORTE!J130)</f>
        <v>*</v>
      </c>
      <c r="O114" s="144" t="str">
        <f>IF(SP_NORTE!K130="","*",SP_NORTE!K130)</f>
        <v>*</v>
      </c>
      <c r="P114" s="143" t="str">
        <f>IF(SP_NORTE!N130="","*",SP_NORTE!N130)</f>
        <v>*</v>
      </c>
      <c r="Q114" s="143" t="str">
        <f>IF(SP_NORTE!O130="","*",SP_NORTE!O130)</f>
        <v>*</v>
      </c>
      <c r="R114" s="145" t="str">
        <f>IF(SP_NORTE!P130="","*",CONCATENATE(SP_NORTE!P130," ",SP_NORTE!Q130))</f>
        <v>*</v>
      </c>
      <c r="S114" s="145" t="str">
        <f>IF(SP_NORTE!U130="","*",SP_NORTE!U130)</f>
        <v>*</v>
      </c>
      <c r="T114" s="145" t="str">
        <f>IF(SP_NORTE!V130="","*",SP_NORTE!V130)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IF(SP_NORTE!X131="","*",SP_NORTE!X131)</f>
        <v>*</v>
      </c>
      <c r="B115" s="146" t="str">
        <f>IF(SP_NORTE!W131="","*",SP_NORTE!W131)</f>
        <v>*</v>
      </c>
      <c r="C115" s="146" t="str">
        <f>IF(SP_NORTE!Y131="","*",SP_NORTE!Y131)</f>
        <v>*</v>
      </c>
      <c r="D115" s="138" t="str">
        <f>IF(SP_NORTE!R131="","*",SP_NORTE!R131)</f>
        <v>-</v>
      </c>
      <c r="E115" s="138" t="str">
        <f>IF(SP_NORTE!S131="","*",SP_NORTE!S131)</f>
        <v>-</v>
      </c>
      <c r="F115" s="145" t="str">
        <f>IF(SP_NORTE!B131="","*",SP_NORTE!B131)</f>
        <v>*</v>
      </c>
      <c r="G115" s="145" t="str">
        <f>IF(SP_NORTE!D131="","*",SP_NORTE!D131)</f>
        <v>*</v>
      </c>
      <c r="H115" s="145" t="str">
        <f>IF(SP_NORTE!E131="","*",SP_NORTE!E131)</f>
        <v>*</v>
      </c>
      <c r="I115" s="145" t="str">
        <f>IF(SP_NORTE!G131="","*",SP_NORTE!G131)</f>
        <v>*</v>
      </c>
      <c r="J115" s="145" t="str">
        <f>IF(SP_NORTE!H131="","*",SP_NORTE!H131)</f>
        <v>*</v>
      </c>
      <c r="K115" s="138" t="str">
        <f>IF(SP_NORTE!L131="","*",SP_NORTE!L131)</f>
        <v>-</v>
      </c>
      <c r="L115" s="138" t="str">
        <f>IF(SP_NORTE!M131="","*",SP_NORTE!M131)</f>
        <v>-</v>
      </c>
      <c r="M115" s="139" t="str">
        <f>IF(SP_NORTE!I131="","*",SP_NORTE!I131)</f>
        <v>*</v>
      </c>
      <c r="N115" s="144" t="str">
        <f>IF(SP_NORTE!J131="","*",SP_NORTE!J131)</f>
        <v>*</v>
      </c>
      <c r="O115" s="144" t="str">
        <f>IF(SP_NORTE!K131="","*",SP_NORTE!K131)</f>
        <v>*</v>
      </c>
      <c r="P115" s="143" t="str">
        <f>IF(SP_NORTE!N131="","*",SP_NORTE!N131)</f>
        <v>*</v>
      </c>
      <c r="Q115" s="143" t="str">
        <f>IF(SP_NORTE!O131="","*",SP_NORTE!O131)</f>
        <v>*</v>
      </c>
      <c r="R115" s="145" t="str">
        <f>IF(SP_NORTE!P131="","*",CONCATENATE(SP_NORTE!P131," ",SP_NORTE!Q131))</f>
        <v>*</v>
      </c>
      <c r="S115" s="145" t="str">
        <f>IF(SP_NORTE!U131="","*",SP_NORTE!U131)</f>
        <v>*</v>
      </c>
      <c r="T115" s="145" t="str">
        <f>IF(SP_NORTE!V131="","*",SP_NORTE!V131)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IF(SP_NORTE!X132="","*",SP_NORTE!X132)</f>
        <v>*</v>
      </c>
      <c r="B116" s="146" t="str">
        <f>IF(SP_NORTE!W132="","*",SP_NORTE!W132)</f>
        <v>*</v>
      </c>
      <c r="C116" s="146" t="str">
        <f>IF(SP_NORTE!Y132="","*",SP_NORTE!Y132)</f>
        <v>*</v>
      </c>
      <c r="D116" s="138" t="str">
        <f>IF(SP_NORTE!R132="","*",SP_NORTE!R132)</f>
        <v>-</v>
      </c>
      <c r="E116" s="138" t="str">
        <f>IF(SP_NORTE!S132="","*",SP_NORTE!S132)</f>
        <v>-</v>
      </c>
      <c r="F116" s="145" t="str">
        <f>IF(SP_NORTE!B132="","*",SP_NORTE!B132)</f>
        <v>*</v>
      </c>
      <c r="G116" s="145" t="str">
        <f>IF(SP_NORTE!D132="","*",SP_NORTE!D132)</f>
        <v>*</v>
      </c>
      <c r="H116" s="145" t="str">
        <f>IF(SP_NORTE!E132="","*",SP_NORTE!E132)</f>
        <v>*</v>
      </c>
      <c r="I116" s="145" t="str">
        <f>IF(SP_NORTE!G132="","*",SP_NORTE!G132)</f>
        <v>*</v>
      </c>
      <c r="J116" s="145" t="str">
        <f>IF(SP_NORTE!H132="","*",SP_NORTE!H132)</f>
        <v>*</v>
      </c>
      <c r="K116" s="138" t="str">
        <f>IF(SP_NORTE!L132="","*",SP_NORTE!L132)</f>
        <v>-</v>
      </c>
      <c r="L116" s="138" t="str">
        <f>IF(SP_NORTE!M132="","*",SP_NORTE!M132)</f>
        <v>-</v>
      </c>
      <c r="M116" s="139" t="str">
        <f>IF(SP_NORTE!I132="","*",SP_NORTE!I132)</f>
        <v>*</v>
      </c>
      <c r="N116" s="144" t="str">
        <f>IF(SP_NORTE!J132="","*",SP_NORTE!J132)</f>
        <v>*</v>
      </c>
      <c r="O116" s="144" t="str">
        <f>IF(SP_NORTE!K132="","*",SP_NORTE!K132)</f>
        <v>*</v>
      </c>
      <c r="P116" s="143" t="str">
        <f>IF(SP_NORTE!N132="","*",SP_NORTE!N132)</f>
        <v>*</v>
      </c>
      <c r="Q116" s="143" t="str">
        <f>IF(SP_NORTE!O132="","*",SP_NORTE!O132)</f>
        <v>*</v>
      </c>
      <c r="R116" s="145" t="str">
        <f>IF(SP_NORTE!P132="","*",CONCATENATE(SP_NORTE!P132," ",SP_NORTE!Q132))</f>
        <v>*</v>
      </c>
      <c r="S116" s="145" t="str">
        <f>IF(SP_NORTE!U132="","*",SP_NORTE!U132)</f>
        <v>*</v>
      </c>
      <c r="T116" s="145" t="str">
        <f>IF(SP_NORTE!V132="","*",SP_NORTE!V132)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IF(SP_NORTE!X133="","*",SP_NORTE!X133)</f>
        <v>*</v>
      </c>
      <c r="B117" s="146" t="str">
        <f>IF(SP_NORTE!W133="","*",SP_NORTE!W133)</f>
        <v>*</v>
      </c>
      <c r="C117" s="146" t="str">
        <f>IF(SP_NORTE!Y133="","*",SP_NORTE!Y133)</f>
        <v>*</v>
      </c>
      <c r="D117" s="138" t="str">
        <f>IF(SP_NORTE!R133="","*",SP_NORTE!R133)</f>
        <v>-</v>
      </c>
      <c r="E117" s="138" t="str">
        <f>IF(SP_NORTE!S133="","*",SP_NORTE!S133)</f>
        <v>-</v>
      </c>
      <c r="F117" s="145" t="str">
        <f>IF(SP_NORTE!B133="","*",SP_NORTE!B133)</f>
        <v>*</v>
      </c>
      <c r="G117" s="145" t="str">
        <f>IF(SP_NORTE!D133="","*",SP_NORTE!D133)</f>
        <v>*</v>
      </c>
      <c r="H117" s="145" t="str">
        <f>IF(SP_NORTE!E133="","*",SP_NORTE!E133)</f>
        <v>*</v>
      </c>
      <c r="I117" s="145" t="str">
        <f>IF(SP_NORTE!G133="","*",SP_NORTE!G133)</f>
        <v>*</v>
      </c>
      <c r="J117" s="145" t="str">
        <f>IF(SP_NORTE!H133="","*",SP_NORTE!H133)</f>
        <v>*</v>
      </c>
      <c r="K117" s="138" t="str">
        <f>IF(SP_NORTE!L133="","*",SP_NORTE!L133)</f>
        <v>-</v>
      </c>
      <c r="L117" s="138" t="str">
        <f>IF(SP_NORTE!M133="","*",SP_NORTE!M133)</f>
        <v>-</v>
      </c>
      <c r="M117" s="139" t="str">
        <f>IF(SP_NORTE!I133="","*",SP_NORTE!I133)</f>
        <v>*</v>
      </c>
      <c r="N117" s="144" t="str">
        <f>IF(SP_NORTE!J133="","*",SP_NORTE!J133)</f>
        <v>*</v>
      </c>
      <c r="O117" s="144" t="str">
        <f>IF(SP_NORTE!K133="","*",SP_NORTE!K133)</f>
        <v>*</v>
      </c>
      <c r="P117" s="143" t="str">
        <f>IF(SP_NORTE!N133="","*",SP_NORTE!N133)</f>
        <v>*</v>
      </c>
      <c r="Q117" s="143" t="str">
        <f>IF(SP_NORTE!O133="","*",SP_NORTE!O133)</f>
        <v>*</v>
      </c>
      <c r="R117" s="145" t="str">
        <f>IF(SP_NORTE!P133="","*",CONCATENATE(SP_NORTE!P133," ",SP_NORTE!Q133))</f>
        <v>*</v>
      </c>
      <c r="S117" s="145" t="str">
        <f>IF(SP_NORTE!U133="","*",SP_NORTE!U133)</f>
        <v>*</v>
      </c>
      <c r="T117" s="145" t="str">
        <f>IF(SP_NORTE!V133="","*",SP_NORTE!V133)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IF(SP_NORTE!X134="","*",SP_NORTE!X134)</f>
        <v>*</v>
      </c>
      <c r="B118" s="146" t="str">
        <f>IF(SP_NORTE!W134="","*",SP_NORTE!W134)</f>
        <v>*</v>
      </c>
      <c r="C118" s="146" t="str">
        <f>IF(SP_NORTE!Y134="","*",SP_NORTE!Y134)</f>
        <v>*</v>
      </c>
      <c r="D118" s="138" t="str">
        <f>IF(SP_NORTE!R134="","*",SP_NORTE!R134)</f>
        <v>-</v>
      </c>
      <c r="E118" s="138" t="str">
        <f>IF(SP_NORTE!S134="","*",SP_NORTE!S134)</f>
        <v>-</v>
      </c>
      <c r="F118" s="145" t="str">
        <f>IF(SP_NORTE!B134="","*",SP_NORTE!B134)</f>
        <v>*</v>
      </c>
      <c r="G118" s="145" t="str">
        <f>IF(SP_NORTE!D134="","*",SP_NORTE!D134)</f>
        <v>*</v>
      </c>
      <c r="H118" s="145" t="str">
        <f>IF(SP_NORTE!E134="","*",SP_NORTE!E134)</f>
        <v>*</v>
      </c>
      <c r="I118" s="145" t="str">
        <f>IF(SP_NORTE!G134="","*",SP_NORTE!G134)</f>
        <v>*</v>
      </c>
      <c r="J118" s="145" t="str">
        <f>IF(SP_NORTE!H134="","*",SP_NORTE!H134)</f>
        <v>*</v>
      </c>
      <c r="K118" s="138" t="str">
        <f>IF(SP_NORTE!L134="","*",SP_NORTE!L134)</f>
        <v>-</v>
      </c>
      <c r="L118" s="138" t="str">
        <f>IF(SP_NORTE!M134="","*",SP_NORTE!M134)</f>
        <v>-</v>
      </c>
      <c r="M118" s="139" t="str">
        <f>IF(SP_NORTE!I134="","*",SP_NORTE!I134)</f>
        <v>*</v>
      </c>
      <c r="N118" s="144" t="str">
        <f>IF(SP_NORTE!J134="","*",SP_NORTE!J134)</f>
        <v>*</v>
      </c>
      <c r="O118" s="144" t="str">
        <f>IF(SP_NORTE!K134="","*",SP_NORTE!K134)</f>
        <v>*</v>
      </c>
      <c r="P118" s="143" t="str">
        <f>IF(SP_NORTE!N134="","*",SP_NORTE!N134)</f>
        <v>*</v>
      </c>
      <c r="Q118" s="143" t="str">
        <f>IF(SP_NORTE!O134="","*",SP_NORTE!O134)</f>
        <v>*</v>
      </c>
      <c r="R118" s="145" t="str">
        <f>IF(SP_NORTE!P134="","*",CONCATENATE(SP_NORTE!P134," ",SP_NORTE!Q134))</f>
        <v>*</v>
      </c>
      <c r="S118" s="145" t="str">
        <f>IF(SP_NORTE!U134="","*",SP_NORTE!U134)</f>
        <v>*</v>
      </c>
      <c r="T118" s="145" t="str">
        <f>IF(SP_NORTE!V134="","*",SP_NORTE!V134)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IF(SP_NORTE!X135="","*",SP_NORTE!X135)</f>
        <v>*</v>
      </c>
      <c r="B119" s="146" t="str">
        <f>IF(SP_NORTE!W135="","*",SP_NORTE!W135)</f>
        <v>*</v>
      </c>
      <c r="C119" s="146" t="str">
        <f>IF(SP_NORTE!Y135="","*",SP_NORTE!Y135)</f>
        <v>*</v>
      </c>
      <c r="D119" s="138" t="str">
        <f>IF(SP_NORTE!R135="","*",SP_NORTE!R135)</f>
        <v>-</v>
      </c>
      <c r="E119" s="138" t="str">
        <f>IF(SP_NORTE!S135="","*",SP_NORTE!S135)</f>
        <v>-</v>
      </c>
      <c r="F119" s="145" t="str">
        <f>IF(SP_NORTE!B135="","*",SP_NORTE!B135)</f>
        <v>*</v>
      </c>
      <c r="G119" s="145" t="str">
        <f>IF(SP_NORTE!D135="","*",SP_NORTE!D135)</f>
        <v>*</v>
      </c>
      <c r="H119" s="145" t="str">
        <f>IF(SP_NORTE!E135="","*",SP_NORTE!E135)</f>
        <v>*</v>
      </c>
      <c r="I119" s="145" t="str">
        <f>IF(SP_NORTE!G135="","*",SP_NORTE!G135)</f>
        <v>*</v>
      </c>
      <c r="J119" s="145" t="str">
        <f>IF(SP_NORTE!H135="","*",SP_NORTE!H135)</f>
        <v>*</v>
      </c>
      <c r="K119" s="138" t="str">
        <f>IF(SP_NORTE!L135="","*",SP_NORTE!L135)</f>
        <v>-</v>
      </c>
      <c r="L119" s="138" t="str">
        <f>IF(SP_NORTE!M135="","*",SP_NORTE!M135)</f>
        <v>-</v>
      </c>
      <c r="M119" s="139" t="str">
        <f>IF(SP_NORTE!I135="","*",SP_NORTE!I135)</f>
        <v>*</v>
      </c>
      <c r="N119" s="144" t="str">
        <f>IF(SP_NORTE!J135="","*",SP_NORTE!J135)</f>
        <v>*</v>
      </c>
      <c r="O119" s="144" t="str">
        <f>IF(SP_NORTE!K135="","*",SP_NORTE!K135)</f>
        <v>*</v>
      </c>
      <c r="P119" s="143" t="str">
        <f>IF(SP_NORTE!N135="","*",SP_NORTE!N135)</f>
        <v>*</v>
      </c>
      <c r="Q119" s="143" t="str">
        <f>IF(SP_NORTE!O135="","*",SP_NORTE!O135)</f>
        <v>*</v>
      </c>
      <c r="R119" s="145" t="str">
        <f>IF(SP_NORTE!P135="","*",CONCATENATE(SP_NORTE!P135," ",SP_NORTE!Q135))</f>
        <v>*</v>
      </c>
      <c r="S119" s="145" t="str">
        <f>IF(SP_NORTE!U135="","*",SP_NORTE!U135)</f>
        <v>*</v>
      </c>
      <c r="T119" s="145" t="str">
        <f>IF(SP_NORTE!V135="","*",SP_NORTE!V135)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IF(SP_NORTE!X136="","*",SP_NORTE!X136)</f>
        <v>*</v>
      </c>
      <c r="B120" s="146" t="str">
        <f>IF(SP_NORTE!W136="","*",SP_NORTE!W136)</f>
        <v>*</v>
      </c>
      <c r="C120" s="146" t="str">
        <f>IF(SP_NORTE!Y136="","*",SP_NORTE!Y136)</f>
        <v>*</v>
      </c>
      <c r="D120" s="138" t="str">
        <f>IF(SP_NORTE!R136="","*",SP_NORTE!R136)</f>
        <v>-</v>
      </c>
      <c r="E120" s="138" t="str">
        <f>IF(SP_NORTE!S136="","*",SP_NORTE!S136)</f>
        <v>-</v>
      </c>
      <c r="F120" s="145" t="str">
        <f>IF(SP_NORTE!B136="","*",SP_NORTE!B136)</f>
        <v>*</v>
      </c>
      <c r="G120" s="145" t="str">
        <f>IF(SP_NORTE!D136="","*",SP_NORTE!D136)</f>
        <v>*</v>
      </c>
      <c r="H120" s="145" t="str">
        <f>IF(SP_NORTE!E136="","*",SP_NORTE!E136)</f>
        <v>*</v>
      </c>
      <c r="I120" s="145" t="str">
        <f>IF(SP_NORTE!G136="","*",SP_NORTE!G136)</f>
        <v>*</v>
      </c>
      <c r="J120" s="145" t="str">
        <f>IF(SP_NORTE!H136="","*",SP_NORTE!H136)</f>
        <v>*</v>
      </c>
      <c r="K120" s="138" t="str">
        <f>IF(SP_NORTE!L136="","*",SP_NORTE!L136)</f>
        <v>-</v>
      </c>
      <c r="L120" s="138" t="str">
        <f>IF(SP_NORTE!M136="","*",SP_NORTE!M136)</f>
        <v>-</v>
      </c>
      <c r="M120" s="139" t="str">
        <f>IF(SP_NORTE!I136="","*",SP_NORTE!I136)</f>
        <v>*</v>
      </c>
      <c r="N120" s="144" t="str">
        <f>IF(SP_NORTE!J136="","*",SP_NORTE!J136)</f>
        <v>*</v>
      </c>
      <c r="O120" s="144" t="str">
        <f>IF(SP_NORTE!K136="","*",SP_NORTE!K136)</f>
        <v>*</v>
      </c>
      <c r="P120" s="143" t="str">
        <f>IF(SP_NORTE!N136="","*",SP_NORTE!N136)</f>
        <v>*</v>
      </c>
      <c r="Q120" s="143" t="str">
        <f>IF(SP_NORTE!O136="","*",SP_NORTE!O136)</f>
        <v>*</v>
      </c>
      <c r="R120" s="145" t="str">
        <f>IF(SP_NORTE!P136="","*",CONCATENATE(SP_NORTE!P136," ",SP_NORTE!Q136))</f>
        <v>*</v>
      </c>
      <c r="S120" s="145" t="str">
        <f>IF(SP_NORTE!U136="","*",SP_NORTE!U136)</f>
        <v>*</v>
      </c>
      <c r="T120" s="145" t="str">
        <f>IF(SP_NORTE!V136="","*",SP_NORTE!V136)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IF(SP_NORTE!X137="","*",SP_NORTE!X137)</f>
        <v>*</v>
      </c>
      <c r="B121" s="146" t="str">
        <f>IF(SP_NORTE!W137="","*",SP_NORTE!W137)</f>
        <v>*</v>
      </c>
      <c r="C121" s="146" t="str">
        <f>IF(SP_NORTE!Y137="","*",SP_NORTE!Y137)</f>
        <v>*</v>
      </c>
      <c r="D121" s="138" t="str">
        <f>IF(SP_NORTE!R137="","*",SP_NORTE!R137)</f>
        <v>-</v>
      </c>
      <c r="E121" s="138" t="str">
        <f>IF(SP_NORTE!S137="","*",SP_NORTE!S137)</f>
        <v>-</v>
      </c>
      <c r="F121" s="145" t="str">
        <f>IF(SP_NORTE!B137="","*",SP_NORTE!B137)</f>
        <v>*</v>
      </c>
      <c r="G121" s="145" t="str">
        <f>IF(SP_NORTE!D137="","*",SP_NORTE!D137)</f>
        <v>*</v>
      </c>
      <c r="H121" s="145" t="str">
        <f>IF(SP_NORTE!E137="","*",SP_NORTE!E137)</f>
        <v>*</v>
      </c>
      <c r="I121" s="145" t="str">
        <f>IF(SP_NORTE!G137="","*",SP_NORTE!G137)</f>
        <v>*</v>
      </c>
      <c r="J121" s="145" t="str">
        <f>IF(SP_NORTE!H137="","*",SP_NORTE!H137)</f>
        <v>*</v>
      </c>
      <c r="K121" s="138" t="str">
        <f>IF(SP_NORTE!L137="","*",SP_NORTE!L137)</f>
        <v>-</v>
      </c>
      <c r="L121" s="138" t="str">
        <f>IF(SP_NORTE!M137="","*",SP_NORTE!M137)</f>
        <v>-</v>
      </c>
      <c r="M121" s="139" t="str">
        <f>IF(SP_NORTE!I137="","*",SP_NORTE!I137)</f>
        <v>*</v>
      </c>
      <c r="N121" s="144" t="str">
        <f>IF(SP_NORTE!J137="","*",SP_NORTE!J137)</f>
        <v>*</v>
      </c>
      <c r="O121" s="144" t="str">
        <f>IF(SP_NORTE!K137="","*",SP_NORTE!K137)</f>
        <v>*</v>
      </c>
      <c r="P121" s="143" t="str">
        <f>IF(SP_NORTE!N137="","*",SP_NORTE!N137)</f>
        <v>*</v>
      </c>
      <c r="Q121" s="143" t="str">
        <f>IF(SP_NORTE!O137="","*",SP_NORTE!O137)</f>
        <v>*</v>
      </c>
      <c r="R121" s="145" t="str">
        <f>IF(SP_NORTE!P137="","*",CONCATENATE(SP_NORTE!P137," ",SP_NORTE!Q137))</f>
        <v>*</v>
      </c>
      <c r="S121" s="145" t="str">
        <f>IF(SP_NORTE!U137="","*",SP_NORTE!U137)</f>
        <v>*</v>
      </c>
      <c r="T121" s="145" t="str">
        <f>IF(SP_NORTE!V137="","*",SP_NORTE!V137)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IF(SP_NORTE!X138="","*",SP_NORTE!X138)</f>
        <v>*</v>
      </c>
      <c r="B122" s="146" t="str">
        <f>IF(SP_NORTE!W138="","*",SP_NORTE!W138)</f>
        <v>*</v>
      </c>
      <c r="C122" s="146" t="str">
        <f>IF(SP_NORTE!Y138="","*",SP_NORTE!Y138)</f>
        <v>*</v>
      </c>
      <c r="D122" s="138" t="str">
        <f>IF(SP_NORTE!R138="","*",SP_NORTE!R138)</f>
        <v>-</v>
      </c>
      <c r="E122" s="138" t="str">
        <f>IF(SP_NORTE!S138="","*",SP_NORTE!S138)</f>
        <v>-</v>
      </c>
      <c r="F122" s="145" t="str">
        <f>IF(SP_NORTE!B138="","*",SP_NORTE!B138)</f>
        <v>*</v>
      </c>
      <c r="G122" s="145" t="str">
        <f>IF(SP_NORTE!D138="","*",SP_NORTE!D138)</f>
        <v>*</v>
      </c>
      <c r="H122" s="145" t="str">
        <f>IF(SP_NORTE!E138="","*",SP_NORTE!E138)</f>
        <v>*</v>
      </c>
      <c r="I122" s="145" t="str">
        <f>IF(SP_NORTE!G138="","*",SP_NORTE!G138)</f>
        <v>*</v>
      </c>
      <c r="J122" s="145" t="str">
        <f>IF(SP_NORTE!H138="","*",SP_NORTE!H138)</f>
        <v>*</v>
      </c>
      <c r="K122" s="138" t="str">
        <f>IF(SP_NORTE!L138="","*",SP_NORTE!L138)</f>
        <v>-</v>
      </c>
      <c r="L122" s="138" t="str">
        <f>IF(SP_NORTE!M138="","*",SP_NORTE!M138)</f>
        <v>-</v>
      </c>
      <c r="M122" s="139" t="str">
        <f>IF(SP_NORTE!I138="","*",SP_NORTE!I138)</f>
        <v>*</v>
      </c>
      <c r="N122" s="144" t="str">
        <f>IF(SP_NORTE!J138="","*",SP_NORTE!J138)</f>
        <v>*</v>
      </c>
      <c r="O122" s="144" t="str">
        <f>IF(SP_NORTE!K138="","*",SP_NORTE!K138)</f>
        <v>*</v>
      </c>
      <c r="P122" s="143" t="str">
        <f>IF(SP_NORTE!N138="","*",SP_NORTE!N138)</f>
        <v>*</v>
      </c>
      <c r="Q122" s="143" t="str">
        <f>IF(SP_NORTE!O138="","*",SP_NORTE!O138)</f>
        <v>*</v>
      </c>
      <c r="R122" s="145" t="str">
        <f>IF(SP_NORTE!P138="","*",CONCATENATE(SP_NORTE!P138," ",SP_NORTE!Q138))</f>
        <v>*</v>
      </c>
      <c r="S122" s="145" t="str">
        <f>IF(SP_NORTE!U138="","*",SP_NORTE!U138)</f>
        <v>*</v>
      </c>
      <c r="T122" s="145" t="str">
        <f>IF(SP_NORTE!V138="","*",SP_NORTE!V138)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IF(SP_NORTE!X139="","*",SP_NORTE!X139)</f>
        <v>*</v>
      </c>
      <c r="B123" s="146" t="str">
        <f>IF(SP_NORTE!W139="","*",SP_NORTE!W139)</f>
        <v>*</v>
      </c>
      <c r="C123" s="146" t="str">
        <f>IF(SP_NORTE!Y139="","*",SP_NORTE!Y139)</f>
        <v>*</v>
      </c>
      <c r="D123" s="138" t="str">
        <f>IF(SP_NORTE!R139="","*",SP_NORTE!R139)</f>
        <v>-</v>
      </c>
      <c r="E123" s="138" t="str">
        <f>IF(SP_NORTE!S139="","*",SP_NORTE!S139)</f>
        <v>-</v>
      </c>
      <c r="F123" s="145" t="str">
        <f>IF(SP_NORTE!B139="","*",SP_NORTE!B139)</f>
        <v>*</v>
      </c>
      <c r="G123" s="145" t="str">
        <f>IF(SP_NORTE!D139="","*",SP_NORTE!D139)</f>
        <v>*</v>
      </c>
      <c r="H123" s="145" t="str">
        <f>IF(SP_NORTE!E139="","*",SP_NORTE!E139)</f>
        <v>*</v>
      </c>
      <c r="I123" s="145" t="str">
        <f>IF(SP_NORTE!G139="","*",SP_NORTE!G139)</f>
        <v>*</v>
      </c>
      <c r="J123" s="145" t="str">
        <f>IF(SP_NORTE!H139="","*",SP_NORTE!H139)</f>
        <v>*</v>
      </c>
      <c r="K123" s="138" t="str">
        <f>IF(SP_NORTE!L139="","*",SP_NORTE!L139)</f>
        <v>-</v>
      </c>
      <c r="L123" s="138" t="str">
        <f>IF(SP_NORTE!M139="","*",SP_NORTE!M139)</f>
        <v>-</v>
      </c>
      <c r="M123" s="139" t="str">
        <f>IF(SP_NORTE!I139="","*",SP_NORTE!I139)</f>
        <v>*</v>
      </c>
      <c r="N123" s="144" t="str">
        <f>IF(SP_NORTE!J139="","*",SP_NORTE!J139)</f>
        <v>*</v>
      </c>
      <c r="O123" s="144" t="str">
        <f>IF(SP_NORTE!K139="","*",SP_NORTE!K139)</f>
        <v>*</v>
      </c>
      <c r="P123" s="143" t="str">
        <f>IF(SP_NORTE!N139="","*",SP_NORTE!N139)</f>
        <v>*</v>
      </c>
      <c r="Q123" s="143" t="str">
        <f>IF(SP_NORTE!O139="","*",SP_NORTE!O139)</f>
        <v>*</v>
      </c>
      <c r="R123" s="145" t="str">
        <f>IF(SP_NORTE!P139="","*",CONCATENATE(SP_NORTE!P139," ",SP_NORTE!Q139))</f>
        <v>*</v>
      </c>
      <c r="S123" s="145" t="str">
        <f>IF(SP_NORTE!U139="","*",SP_NORTE!U139)</f>
        <v>*</v>
      </c>
      <c r="T123" s="145" t="str">
        <f>IF(SP_NORTE!V139="","*",SP_NORTE!V139)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1250</v>
      </c>
      <c r="D5" s="251"/>
      <c r="E5" s="251"/>
      <c r="F5" s="251"/>
      <c r="G5" s="251"/>
      <c r="H5" s="251"/>
      <c r="I5" s="251"/>
      <c r="J5" s="252"/>
      <c r="K5" s="253" t="s">
        <v>1251</v>
      </c>
      <c r="L5" s="254"/>
      <c r="M5" s="254"/>
      <c r="N5" s="254"/>
      <c r="O5" s="255" t="s">
        <v>1252</v>
      </c>
      <c r="P5" s="256"/>
    </row>
    <row r="6" spans="1:16" s="74" customFormat="1" ht="15" customHeight="1">
      <c r="A6" s="66" t="s">
        <v>1248</v>
      </c>
      <c r="B6" s="75" t="s">
        <v>1247</v>
      </c>
      <c r="C6" s="76" t="s">
        <v>1009</v>
      </c>
      <c r="D6" s="77" t="s">
        <v>1010</v>
      </c>
      <c r="E6" s="76" t="s">
        <v>1253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1254</v>
      </c>
      <c r="M6" s="80" t="s">
        <v>642</v>
      </c>
      <c r="N6" s="81" t="s">
        <v>1004</v>
      </c>
      <c r="O6" s="158" t="s">
        <v>1047</v>
      </c>
      <c r="P6" s="132" t="s">
        <v>1255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>
        <f>IF(SP_NORTE!B95="","*",SP_NORTE!B95)</f>
        <v>46060</v>
      </c>
      <c r="B75" s="83" t="str">
        <f>IF(SP_NORTE!W95="","*",SP_NORTE!W95)</f>
        <v>*</v>
      </c>
      <c r="C75" s="83" t="str">
        <f>IF(SP_NORTE!R95="","*",SP_NORTE!R95)</f>
        <v>SP NORTE</v>
      </c>
      <c r="D75" s="83" t="str">
        <f>IF(SP_NORTE!S95="","*",SP_NORTE!S95)</f>
        <v>TMI-ZEB</v>
      </c>
      <c r="E75" s="83" t="str">
        <f>IF(SP_NORTE!D95="","*",SP_NORTE!D95)</f>
        <v>W48</v>
      </c>
      <c r="F75" s="83" t="str">
        <f>IF(SP_NORTE!G95="","*",SP_NORTE!G95)</f>
        <v>ZFN2</v>
      </c>
      <c r="G75" s="83" t="str">
        <f>IF(SP_NORTE!L95="","*",SP_NORTE!L95)</f>
        <v>ZFN-TAP</v>
      </c>
      <c r="H75" s="116">
        <f>IF(SP_NORTE!J95="","*",SP_NORTE!J95)</f>
        <v>339</v>
      </c>
      <c r="I75" s="113">
        <f>IF(SP_NORTE!N95="","*",SP_NORTE!N95)</f>
        <v>0.375</v>
      </c>
      <c r="J75" s="113">
        <f>IF(SP_NORTE!O95="","*",SP_NORTE!O95)</f>
        <v>4.1666666666666664E-2</v>
      </c>
      <c r="K75" s="83" t="str">
        <f>IF(SP_NORTE!AJ95="","*",SP_NORTE!AJ95)</f>
        <v>ZFN2</v>
      </c>
      <c r="L75" s="83" t="str">
        <f>IF(SP_NORTE!AL95="","*",SP_NORTE!AL95)</f>
        <v>ZFN-TAP</v>
      </c>
      <c r="M75" s="83">
        <f>IF(SP_NORTE!AO95="","*",SP_NORTE!AO95)</f>
        <v>339</v>
      </c>
      <c r="N75" s="83" t="str">
        <f>IF(SP_NORTE!AL95="","*",SP_NORTE!AL95)</f>
        <v>ZFN-TAP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ZGI-ZFN</v>
      </c>
      <c r="H76" s="116">
        <f>IF(SP_NORTE!J96="","*",SP_NORTE!J96)</f>
        <v>326.10000000000002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ZGI-ZFN</v>
      </c>
      <c r="M76" s="83">
        <f>IF(SP_NORTE!AO96="","*",SP_NORTE!AO96)</f>
        <v>326.10000000000002</v>
      </c>
      <c r="N76" s="83" t="str">
        <f>IF(SP_NORTE!AL96="","*",SP_NORTE!AL96)</f>
        <v>ZGI-ZFN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1256</v>
      </c>
      <c r="C2" s="121" t="s">
        <v>995</v>
      </c>
      <c r="D2" s="76" t="s">
        <v>997</v>
      </c>
      <c r="E2" s="76" t="s">
        <v>1257</v>
      </c>
      <c r="F2" s="99" t="s">
        <v>1258</v>
      </c>
      <c r="G2" s="76" t="s">
        <v>1259</v>
      </c>
      <c r="H2" s="76" t="s">
        <v>1260</v>
      </c>
      <c r="I2" s="76" t="s">
        <v>1261</v>
      </c>
      <c r="J2" s="76" t="s">
        <v>1262</v>
      </c>
      <c r="K2" s="78" t="s">
        <v>1263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>
        <f>IF(SP_NORTE!B95="","*",SP_NORTE!B95)</f>
        <v>46060</v>
      </c>
      <c r="D90" s="94" t="str">
        <f>IF(SP_NORTE!D95="","*",SP_NORTE!D95)</f>
        <v>W48</v>
      </c>
      <c r="E90" s="94" t="str">
        <f>IF(SP_NORTE!G95="","*",SP_NORTE!G95)</f>
        <v>ZFN2</v>
      </c>
      <c r="F90" s="100" t="str">
        <f>IF(SP_NORTE!L95="","*",SP_NORTE!L95)</f>
        <v>ZFN-TAP</v>
      </c>
      <c r="G90" s="95" t="str">
        <f>IF(SP_NORTE!H95="","*",SP_NORTE!H95)</f>
        <v>TAP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ZGI-ZFN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2026-02-06T17:47:54Z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