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84" documentId="120_S{118792C3-22EF-5104-A093-F22BFE3913F3}" xr6:coauthVersionLast="47" xr6:coauthVersionMax="47" xr10:uidLastSave="{D73C5E01-8636-44D3-8544-437DC557005B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K260" i="15" s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N268" i="1" a="1"/>
  <c r="N268" i="1" s="1"/>
  <c r="L265" i="15" s="1"/>
  <c r="M268" i="1" a="1"/>
  <c r="M268" i="1" s="1"/>
  <c r="K265" i="15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K271" i="15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K274" i="15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K275" i="15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K266" i="15" s="1"/>
  <c r="N270" i="1" a="1"/>
  <c r="N270" i="1" s="1"/>
  <c r="L267" i="15" s="1"/>
  <c r="M270" i="1" a="1"/>
  <c r="M270" i="1" s="1"/>
  <c r="K267" i="15" s="1"/>
  <c r="N272" i="1" a="1"/>
  <c r="N272" i="1" s="1"/>
  <c r="L269" i="15" s="1"/>
  <c r="M272" i="1" a="1"/>
  <c r="M272" i="1" s="1"/>
  <c r="K269" i="15" s="1"/>
  <c r="N267" i="1" a="1"/>
  <c r="N267" i="1" s="1"/>
  <c r="L264" i="15" s="1"/>
  <c r="M267" i="1" a="1"/>
  <c r="M267" i="1" s="1"/>
  <c r="K264" i="15" s="1"/>
  <c r="N273" i="1" a="1"/>
  <c r="N273" i="1" s="1"/>
  <c r="L270" i="15" s="1"/>
  <c r="M273" i="1" a="1"/>
  <c r="M273" i="1" s="1"/>
  <c r="K270" i="15" s="1"/>
  <c r="N271" i="1" a="1"/>
  <c r="N271" i="1" s="1"/>
  <c r="L268" i="15" s="1"/>
  <c r="M271" i="1" a="1"/>
  <c r="M271" i="1" s="1"/>
  <c r="K268" i="15" s="1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K251" i="15" s="1"/>
  <c r="N254" i="1" a="1"/>
  <c r="N254" i="1"/>
  <c r="L251" i="15" s="1"/>
  <c r="R254" i="1"/>
  <c r="R251" i="15" s="1"/>
  <c r="M260" i="1" a="1"/>
  <c r="M260" i="1" s="1"/>
  <c r="K257" i="15" s="1"/>
  <c r="N260" i="1" a="1"/>
  <c r="N260" i="1" s="1"/>
  <c r="L257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52" i="1" a="1"/>
  <c r="N252" i="1" s="1"/>
  <c r="L249" i="15" s="1"/>
  <c r="M252" i="1" a="1"/>
  <c r="M252" i="1" s="1"/>
  <c r="K249" i="15" s="1"/>
  <c r="M253" i="1" a="1"/>
  <c r="M253" i="1" s="1"/>
  <c r="K250" i="15" s="1"/>
  <c r="N253" i="1" a="1"/>
  <c r="N253" i="1" s="1"/>
  <c r="L250" i="15" s="1"/>
  <c r="N251" i="1" a="1"/>
  <c r="N251" i="1" s="1"/>
  <c r="L248" i="15" s="1"/>
  <c r="M251" i="1" a="1"/>
  <c r="M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K245" i="15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K252" i="15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K253" i="15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K254" i="15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K276" i="15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K277" i="15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K297" i="15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K298" i="15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K299" i="15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K300" i="15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K301" i="15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K302" i="15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K303" i="15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K304" i="15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K305" i="15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K306" i="15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290" i="1" l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F262" i="12"/>
  <c r="K263" i="15"/>
  <c r="F260" i="12"/>
  <c r="K261" i="15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54" i="12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F308" i="12"/>
  <c r="F305" i="12"/>
  <c r="F302" i="12"/>
  <c r="F299" i="12"/>
  <c r="F296" i="12"/>
  <c r="F293" i="12"/>
  <c r="F290" i="12"/>
  <c r="F284" i="12"/>
  <c r="F281" i="12"/>
  <c r="F278" i="12"/>
  <c r="F275" i="12"/>
  <c r="F253" i="12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F309" i="12"/>
  <c r="F306" i="12"/>
  <c r="F303" i="12"/>
  <c r="F300" i="12"/>
  <c r="F297" i="12"/>
  <c r="F294" i="12"/>
  <c r="F291" i="12"/>
  <c r="F285" i="12"/>
  <c r="F282" i="12"/>
  <c r="F279" i="12"/>
  <c r="F276" i="12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F248" i="12"/>
  <c r="F250" i="12"/>
  <c r="F249" i="12"/>
  <c r="F259" i="12"/>
  <c r="F258" i="12"/>
  <c r="F257" i="12"/>
  <c r="F251" i="12"/>
  <c r="F267" i="12"/>
  <c r="F269" i="12"/>
  <c r="F263" i="12"/>
  <c r="F268" i="12"/>
  <c r="F266" i="12"/>
  <c r="F265" i="12"/>
  <c r="F274" i="12"/>
  <c r="F273" i="12"/>
  <c r="F270" i="12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<sst xmlns="http://schemas.openxmlformats.org/spreadsheetml/2006/main" count="6846" uniqueCount="1592">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</sst>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/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AP260" activePane="bottomRight" state="frozen"/>
      <selection pane="bottomRight" activeCell="AZ274" sqref="AZ27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0</v>
      </c>
      <c r="C1" s="237"/>
      <c r="D1" s="237"/>
      <c r="E1" s="231"/>
      <c r="F1" s="236" t="s">
        <v>1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2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3</v>
      </c>
      <c r="BI1" s="252"/>
      <c r="BJ1" s="252"/>
      <c r="BK1" s="253"/>
      <c r="BL1" s="211" t="s">
        <v>4</v>
      </c>
      <c r="BM1" s="243" t="s">
        <v>5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6" t="s">
        <v>6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</v>
      </c>
      <c r="AT2" s="247"/>
      <c r="AU2" s="247"/>
      <c r="AV2" s="247"/>
      <c r="AW2" s="247"/>
      <c r="AX2" s="247"/>
      <c r="AY2" s="250"/>
      <c r="AZ2" s="5"/>
      <c r="BA2" s="240" t="s">
        <v>10</v>
      </c>
      <c r="BB2" s="242"/>
      <c r="BC2" s="246" t="s">
        <v>7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0" t="s">
        <v>11</v>
      </c>
      <c r="AJ3" s="242"/>
      <c r="AK3" s="240" t="s">
        <v>12</v>
      </c>
      <c r="AL3" s="241"/>
      <c r="AM3" s="264"/>
      <c r="AN3" s="265"/>
      <c r="AO3" s="241"/>
      <c r="AP3" s="241"/>
      <c r="AQ3" s="242"/>
      <c r="AR3" s="60"/>
      <c r="AS3" s="262" t="s">
        <v>18</v>
      </c>
      <c r="AT3" s="263"/>
      <c r="AU3" s="262" t="s">
        <v>19</v>
      </c>
      <c r="AV3" s="263"/>
      <c r="AW3" s="262" t="s">
        <v>20</v>
      </c>
      <c r="AX3" s="263"/>
      <c r="AY3" s="60" t="s">
        <v>21</v>
      </c>
      <c r="AZ3" s="60"/>
      <c r="BA3" s="260"/>
      <c r="BB3" s="261"/>
      <c r="BC3" s="240" t="s">
        <v>14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22</v>
      </c>
      <c r="BN3" s="244"/>
      <c r="BO3" s="244"/>
      <c r="BP3" s="245"/>
      <c r="BQ3" s="243" t="s">
        <v>23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/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/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282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283" t="str">
        <f>IF(F290=0, "*", IFERROR(_xlfn.XLOOKUP(F290, BS_ATIVIDADE[ATIVIDADE], BS_ATIVIDADE[UNIDADE]), "*"))</f>
        <v>Nº DE SOLDA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/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285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286">
        <f>IF(BS_CONTROLE[[#This Row],[SUB]]=0, "-", BS_CONTROLE[[#This Row],[SUB]])</f>
        <v>73</v>
      </c>
      <c r="AP290" s="105">
        <f>BS_CONTROLE[[#This Row],[KM - Inicio]]</f>
        <v>49.2</v>
      </c>
      <c r="AQ290" s="286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287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287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P274" workbookViewId="0">
      <selection activeCell="B278" sqref="B278:T29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*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*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*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*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*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*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*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*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*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*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*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*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*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*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*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*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*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e">
        <f>IF(SP_NORTE!#REF!="","*",SP_NORTE!#REF!)</f>
        <v>#REF!</v>
      </c>
      <c r="C281" s="95" t="e">
        <f>IF(SP_NORTE!#REF!="","*",SP_NORTE!#REF!)</f>
        <v>#REF!</v>
      </c>
      <c r="D281" s="94" t="e">
        <f>IF(SP_NORTE!#REF!="","*",SP_NORTE!#REF!)</f>
        <v>#REF!</v>
      </c>
      <c r="E281" s="94" t="e">
        <f>IF(SP_NORTE!#REF!="","*",SP_NORTE!#REF!)</f>
        <v>#REF!</v>
      </c>
      <c r="F281" s="100" t="e">
        <f>IF(SP_NORTE!#REF!="","*",SP_NORTE!#REF!)</f>
        <v>#REF!</v>
      </c>
      <c r="G281" s="95" t="e">
        <f>IF(SP_NORTE!#REF!="","*",SP_NORTE!#REF!)</f>
        <v>#REF!</v>
      </c>
      <c r="H281" s="95" t="e">
        <f>IF(SP_NORTE!#REF!="","*",SP_NORTE!#REF!)</f>
        <v>#REF!</v>
      </c>
      <c r="I281" s="95" t="e">
        <f>IF(SP_NORTE!#REF!="","*",SP_NORTE!#REF!)</f>
        <v>#REF!</v>
      </c>
      <c r="J281" s="96" t="e">
        <f>IF(SP_NORTE!#REF!="","*",SP_NORTE!#REF!)</f>
        <v>#REF!</v>
      </c>
      <c r="K281" s="97" t="e">
        <f>IF(SP_NORTE!#REF!="","*",SP_NORTE!#REF!)</f>
        <v>#REF!</v>
      </c>
    </row>
    <row r="282" spans="2:11" hidden="1">
      <c r="B282" s="94" t="str">
        <f>IF(SP_NORTE!Y289="","*",SP_NORTE!Y289)</f>
        <v>*</v>
      </c>
      <c r="C282" s="95">
        <f>IF(SP_NORTE!B289="","*",SP_NORTE!B289)</f>
        <v>46073</v>
      </c>
      <c r="D282" s="94" t="str">
        <f>IF(SP_NORTE!D289="","*",SP_NORTE!D289)</f>
        <v>V40</v>
      </c>
      <c r="E282" s="94" t="str">
        <f>IF(SP_NORTE!H289="","*",SP_NORTE!H289)</f>
        <v>K58K592</v>
      </c>
      <c r="F282" s="100" t="str">
        <f>IF(SP_NORTE!M289="","*",SP_NORTE!M289)</f>
        <v>ZMA-ZDG</v>
      </c>
      <c r="G282" s="95" t="str">
        <f>IF(SP_NORTE!I289="","*",SP_NORTE!I289)</f>
        <v>ZMAPAT2</v>
      </c>
      <c r="H282" s="95" t="str">
        <f>IF(SP_NORTE!AB289="","*",SP_NORTE!AB289)</f>
        <v>FIXO</v>
      </c>
      <c r="I282" s="95" t="str">
        <f>IF(SP_NORTE!AC289="","*",SP_NORTE!AC289)</f>
        <v>*</v>
      </c>
      <c r="J282" s="96">
        <f>IF(SP_NORTE!AA289="","*",SP_NORTE!AA289)</f>
        <v>1</v>
      </c>
      <c r="K282" s="97">
        <f>IF(SP_NORTE!AD289="","*",SP_NORTE!AD289)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2026-02-19T18:57:31Z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