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79" documentId="120_S{118792C3-22EF-5104-A093-F22BFE3913F3}" xr6:coauthVersionLast="47" xr6:coauthVersionMax="47" xr10:uidLastSave="{31D34BE4-AA3A-4E0B-81C3-3F83DD0979FE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R50" i="15" s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R53" i="15" s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R54" i="15" s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L58" i="15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L59" i="15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AM66" i="1" s="1"/>
  <c r="L62" i="15"/>
  <c r="R66" i="1"/>
  <c r="R62" i="15" s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L63" i="15"/>
  <c r="R67" i="1"/>
  <c r="R63" i="15" s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L64" i="15"/>
  <c r="R68" i="1"/>
  <c r="R64" i="15" s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L67" i="15"/>
  <c r="R71" i="1"/>
  <c r="R67" i="15" s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L69" i="15"/>
  <c r="R73" i="1"/>
  <c r="R69" i="15" s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L70" i="15"/>
  <c r="R74" i="1"/>
  <c r="R70" i="15" s="1"/>
  <c r="S74" i="1" a="1"/>
  <c r="S74" i="1" s="1"/>
  <c r="T74" i="1" a="1"/>
  <c r="T74" i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AM76" i="1" s="1"/>
  <c r="N76" i="1" a="1"/>
  <c r="N76" i="1"/>
  <c r="L72" i="15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/>
  <c r="T87" i="1" a="1"/>
  <c r="T87" i="1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4" i="1" l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L93" i="15"/>
  <c r="AN97" i="1"/>
  <c r="L81" i="15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<sst xmlns="http://schemas.openxmlformats.org/spreadsheetml/2006/main" count="3663" uniqueCount="1181">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</sst>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Y37" sqref="Y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925</v>
      </c>
      <c r="C1" s="205"/>
      <c r="D1" s="205"/>
      <c r="E1" s="3"/>
      <c r="F1" s="204" t="s">
        <v>926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927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928</v>
      </c>
      <c r="BI1" s="187"/>
      <c r="BJ1" s="187"/>
      <c r="BK1" s="188"/>
      <c r="BL1" s="5"/>
      <c r="BM1" s="178" t="s">
        <v>929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1" t="s">
        <v>930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933</v>
      </c>
      <c r="AT2" s="182"/>
      <c r="AU2" s="182"/>
      <c r="AV2" s="182"/>
      <c r="AW2" s="182"/>
      <c r="AX2" s="182"/>
      <c r="AY2" s="185"/>
      <c r="AZ2" s="6"/>
      <c r="BA2" s="195" t="s">
        <v>934</v>
      </c>
      <c r="BB2" s="196"/>
      <c r="BC2" s="181" t="s">
        <v>931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5" t="s">
        <v>935</v>
      </c>
      <c r="AJ3" s="196"/>
      <c r="AK3" s="195" t="s">
        <v>936</v>
      </c>
      <c r="AL3" s="201"/>
      <c r="AM3" s="202"/>
      <c r="AN3" s="203"/>
      <c r="AO3" s="201"/>
      <c r="AP3" s="201"/>
      <c r="AQ3" s="196"/>
      <c r="AR3" s="63"/>
      <c r="AS3" s="199" t="s">
        <v>942</v>
      </c>
      <c r="AT3" s="200"/>
      <c r="AU3" s="199" t="s">
        <v>943</v>
      </c>
      <c r="AV3" s="200"/>
      <c r="AW3" s="199" t="s">
        <v>944</v>
      </c>
      <c r="AX3" s="200"/>
      <c r="AY3" s="63" t="s">
        <v>945</v>
      </c>
      <c r="AZ3" s="63"/>
      <c r="BA3" s="197"/>
      <c r="BB3" s="198"/>
      <c r="BC3" s="195" t="s">
        <v>938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946</v>
      </c>
      <c r="BN3" s="179"/>
      <c r="BO3" s="179"/>
      <c r="BP3" s="180"/>
      <c r="BQ3" s="178" t="s">
        <v>717</v>
      </c>
      <c r="BR3" s="179"/>
      <c r="BS3" s="18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 hidden="1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 hidden="1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/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hidden="1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 hidden="1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Oportunidade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CAIQUE (TMA-677)</v>
      </c>
      <c r="H58" s="145" t="str">
        <f>IF(SP_SUL!F62="","*",SP_SUL!F62)</f>
        <v>MODERNIZAÇÃO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ZWI-ZYQ</v>
      </c>
      <c r="L58" s="139">
        <f>IF(SP_SUL!N62="","*",SP_SUL!N62)</f>
        <v>1241231</v>
      </c>
      <c r="M58" s="140">
        <f>IF(SP_SUL!J62="","*",SP_SUL!J62)</f>
        <v>48</v>
      </c>
      <c r="N58" s="144">
        <f>IF(SP_SUL!K62="","*",SP_SUL!K62)</f>
        <v>123.363</v>
      </c>
      <c r="O58" s="144" t="str">
        <f>IF(SP_SUL!L62="","*",SP_SUL!L62)</f>
        <v>-</v>
      </c>
      <c r="P58" s="143">
        <f>IF(SP_SUL!O62="","*",SP_SUL!O62)</f>
        <v>0.35416666666666669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Alisson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WALTER (TP-810)</v>
      </c>
      <c r="H59" s="145" t="str">
        <f>IF(SP_SUL!F63="","*",SP_SUL!F63)</f>
        <v>MODERNIZAÇÃO - SOLDA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123.465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CLEBISON (TP-728)</v>
      </c>
      <c r="H60" s="145" t="str">
        <f>IF(SP_SUL!F64="","*",SP_SUL!F64)</f>
        <v>PDM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ZEJ-ZEV</v>
      </c>
      <c r="L60" s="139">
        <f>IF(SP_SUL!N64="","*",SP_SUL!N64)</f>
        <v>1561552</v>
      </c>
      <c r="M60" s="140">
        <f>IF(SP_SUL!J64="","*",SP_SUL!J64)</f>
        <v>55</v>
      </c>
      <c r="N60" s="144">
        <f>IF(SP_SUL!K64="","*",SP_SUL!K64)</f>
        <v>156</v>
      </c>
      <c r="O60" s="144">
        <f>IF(SP_SUL!L64="","*",SP_SUL!L64)</f>
        <v>156.31</v>
      </c>
      <c r="P60" s="143">
        <f>IF(SP_SUL!O64="","*",SP_SUL!O64)</f>
        <v>0.375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Felipe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ISMAEL(TP-726)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*</v>
      </c>
      <c r="K61" s="139" t="str">
        <f>IF(SP_SUL!M65="","*",SP_SUL!M65)</f>
        <v>ZEJ-ZEV</v>
      </c>
      <c r="L61" s="139">
        <f>IF(SP_SUL!N65="","*",SP_SUL!N65)</f>
        <v>1561552</v>
      </c>
      <c r="M61" s="140">
        <f>IF(SP_SUL!J65="","*",SP_SUL!J65)</f>
        <v>55</v>
      </c>
      <c r="N61" s="144">
        <f>IF(SP_SUL!K65="","*",SP_SUL!K65)</f>
        <v>156</v>
      </c>
      <c r="O61" s="144">
        <f>IF(SP_SUL!L65="","*",SP_SUL!L65)</f>
        <v>156.31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Felipe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>
        <f>IF(SP_SUL!B67="","*",SP_SUL!B67)</f>
        <v>46056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>
        <f>IF(SP_SUL!B68="","*",SP_SUL!B68)</f>
        <v>46056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>
        <f>IF(SP_SUL!B69="","*",SP_SUL!B69)</f>
        <v>46056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V85</v>
      </c>
      <c r="H66" s="145" t="str">
        <f>IF(SP_SUL!F70="","*",SP_SUL!F70)</f>
        <v>DESLOCAMENTO</v>
      </c>
      <c r="I66" s="145" t="str">
        <f>IF(SP_SUL!H70="","*",SP_SUL!H70)</f>
        <v>ZDRZPT</v>
      </c>
      <c r="J66" s="145" t="str">
        <f>IF(SP_SUL!I70="","*",SP_SUL!I70)</f>
        <v>ZEV-2</v>
      </c>
      <c r="K66" s="139" t="str">
        <f>IF(SP_SUL!M70="","*",SP_SUL!M70)</f>
        <v>ZPT-ZEV</v>
      </c>
      <c r="L66" s="139" t="str">
        <f>IF(SP_SUL!N70="","*",SP_SUL!N70)</f>
        <v>ZPTZEV</v>
      </c>
      <c r="M66" s="140">
        <f>IF(SP_SUL!J70="","*",SP_SUL!J70)</f>
        <v>54</v>
      </c>
      <c r="N66" s="144">
        <f>IF(SP_SUL!K70="","*",SP_SUL!K70)</f>
        <v>106.4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4.1666666666666664E-2</v>
      </c>
      <c r="R66" s="145" t="str">
        <f>IF(SP_SUL!Q70="","*",CONCATENATE(SP_SUL!Q70," ",SP_SUL!R70))</f>
        <v>1 BINÁRIO</v>
      </c>
      <c r="S66" s="145" t="str">
        <f>IF(SP_SUL!V70="","*",SP_SUL!V70)</f>
        <v>Antonioni</v>
      </c>
      <c r="T66" s="145" t="str">
        <f>IF(SP_SUL!W70="","*",SP_SUL!W70)</f>
        <v>Deslocamento de ZPT para bloco de ZEZZXW após segue para encerrar em ZEV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Contrato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MODERNIZAÇÃO SERRA</v>
      </c>
      <c r="H67" s="145" t="str">
        <f>IF(SP_SUL!F71="","*",SP_SUL!F71)</f>
        <v>BLOCO</v>
      </c>
      <c r="I67" s="145" t="str">
        <f>IF(SP_SUL!H71="","*",SP_SUL!H71)</f>
        <v>-</v>
      </c>
      <c r="J67" s="145" t="str">
        <f>IF(SP_SUL!I71="","*",SP_SUL!I71)</f>
        <v>-</v>
      </c>
      <c r="K67" s="139" t="str">
        <f>IF(SP_SUL!M71="","*",SP_SUL!M71)</f>
        <v>ZGP-ZPT</v>
      </c>
      <c r="L67" s="139" t="str">
        <f>IF(SP_SUL!N71="","*",SP_SUL!N71)</f>
        <v>ZGP2/105ZGP2/ZPT1052</v>
      </c>
      <c r="M67" s="140">
        <f>IF(SP_SUL!J71="","*",SP_SUL!J71)</f>
        <v>92</v>
      </c>
      <c r="N67" s="144">
        <f>IF(SP_SUL!K71="","*",SP_SUL!K71)</f>
        <v>102.48</v>
      </c>
      <c r="O67" s="144">
        <f>IF(SP_SUL!L71="","*",SP_SUL!L71)</f>
        <v>102.18</v>
      </c>
      <c r="P67" s="143">
        <f>IF(SP_SUL!O71="","*",SP_SUL!O71)</f>
        <v>0.33333333333333331</v>
      </c>
      <c r="Q67" s="143">
        <f>IF(SP_SUL!P71="","*",SP_SUL!P71)</f>
        <v>0.22916666666666666</v>
      </c>
      <c r="R67" s="145" t="str">
        <f>IF(SP_SUL!Q71="","*",CONCATENATE(SP_SUL!Q71," ",SP_SUL!R71))</f>
        <v>1 BINÁRIO</v>
      </c>
      <c r="S67" s="145" t="str">
        <f>IF(SP_SUL!V71="","*",SP_SUL!V71)</f>
        <v>Augusto</v>
      </c>
      <c r="T67" s="145" t="str">
        <f>IF(SP_SUL!W71="","*",SP_SUL!W71)</f>
        <v>Bloco Modernização: Atividade: Distribuição e Recolhimento de Dormentes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Contrato</v>
      </c>
      <c r="C68" s="146" t="str">
        <f>IF(SP_SUL!Z72="","*",SP_SUL!Z72)</f>
        <v>*</v>
      </c>
      <c r="D68" s="139" t="str">
        <f>IF(SP_SUL!S72="","*",SP_SUL!S72)</f>
        <v>SP SUL</v>
      </c>
      <c r="E68" s="139" t="str">
        <f>IF(SP_SUL!T72="","*",SP_SUL!T72)</f>
        <v>ZEV-ZPT</v>
      </c>
      <c r="F68" s="145">
        <f>IF(SP_SUL!B72="","*",SP_SUL!B72)</f>
        <v>46056</v>
      </c>
      <c r="G68" s="145" t="str">
        <f>IF(SP_SUL!D72="","*",SP_SUL!D72)</f>
        <v>W62</v>
      </c>
      <c r="H68" s="145" t="str">
        <f>IF(SP_SUL!F72="","*",SP_SUL!F72)</f>
        <v>RECOLHIMENTO DE DORMENTE</v>
      </c>
      <c r="I68" s="145" t="str">
        <f>IF(SP_SUL!H72="","*",SP_SUL!H72)</f>
        <v>ZPT1051</v>
      </c>
      <c r="J68" s="145" t="str">
        <f>IF(SP_SUL!I72="","*",SP_SUL!I72)</f>
        <v>ZPTZDR</v>
      </c>
      <c r="K68" s="139" t="str">
        <f>IF(SP_SUL!M72="","*",SP_SUL!M72)</f>
        <v>ZGP</v>
      </c>
      <c r="L68" s="139" t="str">
        <f>IF(SP_SUL!N72="","*",SP_SUL!N72)</f>
        <v>ZGP2</v>
      </c>
      <c r="M68" s="140">
        <f>IF(SP_SUL!J72="","*",SP_SUL!J72)</f>
        <v>92</v>
      </c>
      <c r="N68" s="144">
        <f>IF(SP_SUL!K72="","*",SP_SUL!K72)</f>
        <v>102.1</v>
      </c>
      <c r="O68" s="144">
        <f>IF(SP_SUL!L72="","*",SP_SUL!L72)</f>
        <v>106</v>
      </c>
      <c r="P68" s="143">
        <f>IF(SP_SUL!O72="","*",SP_SUL!O72)</f>
        <v>0.3125</v>
      </c>
      <c r="Q68" s="143">
        <f>IF(SP_SUL!P72="","*",SP_SUL!P72)</f>
        <v>6.9444444444444447E-4</v>
      </c>
      <c r="R68" s="145" t="str">
        <f>IF(SP_SUL!Q72="","*",CONCATENATE(SP_SUL!Q72," ",SP_SUL!R72))</f>
        <v>1 Nº DE PEÇAS</v>
      </c>
      <c r="S68" s="145" t="str">
        <f>IF(SP_SUL!V72="","*",SP_SUL!V72)</f>
        <v>Augusto</v>
      </c>
      <c r="T68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Oportunidade</v>
      </c>
      <c r="C69" s="146" t="str">
        <f>IF(SP_SUL!Z73="","*",SP_SUL!Z73)</f>
        <v>*</v>
      </c>
      <c r="D69" s="139" t="str">
        <f>IF(SP_SUL!S73="","*",SP_SUL!S73)</f>
        <v>SP SUL</v>
      </c>
      <c r="E69" s="139" t="str">
        <f>IF(SP_SUL!T73="","*",SP_SUL!T73)</f>
        <v>ZEV-ZPT</v>
      </c>
      <c r="F69" s="145">
        <f>IF(SP_SUL!B73="","*",SP_SUL!B73)</f>
        <v>46056</v>
      </c>
      <c r="G69" s="145" t="str">
        <f>IF(SP_SUL!D73="","*",SP_SUL!D73)</f>
        <v>HUELTON (TP-725)</v>
      </c>
      <c r="H69" s="145" t="str">
        <f>IF(SP_SUL!F73="","*",SP_SUL!F73)</f>
        <v>PDM - SOLDA</v>
      </c>
      <c r="I69" s="145" t="str">
        <f>IF(SP_SUL!H73="","*",SP_SUL!H73)</f>
        <v>-</v>
      </c>
      <c r="J69" s="145" t="str">
        <f>IF(SP_SUL!I73="","*",SP_SUL!I73)</f>
        <v>-</v>
      </c>
      <c r="K69" s="139" t="str">
        <f>IF(SP_SUL!M73="","*",SP_SUL!M73)</f>
        <v>ZPT</v>
      </c>
      <c r="L69" s="139" t="str">
        <f>IF(SP_SUL!N73="","*",SP_SUL!N73)</f>
        <v>ZPT2</v>
      </c>
      <c r="M69" s="140">
        <f>IF(SP_SUL!J73="","*",SP_SUL!J73)</f>
        <v>92</v>
      </c>
      <c r="N69" s="144">
        <f>IF(SP_SUL!K73="","*",SP_SUL!K73)</f>
        <v>106.7</v>
      </c>
      <c r="O69" s="144" t="str">
        <f>IF(SP_SUL!L73="","*",SP_SUL!L73)</f>
        <v>-</v>
      </c>
      <c r="P69" s="143">
        <f>IF(SP_SUL!O73="","*",SP_SUL!O73)</f>
        <v>0.375</v>
      </c>
      <c r="Q69" s="143">
        <f>IF(SP_SUL!P73="","*",SP_SUL!P73)</f>
        <v>0.125</v>
      </c>
      <c r="R69" s="145" t="str">
        <f>IF(SP_SUL!Q73="","*",CONCATENATE(SP_SUL!Q73," ",SP_SUL!R73))</f>
        <v>2 Nº DE SOLDA</v>
      </c>
      <c r="S69" s="145" t="str">
        <f>IF(SP_SUL!V73="","*",SP_SUL!V73)</f>
        <v>Moises</v>
      </c>
      <c r="T69" s="145" t="str">
        <f>IF(SP_SUL!W73="","*",SP_SUL!W73)</f>
        <v xml:space="preserve">Execução de solda - Condicionado a temperatura 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Oportunidade</v>
      </c>
      <c r="C70" s="146" t="str">
        <f>IF(SP_SUL!Z74="","*",SP_SUL!Z74)</f>
        <v>*</v>
      </c>
      <c r="D70" s="139" t="str">
        <f>IF(SP_SUL!S74="","*",SP_SUL!S74)</f>
        <v>SP SUL</v>
      </c>
      <c r="E70" s="139" t="str">
        <f>IF(SP_SUL!T74="","*",SP_SUL!T74)</f>
        <v>ZEV-ZPT</v>
      </c>
      <c r="F70" s="145" t="str">
        <f>IF(SP_SUL!B74="","*",SP_SUL!B74)</f>
        <v>*</v>
      </c>
      <c r="G70" s="145" t="str">
        <f>IF(SP_SUL!D74="","*",SP_SUL!D74)</f>
        <v>V85</v>
      </c>
      <c r="H70" s="145" t="str">
        <f>IF(SP_SUL!F74="","*",SP_SUL!F74)</f>
        <v>MECANIZAÇÃO - SOCADORA</v>
      </c>
      <c r="I70" s="145" t="str">
        <f>IF(SP_SUL!H74="","*",SP_SUL!H74)</f>
        <v>ZDRZPT</v>
      </c>
      <c r="J70" s="145" t="str">
        <f>IF(SP_SUL!I74="","*",SP_SUL!I74)</f>
        <v>ZDRZPT</v>
      </c>
      <c r="K70" s="139" t="str">
        <f>IF(SP_SUL!M74="","*",SP_SUL!M74)</f>
        <v>ZPT</v>
      </c>
      <c r="L70" s="139" t="str">
        <f>IF(SP_SUL!N74="","*",SP_SUL!N74)</f>
        <v>ZPT2</v>
      </c>
      <c r="M70" s="140">
        <f>IF(SP_SUL!J74="","*",SP_SUL!J74)</f>
        <v>92</v>
      </c>
      <c r="N70" s="144">
        <f>IF(SP_SUL!K74="","*",SP_SUL!K74)</f>
        <v>108.2</v>
      </c>
      <c r="O70" s="144">
        <f>IF(SP_SUL!L74="","*",SP_SUL!L74)</f>
        <v>107.7</v>
      </c>
      <c r="P70" s="143">
        <f>IF(SP_SUL!O74="","*",SP_SUL!O74)</f>
        <v>0.375</v>
      </c>
      <c r="Q70" s="143">
        <f>IF(SP_SUL!P74="","*",SP_SUL!P74)</f>
        <v>8.3333333333333329E-2</v>
      </c>
      <c r="R70" s="145" t="str">
        <f>IF(SP_SUL!Q74="","*",CONCATENATE(SP_SUL!Q74," ",SP_SUL!R74))</f>
        <v>480 M</v>
      </c>
      <c r="S70" s="145" t="str">
        <f>IF(SP_SUL!V74="","*",SP_SUL!V74)</f>
        <v>Antonioni</v>
      </c>
      <c r="T70" s="145" t="str">
        <f>IF(SP_SUL!W74="","*",SP_SUL!W74)</f>
        <v xml:space="preserve">Socaria mecanizada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