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53" documentId="8_{B6337239-1A00-434D-AAD0-422EA1FEB5AE}" xr6:coauthVersionLast="47" xr6:coauthVersionMax="47" xr10:uidLastSave="{12128B8F-D4E0-426B-94FA-8E333D556B9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<sst xmlns="http://schemas.openxmlformats.org/spreadsheetml/2006/main" count="5272" uniqueCount="1221">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</sst>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S80" activePane="bottomRight" state="frozen"/>
      <selection pane="bottomRight" activeCell="BF93" sqref="BF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2" t="s">
        <v>829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830</v>
      </c>
      <c r="BI1" s="347"/>
      <c r="BJ1" s="348"/>
      <c r="BK1" s="349"/>
      <c r="BL1" s="50"/>
      <c r="BM1" s="339" t="s">
        <v>831</v>
      </c>
      <c r="BN1" s="340"/>
      <c r="BO1" s="340"/>
      <c r="BP1" s="340"/>
      <c r="BQ1" s="340"/>
      <c r="BR1" s="340"/>
      <c r="BS1" s="34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2" t="s">
        <v>832</v>
      </c>
      <c r="AJ2" s="343"/>
      <c r="AK2" s="343"/>
      <c r="AL2" s="343"/>
      <c r="AM2" s="343"/>
      <c r="AN2" s="343"/>
      <c r="AO2" s="343"/>
      <c r="AP2" s="343"/>
      <c r="AQ2" s="345"/>
      <c r="AR2" s="239"/>
      <c r="AS2" s="357" t="s">
        <v>835</v>
      </c>
      <c r="AT2" s="344"/>
      <c r="AU2" s="344"/>
      <c r="AV2" s="344"/>
      <c r="AW2" s="344"/>
      <c r="AX2" s="343"/>
      <c r="AY2" s="345"/>
      <c r="AZ2" s="4"/>
      <c r="BA2" s="336" t="s">
        <v>836</v>
      </c>
      <c r="BB2" s="338"/>
      <c r="BC2" s="342" t="s">
        <v>833</v>
      </c>
      <c r="BD2" s="343"/>
      <c r="BE2" s="343"/>
      <c r="BF2" s="345"/>
      <c r="BG2" s="3"/>
      <c r="BH2" s="350"/>
      <c r="BI2" s="351"/>
      <c r="BJ2" s="352"/>
      <c r="BK2" s="353"/>
      <c r="BL2" s="50"/>
      <c r="BM2" s="354"/>
      <c r="BN2" s="355"/>
      <c r="BO2" s="355"/>
      <c r="BP2" s="355"/>
      <c r="BQ2" s="355"/>
      <c r="BR2" s="355"/>
      <c r="BS2" s="35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36" t="s">
        <v>837</v>
      </c>
      <c r="AJ3" s="338"/>
      <c r="AK3" s="336" t="s">
        <v>838</v>
      </c>
      <c r="AL3" s="337"/>
      <c r="AM3" s="337"/>
      <c r="AN3" s="337"/>
      <c r="AO3" s="337"/>
      <c r="AP3" s="337"/>
      <c r="AQ3" s="338"/>
      <c r="AR3" s="240"/>
      <c r="AS3" s="360" t="s">
        <v>844</v>
      </c>
      <c r="AT3" s="361"/>
      <c r="AU3" s="360" t="s">
        <v>845</v>
      </c>
      <c r="AV3" s="361"/>
      <c r="AW3" s="360" t="s">
        <v>846</v>
      </c>
      <c r="AX3" s="362"/>
      <c r="AY3" s="64" t="s">
        <v>847</v>
      </c>
      <c r="AZ3" s="64"/>
      <c r="BA3" s="358"/>
      <c r="BB3" s="359"/>
      <c r="BC3" s="336" t="s">
        <v>840</v>
      </c>
      <c r="BD3" s="337"/>
      <c r="BE3" s="337"/>
      <c r="BF3" s="338"/>
      <c r="BG3" s="63"/>
      <c r="BH3" s="350"/>
      <c r="BI3" s="351"/>
      <c r="BJ3" s="352"/>
      <c r="BK3" s="353"/>
      <c r="BL3" s="50"/>
      <c r="BM3" s="339" t="s">
        <v>848</v>
      </c>
      <c r="BN3" s="340"/>
      <c r="BO3" s="340"/>
      <c r="BP3" s="341"/>
      <c r="BQ3" s="339" t="s">
        <v>466</v>
      </c>
      <c r="BR3" s="340"/>
      <c r="BS3" s="341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80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N4245995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/>
      <c r="BN93" s="15"/>
      <c r="BO93" s="165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5" t="str">
        <f t="shared" si="12"/>
        <v/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80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 hidden="1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/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 hidden="1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/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 hidden="1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/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 hidden="1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/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 hidden="1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/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 hidden="1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1146</v>
      </c>
      <c r="X111" s="218" t="s">
        <v>662</v>
      </c>
      <c r="Y111" s="158"/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 hidden="1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/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 hidden="1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/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 hidden="1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/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 hidden="1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/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 hidden="1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/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 hidden="1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/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 hidden="1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1147</v>
      </c>
      <c r="N118" s="204" t="s">
        <v>1148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1149</v>
      </c>
      <c r="X118" s="218" t="s">
        <v>657</v>
      </c>
      <c r="Y118" s="158"/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255" hidden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1150</v>
      </c>
      <c r="X119" s="218" t="s">
        <v>657</v>
      </c>
      <c r="Y119" s="158"/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 hidden="1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1151</v>
      </c>
      <c r="X120" s="218" t="s">
        <v>657</v>
      </c>
      <c r="Y120" s="158"/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 hidden="1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1152</v>
      </c>
      <c r="X121" s="218" t="s">
        <v>657</v>
      </c>
      <c r="Y121" s="158"/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 hidden="1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1153</v>
      </c>
      <c r="X122" s="218" t="s">
        <v>657</v>
      </c>
      <c r="Y122" s="158"/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 hidden="1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/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162.75" hidden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1154</v>
      </c>
      <c r="X125" s="218" t="s">
        <v>657</v>
      </c>
      <c r="Y125" s="158"/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 hidden="1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/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 hidden="1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/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 hidden="1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/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 hidden="1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1156</v>
      </c>
      <c r="N129" s="204" t="s">
        <v>1157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/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3" t="s">
        <v>1158</v>
      </c>
      <c r="C2" s="363"/>
      <c r="D2" s="363"/>
      <c r="E2" s="363"/>
      <c r="F2" s="363"/>
      <c r="G2" s="363"/>
    </row>
    <row r="3" spans="2:7" ht="20.25" customHeight="1">
      <c r="B3" s="364"/>
      <c r="C3" s="364"/>
      <c r="D3" s="364"/>
      <c r="E3" s="364"/>
      <c r="F3" s="364"/>
      <c r="G3" s="364"/>
    </row>
    <row r="4" spans="2:7">
      <c r="B4" s="331" t="s">
        <v>1159</v>
      </c>
      <c r="C4" s="331" t="s">
        <v>1160</v>
      </c>
      <c r="D4" s="331" t="s">
        <v>1161</v>
      </c>
      <c r="E4" s="331" t="s">
        <v>1162</v>
      </c>
      <c r="F4" s="331" t="s">
        <v>8</v>
      </c>
      <c r="G4" s="331" t="s">
        <v>1163</v>
      </c>
    </row>
    <row r="5" spans="2:7">
      <c r="B5" s="334" t="s">
        <v>1145</v>
      </c>
      <c r="C5" s="334">
        <v>314978</v>
      </c>
      <c r="D5" s="334" t="s">
        <v>1164</v>
      </c>
      <c r="E5" s="334" t="s">
        <v>537</v>
      </c>
      <c r="F5" s="334" t="s">
        <v>101</v>
      </c>
      <c r="G5" s="334"/>
    </row>
    <row r="6" spans="2:7">
      <c r="B6" s="334" t="s">
        <v>1165</v>
      </c>
      <c r="C6" s="334">
        <v>256790</v>
      </c>
      <c r="D6" s="334" t="s">
        <v>1166</v>
      </c>
      <c r="E6" s="334" t="s">
        <v>537</v>
      </c>
      <c r="F6" s="334" t="s">
        <v>1167</v>
      </c>
      <c r="G6" s="335">
        <v>45992</v>
      </c>
    </row>
    <row r="7" spans="2:7">
      <c r="B7" s="334" t="s">
        <v>1168</v>
      </c>
      <c r="C7" s="334">
        <v>265193</v>
      </c>
      <c r="D7" s="334" t="s">
        <v>1169</v>
      </c>
      <c r="E7" s="334" t="s">
        <v>538</v>
      </c>
      <c r="F7" s="334" t="s">
        <v>1170</v>
      </c>
      <c r="G7" s="334"/>
    </row>
    <row r="8" spans="2:7">
      <c r="B8" s="334" t="s">
        <v>1171</v>
      </c>
      <c r="C8" s="334">
        <v>293716</v>
      </c>
      <c r="D8" s="334" t="s">
        <v>1172</v>
      </c>
      <c r="E8" s="334" t="s">
        <v>538</v>
      </c>
      <c r="F8" s="334" t="s">
        <v>1170</v>
      </c>
      <c r="G8" s="334"/>
    </row>
    <row r="9" spans="2:7">
      <c r="B9" s="334" t="s">
        <v>1173</v>
      </c>
      <c r="C9" s="334">
        <v>257258</v>
      </c>
      <c r="D9" s="334" t="s">
        <v>1174</v>
      </c>
      <c r="E9" s="334" t="s">
        <v>539</v>
      </c>
      <c r="F9" s="334" t="s">
        <v>144</v>
      </c>
      <c r="G9" s="334"/>
    </row>
    <row r="10" spans="2:7">
      <c r="B10" s="334" t="s">
        <v>1175</v>
      </c>
      <c r="C10" s="334">
        <v>371147</v>
      </c>
      <c r="D10" s="334" t="s">
        <v>1176</v>
      </c>
      <c r="E10" s="334" t="s">
        <v>539</v>
      </c>
      <c r="F10" s="334" t="s">
        <v>144</v>
      </c>
      <c r="G10" s="334"/>
    </row>
    <row r="11" spans="2:7">
      <c r="B11" s="334" t="s">
        <v>1177</v>
      </c>
      <c r="C11" s="334">
        <v>259230</v>
      </c>
      <c r="D11" s="334" t="s">
        <v>1178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1179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1180</v>
      </c>
      <c r="C13" s="334">
        <v>258542</v>
      </c>
      <c r="D13" s="334" t="s">
        <v>1181</v>
      </c>
      <c r="E13" s="334" t="s">
        <v>540</v>
      </c>
      <c r="F13" s="334" t="s">
        <v>180</v>
      </c>
      <c r="G13" s="334"/>
    </row>
    <row r="14" spans="2:7">
      <c r="B14" s="334" t="s">
        <v>1182</v>
      </c>
      <c r="C14" s="334">
        <v>257050</v>
      </c>
      <c r="D14" s="334" t="s">
        <v>1183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65" t="s">
        <v>1184</v>
      </c>
      <c r="D1" s="365"/>
      <c r="E1" s="365"/>
      <c r="F1" s="365"/>
      <c r="G1" s="365"/>
      <c r="H1" s="365"/>
    </row>
    <row r="2" spans="3:8">
      <c r="C2" s="365"/>
      <c r="D2" s="365"/>
      <c r="E2" s="365"/>
      <c r="F2" s="365"/>
      <c r="G2" s="365"/>
      <c r="H2" s="365"/>
    </row>
    <row r="3" spans="3:8" ht="34.5" customHeight="1">
      <c r="C3" s="326" t="s">
        <v>410</v>
      </c>
      <c r="D3" s="326" t="s">
        <v>1185</v>
      </c>
      <c r="E3" s="326" t="s">
        <v>1186</v>
      </c>
      <c r="F3" s="326" t="s">
        <v>1187</v>
      </c>
      <c r="G3" s="331" t="s">
        <v>1188</v>
      </c>
      <c r="H3" s="326" t="s">
        <v>1189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1192</v>
      </c>
      <c r="G6" s="333" t="s">
        <v>1193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1194</v>
      </c>
      <c r="H7" s="327"/>
    </row>
    <row r="8" spans="3:8">
      <c r="C8" s="327" t="s">
        <v>464</v>
      </c>
      <c r="D8" s="327" t="s">
        <v>1195</v>
      </c>
      <c r="E8" s="328">
        <v>45993</v>
      </c>
      <c r="F8" s="327">
        <v>12000</v>
      </c>
      <c r="G8" s="332" t="s">
        <v>1196</v>
      </c>
      <c r="H8" s="327"/>
    </row>
    <row r="9" spans="3:8" ht="29.25">
      <c r="C9" s="327" t="s">
        <v>464</v>
      </c>
      <c r="D9" s="327" t="s">
        <v>1197</v>
      </c>
      <c r="E9" s="328">
        <v>45993</v>
      </c>
      <c r="F9" s="327">
        <v>9000</v>
      </c>
      <c r="G9" s="332" t="s">
        <v>1198</v>
      </c>
      <c r="H9" s="327"/>
    </row>
    <row r="10" spans="3:8" ht="29.25">
      <c r="C10" s="327" t="s">
        <v>464</v>
      </c>
      <c r="D10" s="327" t="s">
        <v>1199</v>
      </c>
      <c r="E10" s="328">
        <v>45993</v>
      </c>
      <c r="F10" s="327">
        <v>10000</v>
      </c>
      <c r="G10" s="332" t="s">
        <v>1198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66" t="s">
        <v>1201</v>
      </c>
      <c r="D5" s="367"/>
      <c r="E5" s="367"/>
      <c r="F5" s="367"/>
      <c r="G5" s="367"/>
      <c r="H5" s="367"/>
      <c r="I5" s="367"/>
      <c r="J5" s="368"/>
      <c r="K5" s="369" t="s">
        <v>1202</v>
      </c>
      <c r="L5" s="370"/>
      <c r="M5" s="370"/>
      <c r="N5" s="370"/>
      <c r="O5" s="371" t="s">
        <v>1203</v>
      </c>
      <c r="P5" s="372"/>
      <c r="Q5" s="373"/>
    </row>
    <row r="6" spans="1:17" s="94" customFormat="1" ht="15.75" customHeight="1">
      <c r="A6" s="88" t="s">
        <v>1204</v>
      </c>
      <c r="B6" s="95" t="s">
        <v>1205</v>
      </c>
      <c r="C6" s="96" t="s">
        <v>869</v>
      </c>
      <c r="D6" s="97" t="s">
        <v>870</v>
      </c>
      <c r="E6" s="96" t="s">
        <v>1206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1207</v>
      </c>
      <c r="M6" s="139" t="s">
        <v>335</v>
      </c>
      <c r="N6" s="140" t="s">
        <v>864</v>
      </c>
      <c r="O6" s="246" t="s">
        <v>907</v>
      </c>
      <c r="P6" s="157"/>
      <c r="Q6" s="193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84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81"/>
      <c r="M1" s="124"/>
      <c r="N1" s="268"/>
      <c r="O1" s="268"/>
      <c r="P1" s="170"/>
      <c r="Q1" s="377" t="s">
        <v>917</v>
      </c>
      <c r="R1" s="378"/>
      <c r="U1" s="102"/>
      <c r="V1" s="379" t="s">
        <v>1209</v>
      </c>
      <c r="W1" s="379"/>
      <c r="X1" s="379"/>
      <c r="Y1" s="104"/>
    </row>
    <row r="2" spans="1:25" s="101" customFormat="1" ht="11.25" customHeight="1">
      <c r="A2" s="105" t="s">
        <v>1210</v>
      </c>
      <c r="B2" s="105" t="s">
        <v>1205</v>
      </c>
      <c r="C2" s="105" t="s">
        <v>313</v>
      </c>
      <c r="D2" s="106" t="s">
        <v>869</v>
      </c>
      <c r="E2" s="106" t="s">
        <v>870</v>
      </c>
      <c r="F2" s="106" t="s">
        <v>1204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82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1211</v>
      </c>
      <c r="U2" s="108" t="s">
        <v>872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>
        <f ca="1">_xlfn.XLOOKUP(G6&amp;$V$2,BS_CONTROLE[CHAVE],BS_CONTROLE[Quantidade_11],"-")</f>
        <v>20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55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312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>
        <f ca="1">_xlfn.XLOOKUP(G31&amp;$V$2,BS_CONTROLE[CHAVE],BS_CONTROLE[Quantidade_11],"-")</f>
        <v>20</v>
      </c>
      <c r="W31" s="112">
        <f ca="1">_xlfn.XLOOKUP(G31&amp;$W$2,BS_CONTROLE[CHAVE],BS_CONTROLE[Quantidade_11],"-")</f>
        <v>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55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23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1800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12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312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54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55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312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55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12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N42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312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312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*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83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*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83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*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83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*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83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*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83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*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83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*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83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*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83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*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83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*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83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*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83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*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83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*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83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*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83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*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83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*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83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23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*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83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*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83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*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83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*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83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*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83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*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83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*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83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1212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1213</v>
      </c>
      <c r="C2" s="96" t="s">
        <v>854</v>
      </c>
      <c r="D2" s="96" t="s">
        <v>856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1" t="s">
        <v>1220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N42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*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*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*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*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*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*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*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*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*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*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*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*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*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*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*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*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*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 hidden="1">
      <c r="B122" s="120" t="str">
        <f>IF(SP_SUL!Y124="","*",SP_SUL!Y124)</f>
        <v>*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*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*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*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*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*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