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94" documentId="120_S{118792C3-22EF-5104-A093-F22BFE3913F3}" xr6:coauthVersionLast="47" xr6:coauthVersionMax="47" xr10:uidLastSave="{B7388814-9242-412E-B9BF-8E31B3C810A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5" i="1" l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/>
  <c r="K8" i="15" s="1"/>
  <c r="N11" i="1" a="1"/>
  <c r="N11" i="1" s="1"/>
  <c r="R11" i="1"/>
  <c r="S11" i="1" a="1"/>
  <c r="S11" i="1" s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O11" i="1"/>
  <c r="BE11" i="1" s="1" a="1"/>
  <c r="BE11" i="1" s="1"/>
  <c r="AP11" i="1"/>
  <c r="M12" i="10" s="1"/>
  <c r="AQ11" i="1"/>
  <c r="BB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/>
  <c r="AI14" i="1"/>
  <c r="AJ14" i="1"/>
  <c r="K15" i="10"/>
  <c r="AO14" i="1"/>
  <c r="M15" i="10"/>
  <c r="BB14" i="1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 s="1"/>
  <c r="AI18" i="1"/>
  <c r="AJ18" i="1"/>
  <c r="AK18" i="1"/>
  <c r="K19" i="10" s="1"/>
  <c r="AL18" i="1"/>
  <c r="AO18" i="1"/>
  <c r="AP18" i="1"/>
  <c r="M19" i="10" s="1"/>
  <c r="AQ18" i="1"/>
  <c r="BB18" i="1"/>
  <c r="BE18" i="1" a="1"/>
  <c r="BE18" i="1" s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 s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/>
  <c r="E18" i="15" s="1"/>
  <c r="U21" i="1" a="1"/>
  <c r="U21" i="1" s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 s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AJ26" i="1"/>
  <c r="AK26" i="1"/>
  <c r="K27" i="10" s="1"/>
  <c r="AL26" i="1"/>
  <c r="AO26" i="1"/>
  <c r="BE26" i="1" s="1" a="1"/>
  <c r="BE26" i="1" s="1"/>
  <c r="AP26" i="1"/>
  <c r="M27" i="10" s="1"/>
  <c r="AQ26" i="1"/>
  <c r="BB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/>
  <c r="K28" i="15" s="1"/>
  <c r="N31" i="1" a="1"/>
  <c r="N31" i="1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BE31" i="1" s="1" a="1"/>
  <c r="BE31" i="1" s="1"/>
  <c r="AP31" i="1"/>
  <c r="M31" i="10" s="1"/>
  <c r="AQ31" i="1"/>
  <c r="BB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31" i="1" l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<sst xmlns="http://schemas.openxmlformats.org/spreadsheetml/2006/main" count="7334" uniqueCount="1541">
  <si>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</si>
  <si>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</si>
  <si>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</si>
  <si>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</si>
  <si>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</si>
  <si>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</si>
  <si>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</si>
  <si>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</si>
  <si>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</si>
  <si>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</si>
  <si>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</si>
  <si>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</si>
  <si>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</si>
  <si>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</si>
  <si>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</si>
  <si>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</si>
  <si>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</si>
  <si>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</si>
  <si>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</si>
  <si>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</si>
  <si>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</si>
  <si>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</si>
  <si>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</si>
  <si>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</si>
  <si>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</si>
  <si>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</si>
  <si>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</si>
  <si>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</si>
  <si>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</si>
  <si>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</si>
  <si>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</si>
  <si>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</si>
  <si>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</si>
  <si>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</si>
  <si>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</si>
  <si>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</si>
  <si>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</si>
  <si>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</si>
  <si>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</si>
  <si>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</si>
  <si>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</si>
  <si>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</si>
  <si>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</si>
  <si>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</si>
  <si>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</si>
  <si>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</si>
  <si>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</si>
  <si>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</si>
  <si>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</si>
  <si>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</si>
  <si>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</si>
  <si>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</si>
  <si>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</si>
  <si>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</si>
  <si>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</si>
  <si>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</si>
  <si>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</si>
  <si>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</si>
  <si>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</si>
  <si>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</si>
  <si>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</si>
  <si>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</si>
  <si>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</si>
  <si>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</si>
  <si>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</si>
  <si>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</si>
  <si>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</si>
  <si>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</si>
  <si>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</si>
  <si>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</si>
  <si>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</si>
  <si>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</si>
  <si>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</si>
  <si>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</si>
  <si>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</si>
  <si>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</si>
  <si>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</si>
  <si>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</si>
  <si>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</si>
  <si>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</si>
  <si>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</si>
  <si>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</si>
  <si>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</si>
  <si>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</si>
  <si>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</si>
  <si>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</si>
  <si>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</si>
  <si>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</si>
  <si>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</si>
  <si>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</si>
  <si>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</si>
  <si>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</si>
  <si>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</si>
  <si>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</si>
  <si>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</si>
  <si>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</si>
  <si>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</si>
  <si>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</si>
  <si>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</si>
  <si>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</si>
  <si>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</si>
  <si>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</si>
  <si>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</si>
  <si>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</si>
  <si>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</si>
  <si>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</si>
  <si>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</si>
  <si>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</si>
  <si>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</si>
  <si>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</si>
  <si>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</si>
  <si>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</si>
  <si>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</si>
  <si>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</si>
  <si>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</si>
  <si>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</si>
  <si>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</si>
  <si>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</si>
  <si>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</si>
  <si>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</si>
  <si>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</si>
  <si>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</si>
  <si>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</si>
  <si>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</si>
  <si>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</si>
  <si>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</si>
  <si>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</si>
  <si>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</si>
  <si>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</si>
  <si>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</si>
  <si>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</si>
  <si>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</si>
  <si>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</si>
  <si>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</si>
  <si>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</si>
  <si>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</si>
  <si>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</si>
  <si>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</si>
  <si>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</si>
  <si>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</si>
  <si>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</si>
  <si>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</si>
  <si>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</si>
  <si>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</si>
  <si>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</si>
  <si>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</si>
  <si>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</si>
  <si>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</si>
  <si>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</si>
  <si>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</si>
  <si>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</si>
  <si>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</si>
  <si>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</si>
  <si>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</si>
  <si>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</si>
  <si>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</si>
  <si>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</si>
  <si>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</si>
  <si>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</si>
  <si>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</si>
  <si>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</si>
  <si>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</si>
  <si>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</si>
  <si>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</si>
  <si>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</si>
  <si>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</si>
  <si>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</si>
  <si>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</si>
  <si>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</si>
  <si>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</si>
  <si>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</si>
  <si>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</si>
  <si>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</si>
  <si>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</si>
  <si>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</si>
  <si>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</si>
  <si>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</si>
  <si>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</si>
  <si>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</si>
  <si>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</si>
  <si>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</si>
  <si>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</si>
  <si>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</si>
  <si>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</si>
  <si>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</si>
  <si>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</si>
  <si>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</si>
  <si>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</si>
  <si>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</si>
  <si>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</si>
  <si>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</si>
  <si>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</si>
  <si>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</si>
  <si>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</si>
  <si>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</si>
  <si>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</si>
  <si>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</si>
  <si>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</si>
  <si>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</si>
  <si>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</si>
  <si>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</si>
  <si>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</si>
  <si>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</si>
  <si>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</si>
  <si>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</si>
  <si>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</si>
  <si>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</si>
  <si>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</si>
  <si>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</si>
  <si>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</si>
  <si>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</si>
  <si>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</si>
  <si>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</si>
  <si>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</si>
  <si>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</si>
  <si>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</si>
  <si>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</si>
  <si>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</si>
  <si>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</si>
  <si>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</si>
  <si>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</si>
  <si>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</si>
  <si>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</si>
  <si>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</si>
  <si>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</si>
  <si>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</si>
  <si>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</si>
  <si>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</si>
  <si>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</si>
  <si>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</si>
  <si>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</si>
  <si>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</si>
  <si>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</si>
  <si>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</si>
  <si>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</si>
  <si>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</si>
  <si>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</si>
  <si>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</si>
  <si>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</si>
  <si>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</si>
  <si>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</si>
  <si>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</si>
  <si>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</si>
  <si>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</si>
  <si>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</si>
  <si>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</si>
  <si>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</si>
  <si>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</si>
  <si>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</si>
  <si>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</si>
  <si>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</si>
  <si>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</si>
  <si>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</si>
  <si>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</si>
  <si>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</si>
  <si>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</si>
  <si>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</si>
  <si>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</si>
  <si>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</si>
  <si>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</si>
  <si>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</si>
  <si>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</si>
  <si>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</si>
  <si>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</si>
  <si>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</si>
  <si>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</si>
  <si>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</si>
  <si>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</si>
  <si>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</si>
  <si>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</si>
  <si>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</si>
  <si>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</si>
  <si>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</si>
  <si>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</si>
  <si>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</si>
  <si>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</si>
  <si>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</si>
  <si>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</si>
  <si>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</si>
  <si>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</si>
  <si>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</si>
  <si>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</si>
  <si>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</si>
  <si>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</si>
  <si>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</si>
  <si>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</si>
  <si>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</si>
  <si>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</si>
  <si>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</si>
  <si>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</si>
  <si>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</si>
  <si>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</si>
  <si>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</si>
  <si>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</si>
  <si>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</si>
  <si>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</si>
  <si>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</si>
  <si>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</si>
  <si>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</si>
  <si>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</si>
  <si>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</si>
  <si>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</si>
  <si>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</si>
  <si>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</si>
  <si>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</si>
  <si>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</si>
  <si>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</si>
  <si>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</si>
  <si>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</si>
  <si>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</si>
  <si>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</si>
  <si>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</si>
  <si>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</si>
  <si>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</si>
  <si>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</si>
  <si>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</si>
  <si>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</si>
  <si>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</si>
  <si>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</si>
  <si>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</si>
  <si>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</si>
  <si>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</si>
  <si>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</si>
  <si>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</si>
  <si>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</si>
  <si>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</si>
  <si>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</si>
  <si>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</si>
  <si>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</si>
  <si>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</si>
  <si>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</si>
  <si>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</si>
  <si>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</si>
  <si>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</si>
  <si>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</si>
  <si>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</si>
  <si>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</si>
  <si>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</si>
  <si>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</si>
  <si>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</si>
  <si>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</si>
  <si>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</si>
  <si>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</si>
  <si>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</si>
  <si>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</si>
  <si>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</si>
  <si>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</si>
  <si>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</si>
  <si>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</si>
  <si>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</si>
  <si>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</si>
  <si>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</si>
  <si>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</si>
  <si>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</si>
  <si>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</si>
  <si>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</si>
  <si>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</si>
  <si>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</si>
  <si>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</si>
  <si>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</si>
  <si>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</si>
  <si>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</si>
  <si>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</si>
  <si>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</si>
  <si>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</si>
  <si>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</si>
  <si>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</si>
  <si>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</si>
  <si>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</si>
  <si>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</si>
  <si>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</si>
  <si>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</si>
  <si>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</si>
  <si>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</si>
  <si>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</si>
  <si>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</si>
  <si>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</si>
  <si>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</si>
  <si>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</si>
  <si>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</si>
  <si>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</si>
  <si>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</si>
  <si>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</si>
  <si>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</si>
  <si>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</si>
  <si>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</si>
  <si>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</si>
  <si>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</si>
  <si>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</si>
  <si>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</si>
  <si>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</si>
  <si>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</si>
  <si>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</si>
  <si>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</si>
  <si>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</si>
  <si>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</si>
  <si>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</si>
  <si>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</si>
  <si>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</si>
  <si>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</si>
  <si>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</si>
  <si>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</si>
  <si>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</si>
  <si>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</si>
  <si>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</si>
  <si>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</si>
  <si>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</si>
  <si>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</si>
  <si>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</si>
  <si>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</si>
  <si>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</si>
  <si>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</si>
  <si>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</si>
  <si>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</si>
  <si>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</si>
  <si>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</si>
  <si>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</si>
  <si>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</si>
  <si>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</si>
  <si>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</si>
  <si>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</si>
  <si>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</si>
  <si>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</si>
  <si>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</si>
  <si>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</si>
  <si>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</si>
  <si>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</si>
  <si>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</si>
  <si>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</si>
  <si>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</si>
  <si>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</si>
  <si>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</si>
  <si>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</si>
  <si>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</si>
  <si>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</si>
  <si>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</si>
  <si>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</si>
  <si>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</si>
  <si>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</si>
  <si>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</si>
  <si>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</si>
  <si>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</si>
  <si>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</si>
  <si>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</si>
  <si>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</si>
  <si>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</si>
  <si>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</si>
  <si>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</si>
  <si>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</si>
  <si>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</si>
  <si>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</si>
  <si>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</si>
  <si>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</si>
  <si>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</si>
  <si>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</si>
  <si>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</si>
  <si>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</si>
  <si>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</si>
  <si>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</si>
  <si>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</si>
  <si>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</si>
  <si>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</si>
  <si>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</si>
  <si>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</si>
  <si>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</si>
  <si>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</si>
  <si>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</si>
  <si>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</si>
  <si>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</si>
  <si>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</si>
  <si>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</si>
  <si>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</si>
  <si>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</si>
  <si>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</si>
  <si>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</si>
  <si>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</si>
  <si>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</si>
  <si>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</si>
  <si>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</si>
  <si>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</si>
  <si>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</si>
  <si>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</si>
  <si>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</si>
  <si>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</si>
  <si>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</si>
  <si>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</si>
  <si>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</si>
  <si>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</si>
  <si>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</si>
  <si>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</si>
  <si>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</si>
  <si>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</si>
  <si>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</si>
  <si>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</si>
  <si>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</si>
  <si>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</si>
  <si>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</si>
  <si>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</si>
  <si>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</si>
  <si>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</si>
  <si>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</si>
  <si>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</si>
  <si>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</si>
  <si>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</si>
  <si>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</si>
  <si>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</si>
  <si>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</si>
  <si>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</si>
  <si>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</si>
  <si>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</si>
  <si>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</si>
  <si>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</si>
  <si>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</si>
  <si>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</si>
  <si>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</si>
  <si>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</si>
  <si>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</si>
  <si>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</si>
  <si>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</si>
  <si>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</si>
  <si>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</si>
  <si>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</si>
  <si>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</si>
  <si>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</si>
  <si>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</si>
  <si>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</si>
  <si>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</si>
  <si>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</si>
  <si>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</si>
  <si>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</si>
  <si>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</si>
  <si>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</si>
  <si>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</si>
  <si>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</si>
  <si>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</si>
  <si>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</si>
  <si>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</si>
  <si>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</si>
  <si>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</si>
  <si>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</si>
  <si>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</si>
  <si>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</si>
  <si>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</si>
  <si>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</si>
  <si>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</si>
  <si>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</si>
  <si>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</si>
  <si>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</si>
  <si>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</si>
  <si>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</si>
  <si>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</si>
  <si>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</si>
  <si>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</si>
  <si>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</si>
  <si>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</si>
  <si>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</si>
  <si>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</si>
  <si>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</si>
  <si>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</si>
  <si>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</si>
  <si>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</si>
  <si>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</si>
  <si>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</si>
  <si>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</si>
  <si>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</si>
  <si>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</si>
  <si>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</si>
  <si>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</si>
  <si>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</si>
  <si>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</si>
  <si>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</si>
  <si>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</si>
  <si>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</si>
  <si>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</si>
  <si>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</si>
  <si>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</si>
  <si>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</si>
  <si>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</si>
  <si>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</si>
  <si>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</si>
  <si>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</si>
  <si>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</si>
  <si>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</si>
  <si>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</si>
  <si>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</si>
  <si>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</si>
  <si>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</si>
  <si>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</si>
  <si>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</si>
  <si>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</si>
  <si>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</si>
  <si>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</si>
  <si>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</si>
  <si>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</si>
  <si>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</si>
  <si>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</si>
  <si>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</si>
  <si>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</si>
  <si>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</si>
  <si>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</si>
  <si>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</si>
  <si>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</si>
  <si>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</si>
  <si>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</si>
  <si>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</si>
  <si>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</si>
  <si>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</si>
  <si>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</si>
  <si>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</si>
  <si>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</si>
  <si>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</si>
  <si>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</si>
  <si>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</si>
  <si>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</si>
  <si>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</si>
  <si>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</si>
  <si>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</si>
  <si>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</si>
  <si>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</si>
  <si>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</si>
  <si>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</si>
  <si>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</si>
  <si>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</si>
  <si>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</si>
  <si>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</si>
  <si>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</si>
  <si>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</si>
  <si>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</si>
  <si>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</si>
  <si>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</si>
  <si>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</si>
  <si>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</si>
  <si>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</si>
  <si>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</si>
  <si>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</si>
  <si>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</si>
  <si>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</si>
  <si>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</si>
  <si>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</si>
  <si>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</si>
  <si>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</si>
  <si>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</si>
  <si>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</si>
  <si>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</si>
  <si>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</si>
  <si>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</si>
  <si>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</si>
  <si>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</si>
  <si>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</si>
  <si>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</si>
  <si>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</si>
  <si>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</si>
  <si>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</si>
  <si>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</si>
  <si>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</si>
  <si>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</si>
  <si>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</si>
  <si>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</si>
  <si>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</si>
  <si>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</si>
  <si>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</si>
  <si>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</si>
  <si>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</si>
  <si>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</si>
  <si>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</si>
  <si>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</si>
  <si>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</si>
  <si>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</si>
  <si>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</si>
  <si>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</si>
  <si>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</si>
  <si>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</si>
  <si>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</si>
  <si>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</si>
  <si>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</si>
  <si>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</si>
  <si>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</si>
  <si>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</si>
  <si>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</si>
  <si>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</si>
  <si>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</si>
  <si>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</si>
  <si>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</si>
  <si>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</si>
  <si>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</si>
  <si>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</si>
  <si>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</si>
  <si>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</si>
  <si>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</si>
  <si>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</si>
  <si>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</si>
  <si>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</si>
  <si>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</si>
  <si>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</si>
  <si>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</si>
  <si>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</si>
  <si>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</si>
  <si>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</si>
  <si>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</si>
  <si>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</si>
  <si>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</si>
  <si>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</si>
  <si>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</si>
  <si>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</si>
  <si>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</si>
  <si>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</si>
  <si>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</si>
  <si>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</si>
  <si>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</si>
  <si>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</si>
  <si>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</si>
  <si>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</si>
  <si>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</si>
  <si>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</si>
  <si>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</si>
  <si>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</si>
  <si>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</si>
  <si>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</si>
  <si>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</si>
  <si>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</si>
  <si>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</si>
  <si>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</si>
  <si>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</si>
  <si>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</si>
  <si>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</si>
  <si>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</si>
  <si>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</si>
  <si>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</si>
  <si>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</si>
  <si>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</si>
  <si>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</si>
  <si>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</si>
  <si>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</si>
  <si>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</si>
  <si>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</si>
  <si>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</si>
  <si>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</si>
  <si>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</si>
  <si>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</si>
  <si>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</si>
  <si>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</si>
  <si>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</si>
  <si>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</si>
  <si>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</si>
  <si>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</si>
  <si>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</si>
  <si>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</si>
  <si>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</si>
  <si>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</si>
  <si>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</si>
  <si>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</si>
  <si>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</si>
  <si>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</si>
  <si>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</si>
  <si>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</si>
  <si>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</si>
  <si>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</si>
  <si>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</si>
  <si>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</si>
  <si>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</si>
  <si>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</si>
  <si>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</si>
  <si>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</si>
  <si>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</si>
  <si>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</si>
  <si>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</si>
  <si>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</si>
  <si>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</si>
  <si>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</si>
  <si>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</si>
  <si>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</si>
  <si>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</si>
  <si>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</si>
  <si>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</si>
  <si>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</si>
  <si>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</si>
  <si>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</si>
  <si>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</si>
  <si>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</si>
  <si>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</si>
  <si>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</si>
  <si>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</si>
  <si>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</si>
  <si>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</si>
  <si>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</si>
  <si>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</si>
  <si>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</si>
  <si>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</si>
  <si>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</si>
  <si>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</si>
  <si>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</si>
  <si>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</si>
  <si>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</si>
  <si>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</si>
  <si>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</si>
  <si>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</si>
  <si>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</si>
  <si>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</si>
  <si>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</si>
  <si>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</si>
  <si>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</si>
  <si>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</si>
  <si>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</si>
  <si>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</si>
  <si>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</si>
  <si>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</si>
  <si>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</si>
  <si>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</si>
  <si>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</si>
  <si>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</si>
  <si>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</si>
  <si>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</si>
  <si>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</si>
  <si>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</si>
  <si>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</si>
  <si>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</si>
  <si>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</si>
  <si>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</si>
  <si>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</si>
  <si>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</si>
  <si>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</si>
  <si>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</si>
  <si>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</si>
  <si>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</si>
  <si>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</si>
  <si>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</si>
  <si>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</si>
  <si>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</si>
  <si>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</si>
  <si>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</si>
  <si>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</si>
  <si>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</si>
  <si>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</si>
  <si>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</si>
  <si>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</si>
  <si>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</si>
  <si>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</si>
  <si>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</si>
  <si>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</si>
  <si>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</si>
  <si>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</si>
  <si>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</si>
  <si>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</si>
  <si>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</si>
  <si>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</si>
  <si>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</si>
  <si>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</si>
  <si>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</si>
  <si>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</si>
  <si>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</si>
  <si>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</si>
  <si>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</si>
  <si>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</si>
  <si>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</si>
  <si>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</si>
  <si>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</si>
  <si>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</si>
  <si>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</si>
  <si>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</si>
  <si>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</si>
  <si>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</si>
  <si>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</si>
  <si>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</si>
  <si>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</si>
  <si>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</si>
  <si>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</si>
  <si>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</si>
  <si>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</si>
  <si>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</si>
  <si>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</si>
  <si>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</si>
  <si>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</si>
  <si>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</si>
  <si>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</si>
  <si>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</si>
  <si>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</si>
  <si>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</si>
  <si>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</si>
  <si>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</si>
  <si>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</si>
  <si>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</si>
  <si>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</si>
  <si>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</si>
  <si>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</si>
  <si>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</si>
  <si>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</si>
  <si>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</si>
  <si>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</si>
  <si>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</si>
  <si>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</si>
  <si>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</si>
  <si>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</si>
  <si>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</si>
  <si>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</si>
  <si>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</si>
  <si>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</si>
  <si>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</si>
  <si>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</si>
  <si>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</si>
  <si>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</si>
  <si>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</si>
  <si>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</si>
  <si>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</si>
  <si>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</si>
  <si>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</si>
  <si>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</si>
  <si>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</si>
  <si>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</si>
  <si>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</si>
  <si>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</si>
  <si>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</si>
  <si>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</si>
  <si>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</si>
  <si>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</si>
  <si>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</si>
  <si>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</si>
  <si>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</si>
  <si>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</si>
  <si>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</si>
  <si>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</si>
  <si>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</si>
  <si>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</si>
  <si>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</si>
  <si>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</si>
  <si>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</si>
  <si>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</si>
  <si>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</si>
  <si>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</si>
  <si>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</si>
  <si>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</si>
  <si>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</si>
  <si>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</si>
  <si>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</si>
  <si>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</si>
  <si>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</si>
  <si>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</si>
  <si>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</si>
  <si>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</si>
  <si>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</si>
  <si>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</si>
  <si>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</si>
  <si>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</si>
  <si>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</si>
  <si>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</si>
  <si>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</si>
  <si>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</si>
  <si>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</si>
  <si>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</si>
  <si>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</si>
  <si>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</si>
  <si>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</si>
  <si>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</si>
  <si>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</si>
  <si>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</si>
  <si>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</si>
  <si>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</si>
  <si>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</si>
  <si>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</si>
  <si>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</si>
  <si>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</si>
  <si>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</si>
  <si>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</si>
  <si>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</si>
  <si>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</si>
  <si>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</si>
  <si>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</si>
  <si>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</si>
  <si>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</si>
  <si>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</si>
  <si>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</si>
  <si>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</si>
  <si>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</si>
  <si>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</si>
  <si>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</si>
  <si>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</si>
  <si>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</si>
  <si>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</si>
  <si>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</si>
  <si>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</si>
  <si>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</si>
  <si>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</si>
  <si>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</si>
  <si>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</si>
  <si>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</si>
  <si>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</si>
  <si>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</si>
  <si>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</si>
  <si>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</si>
  <si>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</si>
  <si>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</si>
  <si>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</si>
  <si>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</si>
  <si>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</si>
  <si>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</si>
  <si>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</si>
  <si>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</si>
  <si>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</si>
  <si>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</si>
  <si>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</si>
  <si>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</si>
  <si>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</si>
  <si>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</si>
  <si>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</si>
  <si>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</si>
  <si>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</si>
  <si>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</si>
  <si>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</si>
  <si>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</si>
  <si>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</si>
  <si>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</si>
  <si>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</si>
  <si>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</si>
  <si>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</si>
  <si>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</si>
  <si>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</si>
  <si>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</si>
  <si>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</si>
  <si>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</si>
  <si>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</si>
  <si>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</si>
  <si>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</si>
  <si>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</si>
  <si>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</si>
  <si>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</si>
  <si>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</si>
  <si>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</si>
  <si>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</si>
  <si>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</si>
  <si>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</si>
  <si>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</si>
  <si>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</si>
  <si>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</si>
  <si>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</si>
  <si>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</si>
  <si>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</si>
  <si>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</si>
  <si>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</si>
  <si>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</si>
  <si>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</si>
  <si>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</si>
  <si>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</si>
  <si>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</si>
  <si>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</si>
  <si>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</si>
  <si>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</si>
  <si>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</si>
  <si>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</si>
  <si>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</si>
  <si>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</si>
  <si>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</si>
  <si>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</si>
  <si>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</si>
  <si>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</si>
  <si>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</si>
  <si>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</si>
  <si>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</si>
  <si>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</si>
  <si>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</si>
  <si>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</si>
  <si>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</si>
  <si>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</si>
  <si>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</si>
  <si>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</si>
  <si>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</si>
  <si>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</si>
  <si>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</si>
  <si>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</si>
  <si>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</si>
  <si>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</si>
  <si>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</si>
  <si>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</si>
  <si>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</si>
  <si>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</si>
  <si>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</si>
  <si>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</si>
  <si>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</si>
  <si>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</si>
  <si>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</si>
  <si>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</si>
  <si>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</si>
  <si>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</si>
  <si>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</si>
  <si>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</si>
  <si>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</si>
  <si>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</si>
  <si>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</si>
  <si>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</si>
  <si>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</si>
  <si>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</si>
  <si>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</si>
  <si>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</si>
  <si>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</si>
  <si>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</si>
  <si>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</si>
  <si>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</si>
  <si>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</si>
  <si>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</si>
  <si>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</si>
  <si>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</si>
  <si>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</si>
  <si>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</si>
  <si>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</si>
  <si>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</si>
  <si>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</si>
  <si>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</si>
  <si>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</si>
  <si>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</si>
  <si>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</si>
  <si>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</si>
  <si>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</si>
  <si>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</si>
  <si>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</si>
  <si>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</si>
  <si>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</si>
  <si>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</si>
  <si>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</si>
  <si>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</si>
  <si>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</si>
  <si>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</si>
  <si>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</si>
  <si>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</si>
  <si>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</si>
  <si>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</si>
  <si>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</si>
  <si>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</si>
  <si>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</si>
  <si>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</si>
  <si>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</si>
  <si>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</si>
  <si>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</si>
  <si>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</si>
  <si>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</si>
  <si>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</si>
  <si>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</si>
  <si>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</si>
  <si>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</si>
  <si>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</si>
  <si>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</si>
  <si>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</si>
  <si>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</si>
  <si>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</si>
  <si>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</si>
  <si>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</si>
  <si>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</si>
  <si>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</si>
  <si>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</si>
  <si>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</si>
  <si>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</si>
  <si>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</si>
  <si>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</si>
  <si>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</si>
  <si>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</si>
  <si>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</si>
  <si>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</si>
  <si>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</si>
  <si>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</si>
  <si>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</si>
  <si>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</si>
  <si>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</si>
  <si>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</si>
  <si>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</si>
  <si>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</si>
  <si>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</si>
  <si>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</si>
  <si>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</si>
  <si>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</si>
  <si>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</si>
  <si>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</si>
  <si>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</si>
  <si>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</si>
  <si>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</si>
  <si>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</si>
  <si>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</si>
  <si>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</si>
  <si>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</si>
  <si>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</si>
  <si>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</si>
  <si>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</si>
  <si>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</si>
  <si>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</si>
  <si>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</si>
  <si>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</si>
  <si>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</si>
  <si>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</si>
  <si>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</si>
  <si>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</si>
  <si>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</si>
  <si>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</si>
  <si>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</si>
  <si>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</si>
  <si>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</si>
  <si>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</si>
  <si>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</si>
  <si>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</si>
  <si>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</si>
  <si>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</si>
  <si>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</si>
  <si>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</si>
  <si>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</si>
  <si>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</si>
  <si>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</si>
  <si>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</si>
  <si>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</si>
  <si>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</si>
  <si>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</si>
  <si>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</si>
  <si>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</si>
  <si>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</si>
  <si>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</si>
  <si>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</si>
  <si>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</si>
  <si>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</si>
  <si>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</si>
  <si>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</si>
  <si>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</si>
  <si>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</si>
  <si>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</si>
  <si>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</si>
  <si>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</si>
  <si>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</si>
  <si>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</si>
  <si>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</si>
  <si>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</si>
  <si>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</si>
  <si>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</si>
  <si>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</si>
  <si>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</si>
  <si>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</si>
  <si>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</si>
  <si>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</si>
  <si>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</si>
  <si>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</si>
  <si>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</si>
  <si>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</si>
  <si>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</si>
  <si>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</si>
  <si>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</si>
  <si>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</si>
  <si>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</si>
  <si>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</si>
  <si>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</si>
  <si>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</si>
  <si>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</si>
  <si>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</si>
  <si>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</si>
  <si>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</si>
  <si>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</si>
  <si>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</si>
  <si>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</si>
  <si>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</si>
  <si>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</si>
  <si>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</si>
  <si>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</si>
  <si>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</si>
  <si>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</si>
  <si>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</si>
  <si>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</si>
  <si>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</si>
  <si>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</si>
  <si>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</si>
  <si>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</si>
  <si>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</si>
  <si>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</si>
  <si>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</si>
  <si>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</si>
  <si>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</si>
  <si>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</si>
  <si>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</si>
  <si>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</si>
  <si>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</si>
  <si>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</si>
  <si>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</si>
  <si>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</si>
  <si>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</si>
  <si>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</si>
  <si>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</si>
  <si>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</si>
  <si>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</si>
  <si>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</si>
  <si>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</si>
  <si>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</si>
  <si>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</si>
  <si>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</si>
  <si>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</si>
  <si>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</si>
  <si>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</si>
  <si>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</si>
  <si>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</si>
  <si>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</si>
  <si>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</si>
  <si>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</si>
  <si>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</si>
  <si>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</si>
  <si>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</si>
  <si>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</si>
  <si>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</si>
  <si>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</si>
  <si>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</si>
  <si>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</si>
  <si>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</si>
  <si>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</si>
  <si>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</si>
  <si>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</si>
  <si>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</si>
  <si>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</si>
  <si>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</si>
  <si>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</si>
  <si>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</si>
  <si>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</si>
  <si>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</si>
  <si>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</si>
  <si>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</si>
  <si>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</si>
  <si>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</si>
  <si>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</si>
  <si>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</si>
  <si>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</si>
  <si>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</si>
  <si>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</si>
  <si>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</si>
  <si>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</si>
  <si>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</si>
  <si>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</si>
  <si>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</si>
  <si>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</si>
  <si>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</si>
  <si>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</si>
  <si>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</si>
  <si>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</si>
  <si>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</si>
  <si>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</si>
  <si>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</si>
  <si>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</si>
  <si>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</si>
  <si>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</si>
  <si>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</si>
  <si>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</si>
  <si>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</si>
  <si>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</si>
  <si>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</si>
  <si>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</si>
  <si>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</si>
  <si>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</si>
  <si>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</si>
  <si>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</si>
  <si>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</si>
  <si>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</si>
  <si>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</si>
  <si>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</si>
  <si>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</si>
  <si>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</si>
  <si>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</si>
  <si>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</si>
  <si>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</si>
  <si>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</si>
  <si>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</si>
  <si>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</si>
  <si>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</si>
  <si>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</si>
  <si>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</si>
  <si>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</si>
  <si>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</si>
  <si>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</si>
  <si>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</si>
  <si>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</si>
  <si>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</si>
  <si>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</si>
  <si>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</si>
  <si>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</si>
  <si>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</si>
  <si>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</si>
  <si>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</si>
  <si>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</si>
  <si>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</si>
  <si>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</si>
  <si>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</si>
  <si>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</si>
  <si>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</si>
  <si>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</si>
  <si>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</si>
  <si>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</si>
  <si>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</si>
  <si>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</si>
  <si>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</si>
  <si>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</si>
  <si>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</si>
  <si>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</si>
  <si>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</si>
  <si>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</si>
  <si>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</si>
  <si>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</si>
  <si>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</si>
  <si>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</si>
  <si>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</si>
  <si>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</si>
  <si>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</si>
  <si>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</si>
  <si>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</si>
  <si>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</si>
  <si>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</si>
  <si>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</si>
  <si>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</si>
  <si>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</si>
  <si>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</si>
  <si>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</si>
  <si>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</si>
  <si>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</si>
  <si>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</si>
  <si>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</si>
  <si>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</si>
  <si>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</si>
  <si>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</si>
  <si>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</si>
  <si>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</si>
  <si>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</si>
  <si>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</si>
  <si>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</si>
  <si>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</si>
  <si>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</si>
  <si>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</si>
  <si>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</si>
  <si>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</si>
  <si>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</si>
  <si>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</si>
  <si>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</si>
  <si>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</si>
  <si>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</si>
  <si>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</si>
  <si>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</si>
  <si>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</si>
  <si>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</si>
  <si>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</si>
  <si>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</si>
  <si>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</si>
  <si>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</si>
  <si>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</si>
  <si>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</si>
  <si>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</si>
  <si>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</si>
  <si>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</si>
  <si>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</si>
  <si>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</si>
  <si>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</si>
  <si>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</si>
  <si>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</si>
  <si>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</si>
  <si>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</si>
  <si>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</si>
  <si>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</si>
  <si>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</si>
  <si>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</si>
  <si>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</si>
  <si>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</si>
  <si>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</si>
  <si>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</si>
  <si>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</si>
  <si>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</si>
  <si>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</si>
  <si>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</si>
  <si>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</si>
  <si>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em preparação / Previsão de pronto 08h00 /</t>
  </si>
  <si>
    <t>V11</t>
  </si>
  <si>
    <t>ZHO-2</t>
  </si>
  <si>
    <t>ZHO-ZAC</t>
  </si>
  <si>
    <t>ZHOZAC</t>
  </si>
  <si>
    <t>Aguardando confirmação de equipe + MNB de ZZZ para deslocamento das locomotivas /</t>
  </si>
  <si>
    <t>Cancelado CCO.</t>
  </si>
  <si>
    <t>W61 - Deslocamento e entrando pelo AMV Norte- Eng. Ferraz- Atividade: Recolhimento de Dormentes e Descarga de Pedra  /  W61 deve ser o primeiro veículo a sair de ZEV.</t>
  </si>
  <si>
    <t>Socaria mecanizada  - Socaria do Km 75+180 ao 77+000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</si>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</sst>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Z1" activePane="topRight" state="frozen"/>
      <selection pane="topRight" activeCell="BJ325" sqref="BJ32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/>
      <c r="AS308" s="108"/>
      <c r="AT308" s="108"/>
      <c r="AU308" s="136"/>
      <c r="AV308" s="136"/>
      <c r="AW308" s="14"/>
      <c r="AX308" s="14"/>
      <c r="AY308" s="164">
        <f t="shared" si="26"/>
        <v>0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/>
      <c r="BI308" s="17"/>
      <c r="BJ308" s="17" t="s">
        <v>1460</v>
      </c>
      <c r="BK308" s="18"/>
      <c r="BL308" s="16"/>
      <c r="BM308" s="130"/>
      <c r="BN308" s="130"/>
      <c r="BO308" s="130"/>
      <c r="BP308" s="18"/>
      <c r="BQ308" s="12" t="str">
        <f t="shared" si="28"/>
        <v>Produção e Intervalo</v>
      </c>
      <c r="BR308" s="19">
        <f t="shared" si="29"/>
        <v>0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/>
      <c r="AS309" s="108"/>
      <c r="AT309" s="108"/>
      <c r="AU309" s="136"/>
      <c r="AV309" s="136"/>
      <c r="AW309" s="14"/>
      <c r="AX309" s="14"/>
      <c r="AY309" s="164">
        <f t="shared" si="26"/>
        <v>0</v>
      </c>
      <c r="AZ309" s="153"/>
      <c r="BA309" s="109"/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/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1461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1462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1463</v>
      </c>
      <c r="N310" s="127" t="s">
        <v>1464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1465</v>
      </c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/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/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/>
      <c r="AS315" s="108"/>
      <c r="AT315" s="108"/>
      <c r="AU315" s="136"/>
      <c r="AV315" s="136"/>
      <c r="AW315" s="14"/>
      <c r="AX315" s="14"/>
      <c r="AY315" s="164">
        <f t="shared" si="26"/>
        <v>0</v>
      </c>
      <c r="AZ315" s="153"/>
      <c r="BA315" s="109"/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/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/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/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/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/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/>
      <c r="AS324" s="108"/>
      <c r="AT324" s="108"/>
      <c r="AU324" s="136"/>
      <c r="AV324" s="136"/>
      <c r="AW324" s="14"/>
      <c r="AX324" s="14"/>
      <c r="AY324" s="164">
        <f t="shared" si="26"/>
        <v>0</v>
      </c>
      <c r="AZ324" s="153"/>
      <c r="BA324" s="109"/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1466</v>
      </c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/>
      <c r="AS325" s="108"/>
      <c r="AT325" s="108"/>
      <c r="AU325" s="136"/>
      <c r="AV325" s="136"/>
      <c r="AW325" s="14"/>
      <c r="AX325" s="14"/>
      <c r="AY325" s="164">
        <f t="shared" si="26"/>
        <v>0</v>
      </c>
      <c r="AZ325" s="153"/>
      <c r="BA325" s="109"/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/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ZRB-ZEV</v>
      </c>
      <c r="AN327" s="105">
        <f>IF(BS_CONTROLE[[#This Row],[SB]]=0, "-", BS_CONTROLE[[#This Row],[SB]])</f>
        <v>1571561</v>
      </c>
      <c r="AO327" s="105">
        <f>IF(BS_CONTROLE[[#This Row],[SUB]]=0, "-", BS_CONTROLE[[#This Row],[SUB]])</f>
        <v>48</v>
      </c>
      <c r="AP327" s="105">
        <f>BS_CONTROLE[[#This Row],[KM - Inicio]]</f>
        <v>156.33199999999999</v>
      </c>
      <c r="AQ327" s="105">
        <f>BS_CONTROLE[[#This Row],[KM - Inicio]]</f>
        <v>156.33199999999999</v>
      </c>
      <c r="AR327" s="108"/>
      <c r="AS327" s="108"/>
      <c r="AT327" s="108"/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Produção e Intervalo</v>
      </c>
      <c r="BR327" s="19">
        <f t="shared" si="29"/>
        <v>0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/>
      <c r="AS328" s="108"/>
      <c r="AT328" s="108"/>
      <c r="AU328" s="136"/>
      <c r="AV328" s="136"/>
      <c r="AW328" s="14"/>
      <c r="AX328" s="14"/>
      <c r="AY328" s="164">
        <f t="shared" si="36"/>
        <v>0</v>
      </c>
      <c r="AZ328" s="153"/>
      <c r="BA328" s="109"/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tr">
        <f>IF(BS_CONTROLE[[#This Row],[Entre - Estações]]=0, "-", BS_CONTROLE[[#This Row],[Entre - Estações]])</f>
        <v>ZRB-ZEV</v>
      </c>
      <c r="AN329" s="105">
        <f>IF(BS_CONTROLE[[#This Row],[SB]]=0, "-", BS_CONTROLE[[#This Row],[SB]])</f>
        <v>1571561</v>
      </c>
      <c r="AO329" s="105">
        <f>IF(BS_CONTROLE[[#This Row],[SUB]]=0, "-", BS_CONTROLE[[#This Row],[SUB]])</f>
        <v>48</v>
      </c>
      <c r="AP329" s="105">
        <f>BS_CONTROLE[[#This Row],[KM - Inicio]]</f>
        <v>156.93</v>
      </c>
      <c r="AQ329" s="105">
        <f>BS_CONTROLE[[#This Row],[KM - Inicio]]</f>
        <v>156.93</v>
      </c>
      <c r="AR329" s="108"/>
      <c r="AS329" s="108"/>
      <c r="AT329" s="108"/>
      <c r="AU329" s="136"/>
      <c r="AV329" s="136"/>
      <c r="AW329" s="14"/>
      <c r="AX329" s="14"/>
      <c r="AY329" s="164">
        <f t="shared" si="36"/>
        <v>0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Produção e Intervalo</v>
      </c>
      <c r="BR329" s="19">
        <f t="shared" si="39"/>
        <v>0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/>
      <c r="AS331" s="108"/>
      <c r="AT331" s="108"/>
      <c r="AU331" s="136"/>
      <c r="AV331" s="136"/>
      <c r="AW331" s="14"/>
      <c r="AX331" s="14"/>
      <c r="AY331" s="164">
        <f t="shared" si="36"/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1467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/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1468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/>
      <c r="AS333" s="108"/>
      <c r="AT333" s="108"/>
      <c r="AU333" s="136"/>
      <c r="AV333" s="136"/>
      <c r="AW333" s="14"/>
      <c r="AX333" s="14"/>
      <c r="AY333" s="164">
        <f t="shared" si="36"/>
        <v>0</v>
      </c>
      <c r="AZ333" s="153"/>
      <c r="BA333" s="109"/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/>
      <c r="AS334" s="108"/>
      <c r="AT334" s="108"/>
      <c r="AU334" s="136"/>
      <c r="AV334" s="136"/>
      <c r="AW334" s="14"/>
      <c r="AX334" s="14"/>
      <c r="AY334" s="164">
        <f t="shared" si="36"/>
        <v>0</v>
      </c>
      <c r="AZ334" s="153"/>
      <c r="BA334" s="109"/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/>
      <c r="AS335" s="108"/>
      <c r="AT335" s="108"/>
      <c r="AU335" s="136"/>
      <c r="AV335" s="136"/>
      <c r="AW335" s="14"/>
      <c r="AX335" s="14"/>
      <c r="AY335" s="164">
        <f t="shared" si="36"/>
        <v>0</v>
      </c>
      <c r="AZ335" s="153"/>
      <c r="BA335" s="109"/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/>
      <c r="AS336" s="108"/>
      <c r="AT336" s="108"/>
      <c r="AU336" s="136"/>
      <c r="AV336" s="136"/>
      <c r="AW336" s="14"/>
      <c r="AX336" s="14"/>
      <c r="AY336" s="164">
        <f t="shared" si="36"/>
        <v>0</v>
      </c>
      <c r="AZ336" s="153"/>
      <c r="BA336" s="109"/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/>
      <c r="AS338" s="108"/>
      <c r="AT338" s="108"/>
      <c r="AU338" s="136"/>
      <c r="AV338" s="136"/>
      <c r="AW338" s="14"/>
      <c r="AX338" s="14"/>
      <c r="AY338" s="164">
        <f t="shared" si="36"/>
        <v>0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Produção e Intervalo</v>
      </c>
      <c r="BR338" s="19">
        <f t="shared" si="39"/>
        <v>0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1469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/>
      <c r="AS339" s="108"/>
      <c r="AT339" s="108"/>
      <c r="AU339" s="136"/>
      <c r="AV339" s="136"/>
      <c r="AW339" s="14"/>
      <c r="AX339" s="14"/>
      <c r="AY339" s="164">
        <f t="shared" si="36"/>
        <v>0</v>
      </c>
      <c r="AZ339" s="153"/>
      <c r="BA339" s="109"/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1469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/>
      <c r="AS340" s="108"/>
      <c r="AT340" s="108"/>
      <c r="AU340" s="136"/>
      <c r="AV340" s="136"/>
      <c r="AW340" s="14"/>
      <c r="AX340" s="14"/>
      <c r="AY340" s="164">
        <f t="shared" si="36"/>
        <v>0</v>
      </c>
      <c r="AZ340" s="153"/>
      <c r="BA340" s="109"/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1469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/>
      <c r="AS341" s="108"/>
      <c r="AT341" s="108"/>
      <c r="AU341" s="136"/>
      <c r="AV341" s="136"/>
      <c r="AW341" s="14"/>
      <c r="AX341" s="14"/>
      <c r="AY341" s="164">
        <f t="shared" si="36"/>
        <v>0</v>
      </c>
      <c r="AZ341" s="153"/>
      <c r="BA341" s="109"/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1470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/>
      <c r="AS343" s="108"/>
      <c r="AT343" s="108"/>
      <c r="AU343" s="136"/>
      <c r="AV343" s="136"/>
      <c r="AW343" s="14"/>
      <c r="AX343" s="14"/>
      <c r="AY343" s="164">
        <f t="shared" si="36"/>
        <v>0</v>
      </c>
      <c r="AZ343" s="153"/>
      <c r="BA343" s="109"/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/>
      <c r="AS344" s="108"/>
      <c r="AT344" s="108"/>
      <c r="AU344" s="136"/>
      <c r="AV344" s="136"/>
      <c r="AW344" s="14"/>
      <c r="AX344" s="14"/>
      <c r="AY344" s="164">
        <f t="shared" si="36"/>
        <v>0</v>
      </c>
      <c r="AZ344" s="153"/>
      <c r="BA344" s="109"/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Produção e Intervalo</v>
      </c>
      <c r="BR344" s="19">
        <f t="shared" si="39"/>
        <v>0</v>
      </c>
      <c r="BS344" s="19">
        <f t="shared" si="40"/>
        <v>0</v>
      </c>
      <c r="BT344" s="8" t="str">
        <f t="shared" si="41"/>
        <v/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1471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1472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1473</v>
      </c>
      <c r="C4" s="160" t="s">
        <v>1474</v>
      </c>
      <c r="D4" s="160" t="s">
        <v>1475</v>
      </c>
      <c r="E4" s="160" t="s">
        <v>1476</v>
      </c>
      <c r="F4" s="160" t="s">
        <v>4</v>
      </c>
      <c r="G4" s="160" t="s">
        <v>1477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1478</v>
      </c>
      <c r="C6" s="161">
        <v>407867</v>
      </c>
      <c r="D6" s="161" t="s">
        <v>1479</v>
      </c>
      <c r="E6" s="161" t="s">
        <v>824</v>
      </c>
      <c r="F6" s="161" t="s">
        <v>1480</v>
      </c>
      <c r="G6" s="162"/>
    </row>
    <row r="7" spans="2:7">
      <c r="B7" s="182" t="s">
        <v>1481</v>
      </c>
      <c r="C7" s="182">
        <v>293644</v>
      </c>
      <c r="D7" s="182" t="s">
        <v>1482</v>
      </c>
      <c r="E7" s="182" t="s">
        <v>824</v>
      </c>
      <c r="F7" s="182" t="s">
        <v>1480</v>
      </c>
      <c r="G7" s="183" t="s">
        <v>1483</v>
      </c>
    </row>
    <row r="8" spans="2:7">
      <c r="B8" s="161" t="s">
        <v>1484</v>
      </c>
      <c r="C8" s="161">
        <v>256790</v>
      </c>
      <c r="D8" s="161" t="s">
        <v>1485</v>
      </c>
      <c r="E8" s="161" t="s">
        <v>825</v>
      </c>
      <c r="F8" s="161" t="s">
        <v>1486</v>
      </c>
      <c r="G8" s="162">
        <v>46357</v>
      </c>
    </row>
    <row r="9" spans="2:7" ht="29.25">
      <c r="B9" s="161" t="s">
        <v>1487</v>
      </c>
      <c r="C9" s="161"/>
      <c r="D9" s="161"/>
      <c r="E9" s="161" t="s">
        <v>825</v>
      </c>
      <c r="F9" s="161" t="s">
        <v>1486</v>
      </c>
      <c r="G9" s="162" t="s">
        <v>1488</v>
      </c>
    </row>
    <row r="10" spans="2:7">
      <c r="B10" s="161" t="s">
        <v>1489</v>
      </c>
      <c r="C10" s="161">
        <v>265193</v>
      </c>
      <c r="D10" s="161" t="s">
        <v>1490</v>
      </c>
      <c r="E10" s="161" t="s">
        <v>826</v>
      </c>
      <c r="F10" s="161" t="s">
        <v>54</v>
      </c>
      <c r="G10" s="161" t="s">
        <v>1491</v>
      </c>
    </row>
    <row r="11" spans="2:7">
      <c r="B11" s="161" t="s">
        <v>1492</v>
      </c>
      <c r="C11" s="161">
        <v>293716</v>
      </c>
      <c r="D11" s="161" t="s">
        <v>1493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1494</v>
      </c>
      <c r="C12" s="161">
        <v>257258</v>
      </c>
      <c r="D12" s="161" t="s">
        <v>1495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1496</v>
      </c>
      <c r="C13" s="161">
        <v>371147</v>
      </c>
      <c r="D13" s="161" t="s">
        <v>1497</v>
      </c>
      <c r="E13" s="161" t="s">
        <v>827</v>
      </c>
      <c r="F13" s="161" t="s">
        <v>71</v>
      </c>
      <c r="G13" s="161" t="s">
        <v>1491</v>
      </c>
    </row>
    <row r="14" spans="2:7">
      <c r="B14" s="161" t="s">
        <v>1498</v>
      </c>
      <c r="C14" s="161">
        <v>259230</v>
      </c>
      <c r="D14" s="161" t="s">
        <v>1499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1500</v>
      </c>
      <c r="C15" s="161">
        <v>370705</v>
      </c>
      <c r="D15" s="161"/>
      <c r="E15" s="161" t="s">
        <v>827</v>
      </c>
      <c r="F15" s="161" t="s">
        <v>71</v>
      </c>
      <c r="G15" s="161" t="s">
        <v>1491</v>
      </c>
    </row>
    <row r="16" spans="2:7" ht="29.25">
      <c r="B16" s="161" t="s">
        <v>1501</v>
      </c>
      <c r="C16" s="161">
        <v>258542</v>
      </c>
      <c r="D16" s="161" t="s">
        <v>1502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1503</v>
      </c>
      <c r="C17" s="161">
        <v>257050</v>
      </c>
      <c r="D17" s="161" t="s">
        <v>1504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1505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1506</v>
      </c>
      <c r="D4" s="163" t="s">
        <v>1507</v>
      </c>
      <c r="E4" s="163" t="s">
        <v>1508</v>
      </c>
      <c r="F4" s="160" t="s">
        <v>1509</v>
      </c>
      <c r="G4" s="163" t="s">
        <v>1510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1511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1512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1511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1511</v>
      </c>
      <c r="G9" s="167"/>
    </row>
    <row r="10" spans="2:7" ht="19.5" customHeight="1">
      <c r="B10" s="167" t="s">
        <v>1513</v>
      </c>
      <c r="C10" s="167">
        <v>9038</v>
      </c>
      <c r="D10" s="168">
        <v>46063</v>
      </c>
      <c r="E10" s="167">
        <v>11450</v>
      </c>
      <c r="F10" s="169" t="s">
        <v>1514</v>
      </c>
      <c r="G10" s="167"/>
    </row>
    <row r="11" spans="2:7" ht="19.5" customHeight="1">
      <c r="B11" s="167" t="s">
        <v>744</v>
      </c>
      <c r="C11" s="167" t="s">
        <v>1515</v>
      </c>
      <c r="D11" s="168">
        <v>46056</v>
      </c>
      <c r="E11" s="167">
        <v>9100</v>
      </c>
      <c r="F11" s="169" t="s">
        <v>1516</v>
      </c>
      <c r="G11" s="167" t="s">
        <v>1517</v>
      </c>
    </row>
    <row r="12" spans="2:7" ht="19.5" customHeight="1">
      <c r="B12" s="167" t="s">
        <v>744</v>
      </c>
      <c r="C12" s="167" t="s">
        <v>1518</v>
      </c>
      <c r="D12" s="168">
        <v>46058</v>
      </c>
      <c r="E12" s="167">
        <v>12000</v>
      </c>
      <c r="F12" s="169" t="s">
        <v>1511</v>
      </c>
      <c r="G12" s="167"/>
    </row>
    <row r="13" spans="2:7" ht="19.5" customHeight="1">
      <c r="B13" s="167" t="s">
        <v>744</v>
      </c>
      <c r="C13" s="167" t="s">
        <v>1519</v>
      </c>
      <c r="D13" s="168">
        <v>46058</v>
      </c>
      <c r="E13" s="167">
        <v>12000</v>
      </c>
      <c r="F13" s="169" t="s">
        <v>1511</v>
      </c>
      <c r="G13" s="167"/>
    </row>
    <row r="14" spans="2:7" ht="19.5" customHeight="1">
      <c r="B14" s="167" t="s">
        <v>744</v>
      </c>
      <c r="C14" s="167" t="s">
        <v>1520</v>
      </c>
      <c r="D14" s="168">
        <v>46058</v>
      </c>
      <c r="E14" s="167">
        <v>13800</v>
      </c>
      <c r="F14" s="169" t="s">
        <v>1511</v>
      </c>
      <c r="G14" s="167" t="s">
        <v>1521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1522</v>
      </c>
      <c r="D5" s="218"/>
      <c r="E5" s="218"/>
      <c r="F5" s="218"/>
      <c r="G5" s="218"/>
      <c r="H5" s="218"/>
      <c r="I5" s="218"/>
      <c r="J5" s="219"/>
      <c r="K5" s="220" t="s">
        <v>1523</v>
      </c>
      <c r="L5" s="221"/>
      <c r="M5" s="221"/>
      <c r="N5" s="221"/>
      <c r="O5" s="222" t="s">
        <v>1524</v>
      </c>
      <c r="P5" s="223"/>
    </row>
    <row r="6" spans="1:16" s="74" customFormat="1" ht="15" customHeight="1">
      <c r="A6" s="66" t="s">
        <v>1525</v>
      </c>
      <c r="B6" s="75" t="s">
        <v>1526</v>
      </c>
      <c r="C6" s="76" t="s">
        <v>992</v>
      </c>
      <c r="D6" s="77" t="s">
        <v>993</v>
      </c>
      <c r="E6" s="76" t="s">
        <v>1527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1528</v>
      </c>
      <c r="M6" s="80" t="s">
        <v>611</v>
      </c>
      <c r="N6" s="81" t="s">
        <v>987</v>
      </c>
      <c r="O6" s="158" t="s">
        <v>1030</v>
      </c>
      <c r="P6" s="133" t="s">
        <v>1529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ZRB-ZEV</v>
      </c>
      <c r="M327" s="83">
        <f>IF(SP_SUL!AP327="","*",SP_SUL!AP327)</f>
        <v>156.33199999999999</v>
      </c>
      <c r="N327" s="83" t="str">
        <f>IF(SP_SUL!AM327="","*",SP_SUL!AM327)</f>
        <v>ZRB-ZEV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ZRB-ZEV</v>
      </c>
      <c r="M329" s="83">
        <f>IF(SP_SUL!AP329="","*",SP_SUL!AP329)</f>
        <v>156.93</v>
      </c>
      <c r="N329" s="83" t="str">
        <f>IF(SP_SUL!AM329="","*",SP_SUL!AM329)</f>
        <v>ZRB-ZEV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1530</v>
      </c>
      <c r="V1" s="229"/>
      <c r="W1" s="229"/>
    </row>
    <row r="2" spans="1:23" ht="15" customHeight="1">
      <c r="A2" s="87" t="s">
        <v>1531</v>
      </c>
      <c r="B2" s="87" t="s">
        <v>1526</v>
      </c>
      <c r="C2" s="87" t="s">
        <v>411</v>
      </c>
      <c r="D2" s="88" t="s">
        <v>992</v>
      </c>
      <c r="E2" s="88" t="s">
        <v>4</v>
      </c>
      <c r="F2" s="88" t="s">
        <v>1525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1532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1533</v>
      </c>
      <c r="C2" s="121" t="s">
        <v>977</v>
      </c>
      <c r="D2" s="76" t="s">
        <v>979</v>
      </c>
      <c r="E2" s="76" t="s">
        <v>1534</v>
      </c>
      <c r="F2" s="99" t="s">
        <v>1535</v>
      </c>
      <c r="G2" s="76" t="s">
        <v>1536</v>
      </c>
      <c r="H2" s="76" t="s">
        <v>1537</v>
      </c>
      <c r="I2" s="76" t="s">
        <v>1538</v>
      </c>
      <c r="J2" s="76" t="s">
        <v>1539</v>
      </c>
      <c r="K2" s="78" t="s">
        <v>1540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2026-02-13T10:46:03Z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