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792" documentId="120_S{4F5750E5-6FE7-58E6-9AFF-44783FD1E583}" xr6:coauthVersionLast="47" xr6:coauthVersionMax="47" xr10:uidLastSave="{32225D7A-7A7F-43DB-96A5-49322A31858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<sst xmlns="http://schemas.openxmlformats.org/spreadsheetml/2006/main" count="14567" uniqueCount="2030">
  <si>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</si>
  <si>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</si>
  <si>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</si>
  <si>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</si>
  <si>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</si>
  <si>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</si>
  <si>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</si>
  <si>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</si>
  <si>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</si>
  <si>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</si>
  <si>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</si>
  <si>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</si>
  <si>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</si>
  <si>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</si>
  <si>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</si>
  <si>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</si>
  <si>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</si>
  <si>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</si>
  <si>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</si>
  <si>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</si>
  <si>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</si>
  <si>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</si>
  <si>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</si>
  <si>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</si>
  <si>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</si>
  <si>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</si>
  <si>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</si>
  <si>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</si>
  <si>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</si>
  <si>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</si>
  <si>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</si>
  <si>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</si>
  <si>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</si>
  <si>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</si>
  <si>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</si>
  <si>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</si>
  <si>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</si>
  <si>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</si>
  <si>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</si>
  <si>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</si>
  <si>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</si>
  <si>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</si>
  <si>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</si>
  <si>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</si>
  <si>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</si>
  <si>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</si>
  <si>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</si>
  <si>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</si>
  <si>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</si>
  <si>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</si>
  <si>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</si>
  <si>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</si>
  <si>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</si>
  <si>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</si>
  <si>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</si>
  <si>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</si>
  <si>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</si>
  <si>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</si>
  <si>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</si>
  <si>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</si>
  <si>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</si>
  <si>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</si>
  <si>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</si>
  <si>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</si>
  <si>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</si>
  <si>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</si>
  <si>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</si>
  <si>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</si>
  <si>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</si>
  <si>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</si>
  <si>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</si>
  <si>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</si>
  <si>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</si>
  <si>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</si>
  <si>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</si>
  <si>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</si>
  <si>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</si>
  <si>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</si>
  <si>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</si>
  <si>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</si>
  <si>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</si>
  <si>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</si>
  <si>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</si>
  <si>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</si>
  <si>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</si>
  <si>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</si>
  <si>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</si>
  <si>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</si>
  <si>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</si>
  <si>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</si>
  <si>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</si>
  <si>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</si>
  <si>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</si>
  <si>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</si>
  <si>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</si>
  <si>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</si>
  <si>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</si>
  <si>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</si>
  <si>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</si>
  <si>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</si>
  <si>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</si>
  <si>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</si>
  <si>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</si>
  <si>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</si>
  <si>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</si>
  <si>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</si>
  <si>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</si>
  <si>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</si>
  <si>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</si>
  <si>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</si>
  <si>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</si>
  <si>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</si>
  <si>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</si>
  <si>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</si>
  <si>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</si>
  <si>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</si>
  <si>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</si>
  <si>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</si>
  <si>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</si>
  <si>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</si>
  <si>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</si>
  <si>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</si>
  <si>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</si>
  <si>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</si>
  <si>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</si>
  <si>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</si>
  <si>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</si>
  <si>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</si>
  <si>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</si>
  <si>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</si>
  <si>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</si>
  <si>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</si>
  <si>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</si>
  <si>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</si>
  <si>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</si>
  <si>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</si>
  <si>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</si>
  <si>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</si>
  <si>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</si>
  <si>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</si>
  <si>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</si>
  <si>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</si>
  <si>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</si>
  <si>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</si>
  <si>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</si>
  <si>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</si>
  <si>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</si>
  <si>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</si>
  <si>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</si>
  <si>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</si>
  <si>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</si>
  <si>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</si>
  <si>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</si>
  <si>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</si>
  <si>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</si>
  <si>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</si>
  <si>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</si>
  <si>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</si>
  <si>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</si>
  <si>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</si>
  <si>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</si>
  <si>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</si>
  <si>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</si>
  <si>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</si>
  <si>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</si>
  <si>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</si>
  <si>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</si>
  <si>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</si>
  <si>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</si>
  <si>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</si>
  <si>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</si>
  <si>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</si>
  <si>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</si>
  <si>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</si>
  <si>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</si>
  <si>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</si>
  <si>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</si>
  <si>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</si>
  <si>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</si>
  <si>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</si>
  <si>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</si>
  <si>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</si>
  <si>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</si>
  <si>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</si>
  <si>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</si>
  <si>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</si>
  <si>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</si>
  <si>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</si>
  <si>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</si>
  <si>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</si>
  <si>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</si>
  <si>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</si>
  <si>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</si>
  <si>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</si>
  <si>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</si>
  <si>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</si>
  <si>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</si>
  <si>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</si>
  <si>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</si>
  <si>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</si>
  <si>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</si>
  <si>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</si>
  <si>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</si>
  <si>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</si>
  <si>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</si>
  <si>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</si>
  <si>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</si>
  <si>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</si>
  <si>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</si>
  <si>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</si>
  <si>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</si>
  <si>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</si>
  <si>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</si>
  <si>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</si>
  <si>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</si>
  <si>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</si>
  <si>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</si>
  <si>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</si>
  <si>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</si>
  <si>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</si>
  <si>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</si>
  <si>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</si>
  <si>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</si>
  <si>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</si>
  <si>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</si>
  <si>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</si>
  <si>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</si>
  <si>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</si>
  <si>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</si>
  <si>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</si>
  <si>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</si>
  <si>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</si>
  <si>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</si>
  <si>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</si>
  <si>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</si>
  <si>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</si>
  <si>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</si>
  <si>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</si>
  <si>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</si>
  <si>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</si>
  <si>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</si>
  <si>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</si>
  <si>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</si>
  <si>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</si>
  <si>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</si>
  <si>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</si>
  <si>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</si>
  <si>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</si>
  <si>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</si>
  <si>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</si>
  <si>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</si>
  <si>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</si>
  <si>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</si>
  <si>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</si>
  <si>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</si>
  <si>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</si>
  <si>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</si>
  <si>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</si>
  <si>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</si>
  <si>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</si>
  <si>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</si>
  <si>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</si>
  <si>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</si>
  <si>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</si>
  <si>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</si>
  <si>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</si>
  <si>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</si>
  <si>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</si>
  <si>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</si>
  <si>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</si>
  <si>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</si>
  <si>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</si>
  <si>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</si>
  <si>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</si>
  <si>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</si>
  <si>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</si>
  <si>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</si>
  <si>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</si>
  <si>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</si>
  <si>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</si>
  <si>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</si>
  <si>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</si>
  <si>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</si>
  <si>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</si>
  <si>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</si>
  <si>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</si>
  <si>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</si>
  <si>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</si>
  <si>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</si>
  <si>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</si>
  <si>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</si>
  <si>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</si>
  <si>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</si>
  <si>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</si>
  <si>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</si>
  <si>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</si>
  <si>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</si>
  <si>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</si>
  <si>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</si>
  <si>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</si>
  <si>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</si>
  <si>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</si>
  <si>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</si>
  <si>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</si>
  <si>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</si>
  <si>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</si>
  <si>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</si>
  <si>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</si>
  <si>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</si>
  <si>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</si>
  <si>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</si>
  <si>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</si>
  <si>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</si>
  <si>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</si>
  <si>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</si>
  <si>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</si>
  <si>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</si>
  <si>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</si>
  <si>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</si>
  <si>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</si>
  <si>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</si>
  <si>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</si>
  <si>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</si>
  <si>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</si>
  <si>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</si>
  <si>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</si>
  <si>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</si>
  <si>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</si>
  <si>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</si>
  <si>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</si>
  <si>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</si>
  <si>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</si>
  <si>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</si>
  <si>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</si>
  <si>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</si>
  <si>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</si>
  <si>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</si>
  <si>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</si>
  <si>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</si>
  <si>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</si>
  <si>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</si>
  <si>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</si>
  <si>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</si>
  <si>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</si>
  <si>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</si>
  <si>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</si>
  <si>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</si>
  <si>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</si>
  <si>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</si>
  <si>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</si>
  <si>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</si>
  <si>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</si>
  <si>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</si>
  <si>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</si>
  <si>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</si>
  <si>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</si>
  <si>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</si>
  <si>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</si>
  <si>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</si>
  <si>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</si>
  <si>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</si>
  <si>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</si>
  <si>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</si>
  <si>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</si>
  <si>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</si>
  <si>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</si>
  <si>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</si>
  <si>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</si>
  <si>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</si>
  <si>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</si>
  <si>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</si>
  <si>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</si>
  <si>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</si>
  <si>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</si>
  <si>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</si>
  <si>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</si>
  <si>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</si>
  <si>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</si>
  <si>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</si>
  <si>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</si>
  <si>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</si>
  <si>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</si>
  <si>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</si>
  <si>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</si>
  <si>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</si>
  <si>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</si>
  <si>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</si>
  <si>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</si>
  <si>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</si>
  <si>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</si>
  <si>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</si>
  <si>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</si>
  <si>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</si>
  <si>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</si>
  <si>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</si>
  <si>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</si>
  <si>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</si>
  <si>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</si>
  <si>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</si>
  <si>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</si>
  <si>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</si>
  <si>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</si>
  <si>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</si>
  <si>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</si>
  <si>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</si>
  <si>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</si>
  <si>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</si>
  <si>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</si>
  <si>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</si>
  <si>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</si>
  <si>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</si>
  <si>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</si>
  <si>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</si>
  <si>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</si>
  <si>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</si>
  <si>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</si>
  <si>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</si>
  <si>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</si>
  <si>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</si>
  <si>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</si>
  <si>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</si>
  <si>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</si>
  <si>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</si>
  <si>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</si>
  <si>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</si>
  <si>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</si>
  <si>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</si>
  <si>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</si>
  <si>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</si>
  <si>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</si>
  <si>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</si>
  <si>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</si>
  <si>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</si>
  <si>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</si>
  <si>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</si>
  <si>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</si>
  <si>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</si>
  <si>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</si>
  <si>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</si>
  <si>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</si>
  <si>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</si>
  <si>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</si>
  <si>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</si>
  <si>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</si>
  <si>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</si>
  <si>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</si>
  <si>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</si>
  <si>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</si>
  <si>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</si>
  <si>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</si>
  <si>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</si>
  <si>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</si>
  <si>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</si>
  <si>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</si>
  <si>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</si>
  <si>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</si>
  <si>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</si>
  <si>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</si>
  <si>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</si>
  <si>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</si>
  <si>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</si>
  <si>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</si>
  <si>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</si>
  <si>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</si>
  <si>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</si>
  <si>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</si>
  <si>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</si>
  <si>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</si>
  <si>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</si>
  <si>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</si>
  <si>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</si>
  <si>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</si>
  <si>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</si>
  <si>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</si>
  <si>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</si>
  <si>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</si>
  <si>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</si>
  <si>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</si>
  <si>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</si>
  <si>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</si>
  <si>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</si>
  <si>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</si>
  <si>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</si>
  <si>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</si>
  <si>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</si>
  <si>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</si>
  <si>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</si>
  <si>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</si>
  <si>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</si>
  <si>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</si>
  <si>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</si>
  <si>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</si>
  <si>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</si>
  <si>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</si>
  <si>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</si>
  <si>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</si>
  <si>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</si>
  <si>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</si>
  <si>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</si>
  <si>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</si>
  <si>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</si>
  <si>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</si>
  <si>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</si>
  <si>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</si>
  <si>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</si>
  <si>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</si>
  <si>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</si>
  <si>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</si>
  <si>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</si>
  <si>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</si>
  <si>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</si>
  <si>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</si>
  <si>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</si>
  <si>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</si>
  <si>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</si>
  <si>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</si>
  <si>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</si>
  <si>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</si>
  <si>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</si>
  <si>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</si>
  <si>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</si>
  <si>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</si>
  <si>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</si>
  <si>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</si>
  <si>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</si>
  <si>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</si>
  <si>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</si>
  <si>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</si>
  <si>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</si>
  <si>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</si>
  <si>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</si>
  <si>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</si>
  <si>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</si>
  <si>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</si>
  <si>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</si>
  <si>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</si>
  <si>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</si>
  <si>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</si>
  <si>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</si>
  <si>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</si>
  <si>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</si>
  <si>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</si>
  <si>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</si>
  <si>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</si>
  <si>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</si>
  <si>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</si>
  <si>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</si>
  <si>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</si>
  <si>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</si>
  <si>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</si>
  <si>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</si>
  <si>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</si>
  <si>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</si>
  <si>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</si>
  <si>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</si>
  <si>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</si>
  <si>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</si>
  <si>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</si>
  <si>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</si>
  <si>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</si>
  <si>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</si>
  <si>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</si>
  <si>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</si>
  <si>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</si>
  <si>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</si>
  <si>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</si>
  <si>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</si>
  <si>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</si>
  <si>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</si>
  <si>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</si>
  <si>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</si>
  <si>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</si>
  <si>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</si>
  <si>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</si>
  <si>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</si>
  <si>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</si>
  <si>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</si>
  <si>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</si>
  <si>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</si>
  <si>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</si>
  <si>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</si>
  <si>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</si>
  <si>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</si>
  <si>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</si>
  <si>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</si>
  <si>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</si>
  <si>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</si>
  <si>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</si>
  <si>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</si>
  <si>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</si>
  <si>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</si>
  <si>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</si>
  <si>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</si>
  <si>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</si>
  <si>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</si>
  <si>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</si>
  <si>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</si>
  <si>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</si>
  <si>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</si>
  <si>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</si>
  <si>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</si>
  <si>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</si>
  <si>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</si>
  <si>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</si>
  <si>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</si>
  <si>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</si>
  <si>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</si>
  <si>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</si>
  <si>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</si>
  <si>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</si>
  <si>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</si>
  <si>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</si>
  <si>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</si>
  <si>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</si>
  <si>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</si>
  <si>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</si>
  <si>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</si>
  <si>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</si>
  <si>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</si>
  <si>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</si>
  <si>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</si>
  <si>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</si>
  <si>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</si>
  <si>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</si>
  <si>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</si>
  <si>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</si>
  <si>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</si>
  <si>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</si>
  <si>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</si>
  <si>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</si>
  <si>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</si>
  <si>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</si>
  <si>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</si>
  <si>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</si>
  <si>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</si>
  <si>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</si>
  <si>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</si>
  <si>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</si>
  <si>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</si>
  <si>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</si>
  <si>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</si>
  <si>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</si>
  <si>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</si>
  <si>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</si>
  <si>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</si>
  <si>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</si>
  <si>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</si>
  <si>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</si>
  <si>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</si>
  <si>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</si>
  <si>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</si>
  <si>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</si>
  <si>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</si>
  <si>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</si>
  <si>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</si>
  <si>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</si>
  <si>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</si>
  <si>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</si>
  <si>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</si>
  <si>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</si>
  <si>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</si>
  <si>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</si>
  <si>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</si>
  <si>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</si>
  <si>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</si>
  <si>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</si>
  <si>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</si>
  <si>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</si>
  <si>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</si>
  <si>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</si>
  <si>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</si>
  <si>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</si>
  <si>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</si>
  <si>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</si>
  <si>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</si>
  <si>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</si>
  <si>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</si>
  <si>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</si>
  <si>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</si>
  <si>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</si>
  <si>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</si>
  <si>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</si>
  <si>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</si>
  <si>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</si>
  <si>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</si>
  <si>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</si>
  <si>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</si>
  <si>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</si>
  <si>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</si>
  <si>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</si>
  <si>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</si>
  <si>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</si>
  <si>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</si>
  <si>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</si>
  <si>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</si>
  <si>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</si>
  <si>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</si>
  <si>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</si>
  <si>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</si>
  <si>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</si>
  <si>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</si>
  <si>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</si>
  <si>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</si>
  <si>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</si>
  <si>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</si>
  <si>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</si>
  <si>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</si>
  <si>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</si>
  <si>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</si>
  <si>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</si>
  <si>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</si>
  <si>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</si>
  <si>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</si>
  <si>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</si>
  <si>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</si>
  <si>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</si>
  <si>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</si>
  <si>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</si>
  <si>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</si>
  <si>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</si>
  <si>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</si>
  <si>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</si>
  <si>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</si>
  <si>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</si>
  <si>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</si>
  <si>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</si>
  <si>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</si>
  <si>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</si>
  <si>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</si>
  <si>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</si>
  <si>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</si>
  <si>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</si>
  <si>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</si>
  <si>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</si>
  <si>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</si>
  <si>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</si>
  <si>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</si>
  <si>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</si>
  <si>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</si>
  <si>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</si>
  <si>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</si>
  <si>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</si>
  <si>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</si>
  <si>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</si>
  <si>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</si>
  <si>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</si>
  <si>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</si>
  <si>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</si>
  <si>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</si>
  <si>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</si>
  <si>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</si>
  <si>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</si>
  <si>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</si>
  <si>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</si>
  <si>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</si>
  <si>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</si>
  <si>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</si>
  <si>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</si>
  <si>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</si>
  <si>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</si>
  <si>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</si>
  <si>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</si>
  <si>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</si>
  <si>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</si>
  <si>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</si>
  <si>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</si>
  <si>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</si>
  <si>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</si>
  <si>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</si>
  <si>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</si>
  <si>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</si>
  <si>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</si>
  <si>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</si>
  <si>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</si>
  <si>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</si>
  <si>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</si>
  <si>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</si>
  <si>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</si>
  <si>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</si>
  <si>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</si>
  <si>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</si>
  <si>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</si>
  <si>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</si>
  <si>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</si>
  <si>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</si>
  <si>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</si>
  <si>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</si>
  <si>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</si>
  <si>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</si>
  <si>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</si>
  <si>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</si>
  <si>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</si>
  <si>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</si>
  <si>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</si>
  <si>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</si>
  <si>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</si>
  <si>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</si>
  <si>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</si>
  <si>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</si>
  <si>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</si>
  <si>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</si>
  <si>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</si>
  <si>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</si>
  <si>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</si>
  <si>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</si>
  <si>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</si>
  <si>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</si>
  <si>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</si>
  <si>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</si>
  <si>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</si>
  <si>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</si>
  <si>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</si>
  <si>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</si>
  <si>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</si>
  <si>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</si>
  <si>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</si>
  <si>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</si>
  <si>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</si>
  <si>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</si>
  <si>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</si>
  <si>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</si>
  <si>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</si>
  <si>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</si>
  <si>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</si>
  <si>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</si>
  <si>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</si>
  <si>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</si>
  <si>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</si>
  <si>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</si>
  <si>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</si>
  <si>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</si>
  <si>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</si>
  <si>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</si>
  <si>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</si>
  <si>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</si>
  <si>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</si>
  <si>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</si>
  <si>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</si>
  <si>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</si>
  <si>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</si>
  <si>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</si>
  <si>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</si>
  <si>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</si>
  <si>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</si>
  <si>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</si>
  <si>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</si>
  <si>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</si>
  <si>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</si>
  <si>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</si>
  <si>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</si>
  <si>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</si>
  <si>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</si>
  <si>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</si>
  <si>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</si>
  <si>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</si>
  <si>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</si>
  <si>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</si>
  <si>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</si>
  <si>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</si>
  <si>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</si>
  <si>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</si>
  <si>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</si>
  <si>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</si>
  <si>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</si>
  <si>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</si>
  <si>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</si>
  <si>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</si>
  <si>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</si>
  <si>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</si>
  <si>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</si>
  <si>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</si>
  <si>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</si>
  <si>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</si>
  <si>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</si>
  <si>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</si>
  <si>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</si>
  <si>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</si>
  <si>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</si>
  <si>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</si>
  <si>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</si>
  <si>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</si>
  <si>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</si>
  <si>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</si>
  <si>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</si>
  <si>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</si>
  <si>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</si>
  <si>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</si>
  <si>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</si>
  <si>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</si>
  <si>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</si>
  <si>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</si>
  <si>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</si>
  <si>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</si>
  <si>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</si>
  <si>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</si>
  <si>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</si>
  <si>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</si>
  <si>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</si>
  <si>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</si>
  <si>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</si>
  <si>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</si>
  <si>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</si>
  <si>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</si>
  <si>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</si>
  <si>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</si>
  <si>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</si>
  <si>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</si>
  <si>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</si>
  <si>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</si>
  <si>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</si>
  <si>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</si>
  <si>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</si>
  <si>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</si>
  <si>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</si>
  <si>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</si>
  <si>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</si>
  <si>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</si>
  <si>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</si>
  <si>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</si>
  <si>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</si>
  <si>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</si>
  <si>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</si>
  <si>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</si>
  <si>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</si>
  <si>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</si>
  <si>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</si>
  <si>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</si>
  <si>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</si>
  <si>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</si>
  <si>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</si>
  <si>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</si>
  <si>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</si>
  <si>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</si>
  <si>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</si>
  <si>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</si>
  <si>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</si>
  <si>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</si>
  <si>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</si>
  <si>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</si>
  <si>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</si>
  <si>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</si>
  <si>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</si>
  <si>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</si>
  <si>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</si>
  <si>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</si>
  <si>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</si>
  <si>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</si>
  <si>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</si>
  <si>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</si>
  <si>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</si>
  <si>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</si>
  <si>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</si>
  <si>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</si>
  <si>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</si>
  <si>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</si>
  <si>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</si>
  <si>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</si>
  <si>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</si>
  <si>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</si>
  <si>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</si>
  <si>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</si>
  <si>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</si>
  <si>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</si>
  <si>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</si>
  <si>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</si>
  <si>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</si>
  <si>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</si>
  <si>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</si>
  <si>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</si>
  <si>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</si>
  <si>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</si>
  <si>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</si>
  <si>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</si>
  <si>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</si>
  <si>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</si>
  <si>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</si>
  <si>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</si>
  <si>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</si>
  <si>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</si>
  <si>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</si>
  <si>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</si>
  <si>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</si>
  <si>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</si>
  <si>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</si>
  <si>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</si>
  <si>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</si>
  <si>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</si>
  <si>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</si>
  <si>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</si>
  <si>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</si>
  <si>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</si>
  <si>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</si>
  <si>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</si>
  <si>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</si>
  <si>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</si>
  <si>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</si>
  <si>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</si>
  <si>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</si>
  <si>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</si>
  <si>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</si>
  <si>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</si>
  <si>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</si>
  <si>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</si>
  <si>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</si>
  <si>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</si>
  <si>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</si>
  <si>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</si>
  <si>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</si>
  <si>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</si>
  <si>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</si>
  <si>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</si>
  <si>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</si>
  <si>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</si>
  <si>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</si>
  <si>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</si>
  <si>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</si>
  <si>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</si>
  <si>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</si>
  <si>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</si>
  <si>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</si>
  <si>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</si>
  <si>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</si>
  <si>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</si>
  <si>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</si>
  <si>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</si>
  <si>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</si>
  <si>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</si>
  <si>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</si>
  <si>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</si>
  <si>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</si>
  <si>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</si>
  <si>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</si>
  <si>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</si>
  <si>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</si>
  <si>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</si>
  <si>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</si>
  <si>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</si>
  <si>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</si>
  <si>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</si>
  <si>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</si>
  <si>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</si>
  <si>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</si>
  <si>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</si>
  <si>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</si>
  <si>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</si>
  <si>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</si>
  <si>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</si>
  <si>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</si>
  <si>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</si>
  <si>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</si>
  <si>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</si>
  <si>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</si>
  <si>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</si>
  <si>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</si>
  <si>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</si>
  <si>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</si>
  <si>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</si>
  <si>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</si>
  <si>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</si>
  <si>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</si>
  <si>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</si>
  <si>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</si>
  <si>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</si>
  <si>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</si>
  <si>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</si>
  <si>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</si>
  <si>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</si>
  <si>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</si>
  <si>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</si>
  <si>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</si>
  <si>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</si>
  <si>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</si>
  <si>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</si>
  <si>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</si>
  <si>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</si>
  <si>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</si>
  <si>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</si>
  <si>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</si>
  <si>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</si>
  <si>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</si>
  <si>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</si>
  <si>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</si>
  <si>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</si>
  <si>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</si>
  <si>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</si>
  <si>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</si>
  <si>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</si>
  <si>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</si>
  <si>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</si>
  <si>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</si>
  <si>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</si>
  <si>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</si>
  <si>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</si>
  <si>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</si>
  <si>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</si>
  <si>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</si>
  <si>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</si>
  <si>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</si>
  <si>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</si>
  <si>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</si>
  <si>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</si>
  <si>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</si>
  <si>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</si>
  <si>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</si>
  <si>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</si>
  <si>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</si>
  <si>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</si>
  <si>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</si>
  <si>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</si>
  <si>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</si>
  <si>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</si>
  <si>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</si>
  <si>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</si>
  <si>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</si>
  <si>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</si>
  <si>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</si>
  <si>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</si>
  <si>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</si>
  <si>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</si>
  <si>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</si>
  <si>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</si>
  <si>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</si>
  <si>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</si>
  <si>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</si>
  <si>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</si>
  <si>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</si>
  <si>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</si>
  <si>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</si>
  <si>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</si>
  <si>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</si>
  <si>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</si>
  <si>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</si>
  <si>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</si>
  <si>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</si>
  <si>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</si>
  <si>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</si>
  <si>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</si>
  <si>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</si>
  <si>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</si>
  <si>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</si>
  <si>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</si>
  <si>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</si>
  <si>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</si>
  <si>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</si>
  <si>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</si>
  <si>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</si>
  <si>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</si>
  <si>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</si>
  <si>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</si>
  <si>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</si>
  <si>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</si>
  <si>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</si>
  <si>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</si>
  <si>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</si>
  <si>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</si>
  <si>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</si>
  <si>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</si>
  <si>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</si>
  <si>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</si>
  <si>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</si>
  <si>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</si>
  <si>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</si>
  <si>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</si>
  <si>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</si>
  <si>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</si>
  <si>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</si>
  <si>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</si>
  <si>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</si>
  <si>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</si>
  <si>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</si>
  <si>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</si>
  <si>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</si>
  <si>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</si>
  <si>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</si>
  <si>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</si>
  <si>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</si>
  <si>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</si>
  <si>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</si>
  <si>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</si>
  <si>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</si>
  <si>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</si>
  <si>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</si>
  <si>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</si>
  <si>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</si>
  <si>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</si>
  <si>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</si>
  <si>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</si>
  <si>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</si>
  <si>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</si>
  <si>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</si>
  <si>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</si>
  <si>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</si>
  <si>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</si>
  <si>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</si>
  <si>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</si>
  <si>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</si>
  <si>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</si>
  <si>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</si>
  <si>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</si>
  <si>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</si>
  <si>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</si>
  <si>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</si>
  <si>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</si>
  <si>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</si>
  <si>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</si>
  <si>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</si>
  <si>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</si>
  <si>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</si>
  <si>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</si>
  <si>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</si>
  <si>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</si>
  <si>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</si>
  <si>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</si>
  <si>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</si>
  <si>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</si>
  <si>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</si>
  <si>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</si>
  <si>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</si>
  <si>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</si>
  <si>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</si>
  <si>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</si>
  <si>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</si>
  <si>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</si>
  <si>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</si>
  <si>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</si>
  <si>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</si>
  <si>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</si>
  <si>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</si>
  <si>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</si>
  <si>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</si>
  <si>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</si>
  <si>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</si>
  <si>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</si>
  <si>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</si>
  <si>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</si>
  <si>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</si>
  <si>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</si>
  <si>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</si>
  <si>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</si>
  <si>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</si>
  <si>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</si>
  <si>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</si>
  <si>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</si>
  <si>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</si>
  <si>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</si>
  <si>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</si>
  <si>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</si>
  <si>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</si>
  <si>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</si>
  <si>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</si>
  <si>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</si>
  <si>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</si>
  <si>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</si>
  <si>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</si>
  <si>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</si>
  <si>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</si>
  <si>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</si>
  <si>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</si>
  <si>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</si>
  <si>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</si>
  <si>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</si>
  <si>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</si>
  <si>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</si>
  <si>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</si>
  <si>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</si>
  <si>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</si>
  <si>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</si>
  <si>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</si>
  <si>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</si>
  <si>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</si>
  <si>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</si>
  <si>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</si>
  <si>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</si>
  <si>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</si>
  <si>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</si>
  <si>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</si>
  <si>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</si>
  <si>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</si>
  <si>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</si>
  <si>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</si>
  <si>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</si>
  <si>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</si>
  <si>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</si>
  <si>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</si>
  <si>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</si>
  <si>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</si>
  <si>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</si>
  <si>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</si>
  <si>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</si>
  <si>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</si>
  <si>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</si>
  <si>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</si>
  <si>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</si>
  <si>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</si>
  <si>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</si>
  <si>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</si>
  <si>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</si>
  <si>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</si>
  <si>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</si>
  <si>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</si>
  <si>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</si>
  <si>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</si>
  <si>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</si>
  <si>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</si>
  <si>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</si>
  <si>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</si>
  <si>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</si>
  <si>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</si>
  <si>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</si>
  <si>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</si>
  <si>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</si>
  <si>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</si>
  <si>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</si>
  <si>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</si>
  <si>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</si>
  <si>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</si>
  <si>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</si>
  <si>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</si>
  <si>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</si>
  <si>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</si>
  <si>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</si>
  <si>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</si>
  <si>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</si>
  <si>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</si>
  <si>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</si>
  <si>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</si>
  <si>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</si>
  <si>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</si>
  <si>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</si>
  <si>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</si>
  <si>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</si>
  <si>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</si>
  <si>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</si>
  <si>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</si>
  <si>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</si>
  <si>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</si>
  <si>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</si>
  <si>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</si>
  <si>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</si>
  <si>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</si>
  <si>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</si>
  <si>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</si>
  <si>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</si>
  <si>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</si>
  <si>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</si>
  <si>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</si>
  <si>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</si>
  <si>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</si>
  <si>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</si>
  <si>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</si>
  <si>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</si>
  <si>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</si>
  <si>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</si>
  <si>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</si>
  <si>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</si>
  <si>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</si>
  <si>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</si>
  <si>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</si>
  <si>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</si>
  <si>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</si>
  <si>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</si>
  <si>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</si>
  <si>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</si>
  <si>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</si>
  <si>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</si>
  <si>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</si>
  <si>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</si>
  <si>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</si>
  <si>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</si>
  <si>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</si>
  <si>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</si>
  <si>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</si>
  <si>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</si>
  <si>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</si>
  <si>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</si>
  <si>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</si>
  <si>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</si>
  <si>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</si>
  <si>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</si>
  <si>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</si>
  <si>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</si>
  <si>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</si>
  <si>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</si>
  <si>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</si>
  <si>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</si>
  <si>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</si>
  <si>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</si>
  <si>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</si>
  <si>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</si>
  <si>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</si>
  <si>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</si>
  <si>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</si>
  <si>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</si>
  <si>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</si>
  <si>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</si>
  <si>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</si>
  <si>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</si>
  <si>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</si>
  <si>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</si>
  <si>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</si>
  <si>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</si>
  <si>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</si>
  <si>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</si>
  <si>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</si>
  <si>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</si>
  <si>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</si>
  <si>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</si>
  <si>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</si>
  <si>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</si>
  <si>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</si>
  <si>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</si>
  <si>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</si>
  <si>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</si>
  <si>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</si>
  <si>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</si>
  <si>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</si>
  <si>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</si>
  <si>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</si>
  <si>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</si>
  <si>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</si>
  <si>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</si>
  <si>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</si>
  <si>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</si>
  <si>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</si>
  <si>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</si>
  <si>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</si>
  <si>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</si>
  <si>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</si>
  <si>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</si>
  <si>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</si>
  <si>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</si>
  <si>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</si>
  <si>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</si>
  <si>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</si>
  <si>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</si>
  <si>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</si>
  <si>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</si>
  <si>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</si>
  <si>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</si>
  <si>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</si>
  <si>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</si>
  <si>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</si>
  <si>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</si>
  <si>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</si>
  <si>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</si>
  <si>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</si>
  <si>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</si>
  <si>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</si>
  <si>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</si>
  <si>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</si>
  <si>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</si>
  <si>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</si>
  <si>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</si>
  <si>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</si>
  <si>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</si>
  <si>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</si>
  <si>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</si>
  <si>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</si>
  <si>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</si>
  <si>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</si>
  <si>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</si>
  <si>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</si>
  <si>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</si>
  <si>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</si>
  <si>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</si>
  <si>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</si>
  <si>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</si>
  <si>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</si>
  <si>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</si>
  <si>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</si>
  <si>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</si>
  <si>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</si>
  <si>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</si>
  <si>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</si>
  <si>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</si>
  <si>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</si>
  <si>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</si>
  <si>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</si>
  <si>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</si>
  <si>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</si>
  <si>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</si>
  <si>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</si>
  <si>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</si>
  <si>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</si>
  <si>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</si>
  <si>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</si>
  <si>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</si>
  <si>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</si>
  <si>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</si>
  <si>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</si>
  <si>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</si>
  <si>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</si>
  <si>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</si>
  <si>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</si>
  <si>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</si>
  <si>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</si>
  <si>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</si>
  <si>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</si>
  <si>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</si>
  <si>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</si>
  <si>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</si>
  <si>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</si>
  <si>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</si>
  <si>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</si>
  <si>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</si>
  <si>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</si>
  <si>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</si>
  <si>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</si>
  <si>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</si>
  <si>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</si>
  <si>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</si>
  <si>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</si>
  <si>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</si>
  <si>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</si>
  <si>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</si>
  <si>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</si>
  <si>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</si>
  <si>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</si>
  <si>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</si>
  <si>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</si>
  <si>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</si>
  <si>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</si>
  <si>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</si>
  <si>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</si>
  <si>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</si>
  <si>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</si>
  <si>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</si>
  <si>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</si>
  <si>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</si>
  <si>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</si>
  <si>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</si>
  <si>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</si>
  <si>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</si>
  <si>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</si>
  <si>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</si>
  <si>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</si>
  <si>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</si>
  <si>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</si>
  <si>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</si>
  <si>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</si>
  <si>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</si>
  <si>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</si>
  <si>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</si>
  <si>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</si>
  <si>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</si>
  <si>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</si>
  <si>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</si>
  <si>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</si>
  <si>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</si>
  <si>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</si>
  <si>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</si>
  <si>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</si>
  <si>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</si>
  <si>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</si>
  <si>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</si>
  <si>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</si>
  <si>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</si>
  <si>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</si>
  <si>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</si>
  <si>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</si>
  <si>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</si>
  <si>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</si>
  <si>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</si>
  <si>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</si>
  <si>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</si>
  <si>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</si>
  <si>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</si>
  <si>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</si>
  <si>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</si>
  <si>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</si>
  <si>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</si>
  <si>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</si>
  <si>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</si>
  <si>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</si>
  <si>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</si>
  <si>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</si>
  <si>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</si>
  <si>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</si>
  <si>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</si>
  <si>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</si>
  <si>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</si>
  <si>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</si>
  <si>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</si>
  <si>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</si>
  <si>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</si>
  <si>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</si>
  <si>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</si>
  <si>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</si>
  <si>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</si>
  <si>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</si>
  <si>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</si>
  <si>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</si>
  <si>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</si>
  <si>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</si>
  <si>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</si>
  <si>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</si>
  <si>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</si>
  <si>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</si>
  <si>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</si>
  <si>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</si>
  <si>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</si>
  <si>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</si>
  <si>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</si>
  <si>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</si>
  <si>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</si>
  <si>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</si>
  <si>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</si>
  <si>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</si>
  <si>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</si>
  <si>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</si>
  <si>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</si>
  <si>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</si>
  <si>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</si>
  <si>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</si>
  <si>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</si>
  <si>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</si>
  <si>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</si>
  <si>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</si>
  <si>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</si>
  <si>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</si>
  <si>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</si>
  <si>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</si>
  <si>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</si>
  <si>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</si>
  <si>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</si>
  <si>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</si>
  <si>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</si>
  <si>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</si>
  <si>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</si>
  <si>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</si>
  <si>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</si>
  <si>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</si>
  <si>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</si>
  <si>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</si>
  <si>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</si>
  <si>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</si>
  <si>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</si>
  <si>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</si>
  <si>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</si>
  <si>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</si>
  <si>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</si>
  <si>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</si>
  <si>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</si>
  <si>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</si>
  <si>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</si>
  <si>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</si>
  <si>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</si>
  <si>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</si>
  <si>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</si>
  <si>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</si>
  <si>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</si>
  <si>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</si>
  <si>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</si>
  <si>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</si>
  <si>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</si>
  <si>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</si>
  <si>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</si>
  <si>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</si>
  <si>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</si>
  <si>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</si>
  <si>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</si>
  <si>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</si>
  <si>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</si>
  <si>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</si>
  <si>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</si>
  <si>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</si>
  <si>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</si>
  <si>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</si>
  <si>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</si>
  <si>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</si>
  <si>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</si>
  <si>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</si>
  <si>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</si>
  <si>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</si>
  <si>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</si>
  <si>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</si>
  <si>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</si>
  <si>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</si>
  <si>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</si>
  <si>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</si>
  <si>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</si>
  <si>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</si>
  <si>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</si>
  <si>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</si>
  <si>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</si>
  <si>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</si>
  <si>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</si>
  <si>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</si>
  <si>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</si>
  <si>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</si>
  <si>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</si>
  <si>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</si>
  <si>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</si>
  <si>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</si>
  <si>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</si>
  <si>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</si>
  <si>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</si>
  <si>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</si>
  <si>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</si>
  <si>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</si>
  <si>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</si>
  <si>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</si>
  <si>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</si>
  <si>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</si>
  <si>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</si>
  <si>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</si>
  <si>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</si>
  <si>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</si>
  <si>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</si>
  <si>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</si>
  <si>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</si>
  <si>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</si>
  <si>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</si>
  <si>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</si>
  <si>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</si>
  <si>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</si>
  <si>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</si>
  <si>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</si>
  <si>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</si>
  <si>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</si>
  <si>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</si>
  <si>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</si>
  <si>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</si>
  <si>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</si>
  <si>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</si>
  <si>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</si>
  <si>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</si>
  <si>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</si>
  <si>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</si>
  <si>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</si>
  <si>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</si>
  <si>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</si>
  <si>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</si>
  <si>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</si>
  <si>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</si>
  <si>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</si>
  <si>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</si>
  <si>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</si>
  <si>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</si>
  <si>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</si>
  <si>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</si>
  <si>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</si>
  <si>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</si>
  <si>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</si>
  <si>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</si>
  <si>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</si>
  <si>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</si>
  <si>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</si>
  <si>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</si>
  <si>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</si>
  <si>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</si>
  <si>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</si>
  <si>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</si>
  <si>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</si>
  <si>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</si>
  <si>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</si>
  <si>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</si>
  <si>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</si>
  <si>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</si>
  <si>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</si>
  <si>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</si>
  <si>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</si>
  <si>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</si>
  <si>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</si>
  <si>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</si>
  <si>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</si>
  <si>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</si>
  <si>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</si>
  <si>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</si>
  <si>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</si>
  <si>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</si>
  <si>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</si>
  <si>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</si>
  <si>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</si>
  <si>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</si>
  <si>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</si>
  <si>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</si>
  <si>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</si>
  <si>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</si>
  <si>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</si>
  <si>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</si>
  <si>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</si>
  <si>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</si>
  <si>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</si>
  <si>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</si>
  <si>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</si>
  <si>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</si>
  <si>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</si>
  <si>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</si>
  <si>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</si>
  <si>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</si>
  <si>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</si>
  <si>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</si>
  <si>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</si>
  <si>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</si>
  <si>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</si>
  <si>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</si>
  <si>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</si>
  <si>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</si>
  <si>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</si>
  <si>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</si>
  <si>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</si>
  <si>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</si>
  <si>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</si>
  <si>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</si>
  <si>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</si>
  <si>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</si>
  <si>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</si>
  <si>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</si>
  <si>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</si>
  <si>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</si>
  <si>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</si>
  <si>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</si>
  <si>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</si>
  <si>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</si>
  <si>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</si>
  <si>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</si>
  <si>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</si>
  <si>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</si>
  <si>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</si>
  <si>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</si>
  <si>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</si>
  <si>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</si>
  <si>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</si>
  <si>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</si>
  <si>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</si>
  <si>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</si>
  <si>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</si>
  <si>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</si>
  <si>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</si>
  <si>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</si>
  <si>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</si>
  <si>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</si>
  <si>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</si>
  <si>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</si>
  <si>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</si>
  <si>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</si>
  <si>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</si>
  <si>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</si>
  <si>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</si>
  <si>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</si>
  <si>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</si>
  <si>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</si>
  <si>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</si>
  <si>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</si>
  <si>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</si>
  <si>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</si>
  <si>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</si>
  <si>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</si>
  <si>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</si>
  <si>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</si>
  <si>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</si>
  <si>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</si>
  <si>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</si>
  <si>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</si>
  <si>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</si>
  <si>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</si>
  <si>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</si>
  <si>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</si>
  <si>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</si>
  <si>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</si>
  <si>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</si>
  <si>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</si>
  <si>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</si>
  <si>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</si>
  <si>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</si>
  <si>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</si>
  <si>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</si>
  <si>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</si>
  <si>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</si>
  <si>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</si>
  <si>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</si>
  <si>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</si>
  <si>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</si>
  <si>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</si>
  <si>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</si>
  <si>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</si>
  <si>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</si>
  <si>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</si>
  <si>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</si>
  <si>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</si>
  <si>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</si>
  <si>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</si>
  <si>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</si>
  <si>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</si>
  <si>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</si>
  <si>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</si>
  <si>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</si>
  <si>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</si>
  <si>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</si>
  <si>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</si>
  <si>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</si>
  <si>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</si>
  <si>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</si>
  <si>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</si>
  <si>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</si>
  <si>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</si>
  <si>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</si>
  <si>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</si>
  <si>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</si>
  <si>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</si>
  <si>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</si>
  <si>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</si>
  <si>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</si>
  <si>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</si>
  <si>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</si>
  <si>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</si>
  <si>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</si>
  <si>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</si>
  <si>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</si>
  <si>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</si>
  <si>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</si>
  <si>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</si>
  <si>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</si>
  <si>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</si>
  <si>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</si>
  <si>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</si>
  <si>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</si>
  <si>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</si>
  <si>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</si>
  <si>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</si>
  <si>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</si>
  <si>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</si>
  <si>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</si>
  <si>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</si>
  <si>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</si>
  <si>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</si>
  <si>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</si>
  <si>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Acionados mq as 7:50, previsão 9h, MC1 10:37, autorizado as 11:25, em deslocamento para intervalo, em intervalo as 14:23, realizou descarga de 400 dormentes </t>
  </si>
  <si>
    <t xml:space="preserve"> </t>
  </si>
  <si>
    <t xml:space="preserve">Equipe pronta as 07:30, aguarda chegada do W59 para intervalo </t>
  </si>
  <si>
    <t xml:space="preserve">Em intervalo as 14:23, realizou substituição de 10 dormentes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</si>
  <si>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</si>
  <si>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</si>
  <si>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</si>
  <si>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</si>
  <si>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</si>
  <si>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Temperatura estourou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</si>
  <si>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</si>
  <si>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</si>
  <si>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</si>
  <si>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MC1 07:21, aguarda oportunidade priorizado intervalo modernização na adjacente, autorizado as 10:11, não recebeu autorização aguarda tecnico RDC, liberado as 10:56 para deslocar, avariou novamente, inicou trabalho as 14:13</t>
  </si>
  <si>
    <t>Autroizado as 10:11 não recebia lic, iniciou trabalho as 14:13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</si>
  <si>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</si>
  <si>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</si>
  <si>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</si>
  <si>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</si>
  <si>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</si>
  <si>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MC1 7h, aguarda passagem L48, previsão 08:30, autorizado as 08:55, realizou descarga de 660 dormentes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</si>
  <si>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</si>
  <si>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</si>
  <si>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</si>
  <si>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</si>
  <si>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</si>
  <si>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>Aguarda equipe informar pronto, equipe pronta as 09:32, em intervalo as 09:50 até as 13:50, substituidos 45 dormentes</t>
  </si>
  <si>
    <t>Aguarda equipe informar pronto, equipe pronta as 09:32, em intervalo as 09:50 até as 13:50, substituidos 51 dormentes</t>
  </si>
  <si>
    <t xml:space="preserve">Jaciano </t>
  </si>
  <si>
    <t xml:space="preserve">Aguarda equipe informar pronto, equipe pronta as 09:32, em intervalo as 09:50 até as 13:50, substituidos 35 dormentes </t>
  </si>
  <si>
    <t>MC1 06:59, autorizado as 07:13, em deslocamento para intervalo, em intervalo as 09:52</t>
  </si>
  <si>
    <t>MC1 06:59, autorizado as 07:13, em deslocamento para intervalo, em intervalo as 09:52 até as 12:22, solicitou para recolher, enviado nova OS em intervalo as 14:16 ate as 18h</t>
  </si>
  <si>
    <t>Deslocamento para ZEV</t>
  </si>
  <si>
    <t>Locomotiva 9402 não manda mensagem, avaria MCT</t>
  </si>
  <si>
    <t xml:space="preserve">9402 não envia macro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</si>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</sst>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60" activePane="bottomRight" state="frozen"/>
      <selection pane="bottomRight" activeCell="BH645" sqref="BH6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</v>
      </c>
      <c r="B628" s="167"/>
      <c r="C628" s="8" t="str">
        <f>IF(BS_CONTROLE[[#This Row],[DATA]]="","",WEEKNUM(BS_CONTROLE[[#This Row],[DATA]]))</f>
        <v/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687</v>
      </c>
      <c r="BN638" s="178" t="s">
        <v>717</v>
      </c>
      <c r="BO638" s="164" t="s">
        <v>779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CCOCirculaçãoIntervaloOportunidade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</v>
      </c>
      <c r="B653" s="167"/>
      <c r="C653" s="8" t="str">
        <f>IF(BS_CONTROLE[[#This Row],[DATA]]="","",WEEKNUM(BS_CONTROLE[[#This Row],[DATA]]))</f>
        <v/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687</v>
      </c>
      <c r="BN655" s="178" t="s">
        <v>717</v>
      </c>
      <c r="BO655" s="164" t="s">
        <v>779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CCOCirculaçãoIntervaloOportunidade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400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>
        <v>0.59930555555555554</v>
      </c>
      <c r="AT661" s="264">
        <v>0.66874999999999996</v>
      </c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6.944444444444442E-2</v>
      </c>
      <c r="AZ661" s="161"/>
      <c r="BA661" s="241">
        <v>400</v>
      </c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1928</v>
      </c>
      <c r="BL661" s="183"/>
      <c r="BM661" s="15" t="s">
        <v>692</v>
      </c>
      <c r="BN661" s="178" t="s">
        <v>692</v>
      </c>
      <c r="BO661" s="164" t="s">
        <v>692</v>
      </c>
      <c r="BP661" s="243" t="s">
        <v>317</v>
      </c>
      <c r="BQ661" s="13" t="str">
        <f t="shared" si="59"/>
        <v>Aderente</v>
      </c>
      <c r="BR661" s="19">
        <f t="shared" si="60"/>
        <v>1.6666666666666661</v>
      </c>
      <c r="BS661" s="19">
        <f t="shared" si="61"/>
        <v>1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10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>
        <v>0.59930555555555554</v>
      </c>
      <c r="AT662" s="264">
        <v>0.66874999999999996</v>
      </c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6.944444444444442E-2</v>
      </c>
      <c r="AZ662" s="161"/>
      <c r="BA662" s="241">
        <v>10</v>
      </c>
      <c r="BB662" s="177" t="str">
        <f>IFERROR(_xlfn.XLOOKUP(AI662, BS_ATIVIDADE[ATIVIDADE],BS_ATIVIDADE[UNIDADE] ), "*")</f>
        <v>Nº DE DORMENTES</v>
      </c>
      <c r="BC662" s="71" t="s">
        <v>1929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2</v>
      </c>
      <c r="BI662" s="242"/>
      <c r="BJ662" s="365" t="s">
        <v>1930</v>
      </c>
      <c r="BK662" s="366" t="s">
        <v>1931</v>
      </c>
      <c r="BL662" s="183"/>
      <c r="BM662" s="15" t="s">
        <v>692</v>
      </c>
      <c r="BN662" s="178" t="s">
        <v>692</v>
      </c>
      <c r="BO662" s="164" t="s">
        <v>692</v>
      </c>
      <c r="BP662" s="243" t="s">
        <v>317</v>
      </c>
      <c r="BQ662" s="13" t="str">
        <f t="shared" si="59"/>
        <v>Aderente</v>
      </c>
      <c r="BR662" s="19">
        <f t="shared" si="60"/>
        <v>1.1111111111111107</v>
      </c>
      <c r="BS662" s="19">
        <f t="shared" si="61"/>
        <v>1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1932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1933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1934</v>
      </c>
      <c r="BK663" s="365" t="s">
        <v>1934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1935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0</v>
      </c>
      <c r="BI664" s="269" t="s">
        <v>1934</v>
      </c>
      <c r="BJ664" s="365" t="s">
        <v>1934</v>
      </c>
      <c r="BK664" s="365" t="s">
        <v>1936</v>
      </c>
      <c r="BL664" s="183"/>
      <c r="BM664" s="15" t="s">
        <v>694</v>
      </c>
      <c r="BN664" s="178" t="s">
        <v>711</v>
      </c>
      <c r="BO664" s="164" t="s">
        <v>785</v>
      </c>
      <c r="BP664" s="243" t="s">
        <v>1937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>CondiçõesClimáticaTemperatura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1935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1934</v>
      </c>
      <c r="BJ665" s="365" t="s">
        <v>1934</v>
      </c>
      <c r="BK665" s="365" t="s">
        <v>1938</v>
      </c>
      <c r="BL665" s="183"/>
      <c r="BM665" s="15" t="s">
        <v>692</v>
      </c>
      <c r="BN665" s="178" t="s">
        <v>692</v>
      </c>
      <c r="BO665" s="164" t="s">
        <v>692</v>
      </c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1939</v>
      </c>
      <c r="W666" s="262" t="s">
        <v>1935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1934</v>
      </c>
      <c r="BJ666" s="365" t="s">
        <v>1934</v>
      </c>
      <c r="BK666" s="365" t="s">
        <v>1938</v>
      </c>
      <c r="BL666" s="183"/>
      <c r="BM666" s="15" t="s">
        <v>692</v>
      </c>
      <c r="BN666" s="178" t="s">
        <v>692</v>
      </c>
      <c r="BO666" s="164" t="s">
        <v>692</v>
      </c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1935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0</v>
      </c>
      <c r="BI667" s="269" t="s">
        <v>1934</v>
      </c>
      <c r="BJ667" s="365" t="s">
        <v>1934</v>
      </c>
      <c r="BK667" s="365" t="s">
        <v>1936</v>
      </c>
      <c r="BL667" s="183"/>
      <c r="BM667" s="15" t="s">
        <v>694</v>
      </c>
      <c r="BN667" s="178" t="s">
        <v>711</v>
      </c>
      <c r="BO667" s="164" t="s">
        <v>785</v>
      </c>
      <c r="BP667" s="243" t="s">
        <v>1937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>CondiçõesClimáticaTemperatura</v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>
        <v>0.42430555555555555</v>
      </c>
      <c r="AT668" s="264"/>
      <c r="AU668" s="266"/>
      <c r="AV668" s="266"/>
      <c r="AW668" s="266"/>
      <c r="AX668" s="240"/>
      <c r="AY668" s="181" t="str">
        <f>IF(D668="","*",IFERROR(IF(ISODD(COUNT(AS668:AX668)),"ERRO",SUM((AT668-AS668),(AV668-AU668),(AX668-AW668))),"ERRO"))</f>
        <v>ERRO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2</v>
      </c>
      <c r="BI668" s="242"/>
      <c r="BJ668" s="365" t="s">
        <v>1940</v>
      </c>
      <c r="BK668" s="365" t="s">
        <v>1941</v>
      </c>
      <c r="BL668" s="183"/>
      <c r="BM668" s="15" t="s">
        <v>679</v>
      </c>
      <c r="BN668" s="178" t="s">
        <v>702</v>
      </c>
      <c r="BO668" s="164" t="s">
        <v>767</v>
      </c>
      <c r="BP668" s="243" t="s">
        <v>1942</v>
      </c>
      <c r="BQ668" s="13" t="e">
        <f t="shared" ref="BQ668" si="63">IF(AND(BR668&lt;1,BS668&lt;1),"Produção e Intervalo",IF(BR668&lt;1,"Intervalo",IF(BS668&lt;1,"Produção","Aderente")))</f>
        <v>#VALUE!</v>
      </c>
      <c r="BR668" s="19" t="e">
        <f t="shared" ref="BR668" si="64">IF(OR(B668="",F668=""),"*",AY668/P668)</f>
        <v>#VALUE!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TISistema</v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1943</v>
      </c>
      <c r="BK669" s="365" t="s">
        <v>1943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1944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1945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1946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>
        <v>660</v>
      </c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1947</v>
      </c>
      <c r="BK672" s="365" t="s">
        <v>1948</v>
      </c>
      <c r="BL672" s="183"/>
      <c r="BM672" s="15" t="s">
        <v>692</v>
      </c>
      <c r="BN672" s="178" t="s">
        <v>692</v>
      </c>
      <c r="BO672" s="164" t="s">
        <v>692</v>
      </c>
      <c r="BP672" s="243" t="s">
        <v>317</v>
      </c>
      <c r="BQ672" s="13" t="str">
        <f t="shared" si="59"/>
        <v>Aderente</v>
      </c>
      <c r="BR672" s="19">
        <f t="shared" si="60"/>
        <v>1</v>
      </c>
      <c r="BS672" s="19">
        <f t="shared" si="61"/>
        <v>1.1000000000000001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</v>
      </c>
      <c r="B674" s="167"/>
      <c r="C674" s="8" t="str">
        <f>IF(BS_CONTROLE[[#This Row],[DATA]]="","",WEEKNUM(BS_CONTROLE[[#This Row],[DATA]]))</f>
        <v/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1949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1950</v>
      </c>
      <c r="BK675" s="365" t="s">
        <v>1950</v>
      </c>
      <c r="BL675" s="183"/>
      <c r="BM675" s="15" t="s">
        <v>692</v>
      </c>
      <c r="BN675" s="178" t="s">
        <v>692</v>
      </c>
      <c r="BO675" s="164" t="s">
        <v>692</v>
      </c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1951</v>
      </c>
      <c r="W677" s="262" t="s">
        <v>1952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>
        <v>0.57638888888888884</v>
      </c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0.16666666666666663</v>
      </c>
      <c r="AZ677" s="161"/>
      <c r="BA677" s="241">
        <v>45</v>
      </c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1953</v>
      </c>
      <c r="BK677" s="365" t="s">
        <v>1954</v>
      </c>
      <c r="BL677" s="183"/>
      <c r="BM677" s="15" t="s">
        <v>692</v>
      </c>
      <c r="BN677" s="178" t="s">
        <v>692</v>
      </c>
      <c r="BO677" s="164" t="s">
        <v>692</v>
      </c>
      <c r="BP677" s="243" t="s">
        <v>317</v>
      </c>
      <c r="BQ677" s="13" t="str">
        <f t="shared" si="59"/>
        <v>Aderente</v>
      </c>
      <c r="BR677" s="19">
        <f t="shared" si="60"/>
        <v>0.99999999999999978</v>
      </c>
      <c r="BS677" s="19">
        <f t="shared" si="61"/>
        <v>1.5</v>
      </c>
      <c r="BT677" s="218" t="str">
        <f t="shared" si="62"/>
        <v>OKOK</v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1952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>
        <v>0.57638888888888884</v>
      </c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0.16666666666666663</v>
      </c>
      <c r="AZ678" s="161"/>
      <c r="BA678" s="241">
        <v>51</v>
      </c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1953</v>
      </c>
      <c r="BK678" s="365" t="s">
        <v>1955</v>
      </c>
      <c r="BL678" s="183"/>
      <c r="BM678" s="15" t="s">
        <v>692</v>
      </c>
      <c r="BN678" s="178" t="s">
        <v>692</v>
      </c>
      <c r="BO678" s="164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Aderente</v>
      </c>
      <c r="BR678" s="19">
        <f t="shared" ref="BR678:BR720" si="68">IF(OR(B678="",F678=""),"*",AY678/P678)</f>
        <v>0.99999999999999978</v>
      </c>
      <c r="BS678" s="19">
        <f t="shared" ref="BS678:BS720" si="69">IF(OR(B678="",F678=""),"*",BA678/Q678)</f>
        <v>1.7</v>
      </c>
      <c r="BT678" s="218" t="str">
        <f t="shared" ref="BT678:BT720" si="70">IF(BN678="","",SUBSTITUTE(BM678," ","")&amp;SUBSTITUTE(BN678," ",""))</f>
        <v>OKOK</v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1956</v>
      </c>
      <c r="W679" s="262" t="s">
        <v>1952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>
        <v>0.57638888888888884</v>
      </c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0.16666666666666663</v>
      </c>
      <c r="AZ679" s="161"/>
      <c r="BA679" s="241">
        <v>35</v>
      </c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1953</v>
      </c>
      <c r="BK679" s="365" t="s">
        <v>1957</v>
      </c>
      <c r="BL679" s="183"/>
      <c r="BM679" s="15" t="s">
        <v>692</v>
      </c>
      <c r="BN679" s="178" t="s">
        <v>692</v>
      </c>
      <c r="BO679" s="164" t="s">
        <v>692</v>
      </c>
      <c r="BP679" s="243" t="s">
        <v>317</v>
      </c>
      <c r="BQ679" s="13" t="str">
        <f t="shared" si="67"/>
        <v>Aderente</v>
      </c>
      <c r="BR679" s="19">
        <f t="shared" si="68"/>
        <v>0.99999999999999978</v>
      </c>
      <c r="BS679" s="19">
        <f t="shared" si="69"/>
        <v>1.1666666666666667</v>
      </c>
      <c r="BT679" s="218" t="str">
        <f t="shared" si="70"/>
        <v>OKOK</v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>
        <v>0.51527777777777772</v>
      </c>
      <c r="AU680" s="266">
        <v>0.59444444444444444</v>
      </c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1958</v>
      </c>
      <c r="BK680" s="365" t="s">
        <v>1959</v>
      </c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1960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1961</v>
      </c>
      <c r="BK681" s="365" t="s">
        <v>1961</v>
      </c>
      <c r="BL681" s="183"/>
      <c r="BM681" s="15" t="s">
        <v>683</v>
      </c>
      <c r="BN681" s="178" t="s">
        <v>704</v>
      </c>
      <c r="BO681" s="164" t="s">
        <v>771</v>
      </c>
      <c r="BP681" s="243" t="s">
        <v>1962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MecânicaLocomotiva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8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70" operator="equal">
      <formula>"OPORTUNIDADE"</formula>
    </cfRule>
  </conditionalFormatting>
  <conditionalFormatting sqref="AZ6:AZ523">
    <cfRule type="expression" dxfId="300" priority="18765">
      <formula>$BU6=1</formula>
    </cfRule>
  </conditionalFormatting>
  <conditionalFormatting sqref="BQ6:BQ800">
    <cfRule type="cellIs" dxfId="299" priority="18776" operator="equal">
      <formula>"Produção e Intervalo"</formula>
    </cfRule>
    <cfRule type="cellIs" dxfId="298" priority="18777" operator="equal">
      <formula>"Aderente"</formula>
    </cfRule>
    <cfRule type="cellIs" dxfId="297" priority="18778" operator="equal">
      <formula>"Intervalo"</formula>
    </cfRule>
    <cfRule type="cellIs" dxfId="296" priority="18779" operator="equal">
      <formula>"Produção"</formula>
    </cfRule>
    <cfRule type="cellIs" dxfId="295" priority="18780" operator="equal">
      <formula>"ERRO"</formula>
    </cfRule>
  </conditionalFormatting>
  <conditionalFormatting sqref="BR6:BS801">
    <cfRule type="cellIs" dxfId="294" priority="18758" operator="equal">
      <formula>"*"</formula>
    </cfRule>
    <cfRule type="cellIs" dxfId="293" priority="18759" operator="greaterThanOrEqual">
      <formula>1</formula>
    </cfRule>
    <cfRule type="cellIs" dxfId="292" priority="1876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6" operator="equal">
      <formula>"NÃO"</formula>
    </cfRule>
    <cfRule type="cellIs" dxfId="290" priority="18707" operator="equal">
      <formula>"SIM"</formula>
    </cfRule>
  </conditionalFormatting>
  <conditionalFormatting sqref="X478 X480 X483 X488:X489 X499 X506 X511:X512 X517 X520:X521">
    <cfRule type="cellIs" dxfId="289" priority="18705" operator="equal">
      <formula>"OPORTUNIDADE"</formula>
    </cfRule>
  </conditionalFormatting>
  <conditionalFormatting sqref="Z476:Z480 Z487:Z489 Z483:Z484 Z492 Z496:Z499 Z517 Z519:Z523 Z501:Z515">
    <cfRule type="cellIs" dxfId="288" priority="18703" operator="equal">
      <formula>"NÃO"</formula>
    </cfRule>
    <cfRule type="cellIs" dxfId="287" priority="18704" operator="equal">
      <formula>"SIM"</formula>
    </cfRule>
  </conditionalFormatting>
  <conditionalFormatting sqref="Z476:Z480 Z487:Z489 Z483:Z484 Z492 Z496:Z499 Z517 Z519:Z523 Z501:Z515">
    <cfRule type="cellIs" dxfId="286" priority="18702" operator="equal">
      <formula>"OPORTUNIDADE"</formula>
    </cfRule>
  </conditionalFormatting>
  <conditionalFormatting sqref="Y1048576">
    <cfRule type="cellIs" dxfId="285" priority="18587" operator="equal">
      <formula>"OPORTUNIDADE"</formula>
    </cfRule>
  </conditionalFormatting>
  <conditionalFormatting sqref="Y1048576">
    <cfRule type="cellIs" dxfId="284" priority="18585" operator="equal">
      <formula>"NÃO"</formula>
    </cfRule>
    <cfRule type="cellIs" dxfId="283" priority="18586" operator="equal">
      <formula>"SIM"</formula>
    </cfRule>
  </conditionalFormatting>
  <conditionalFormatting sqref="Z524:Z549">
    <cfRule type="cellIs" dxfId="282" priority="18322" operator="equal">
      <formula>"OPORTUNIDADE"</formula>
    </cfRule>
  </conditionalFormatting>
  <conditionalFormatting sqref="Z524:Z549">
    <cfRule type="cellIs" dxfId="281" priority="18320" operator="equal">
      <formula>"NÃO"</formula>
    </cfRule>
    <cfRule type="cellIs" dxfId="280" priority="18321" operator="equal">
      <formula>"SIM"</formula>
    </cfRule>
  </conditionalFormatting>
  <conditionalFormatting sqref="Z550">
    <cfRule type="cellIs" dxfId="279" priority="18305" operator="equal">
      <formula>"NÃO"</formula>
    </cfRule>
    <cfRule type="cellIs" dxfId="278" priority="18306" operator="equal">
      <formula>"SIM"</formula>
    </cfRule>
  </conditionalFormatting>
  <conditionalFormatting sqref="Z550">
    <cfRule type="cellIs" dxfId="277" priority="18304" operator="equal">
      <formula>"OPORTUNIDADE"</formula>
    </cfRule>
  </conditionalFormatting>
  <conditionalFormatting sqref="BI550">
    <cfRule type="iconSet" priority="183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4">
      <formula>$BU493=1</formula>
    </cfRule>
  </conditionalFormatting>
  <conditionalFormatting sqref="AZ526:AZ550">
    <cfRule type="expression" dxfId="275" priority="19084">
      <formula>$BU498=1</formula>
    </cfRule>
  </conditionalFormatting>
  <conditionalFormatting sqref="BI524:BI549">
    <cfRule type="iconSet" priority="1908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7">
      <iconSet showValue="0">
        <cfvo type="percent" val="0"/>
        <cfvo type="num" val="1"/>
        <cfvo type="num" val="1" gte="0"/>
      </iconSet>
    </cfRule>
    <cfRule type="iconSet" priority="1908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7" operator="equal">
      <formula>"OPORTUNIDADE"</formula>
    </cfRule>
  </conditionalFormatting>
  <conditionalFormatting sqref="Y158">
    <cfRule type="cellIs" dxfId="273" priority="355" operator="equal">
      <formula>"NÃO"</formula>
    </cfRule>
    <cfRule type="cellIs" dxfId="272" priority="356" operator="equal">
      <formula>"SIM"</formula>
    </cfRule>
  </conditionalFormatting>
  <conditionalFormatting sqref="BI6:BI523">
    <cfRule type="iconSet" priority="1915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7">
      <iconSet showValue="0">
        <cfvo type="percent" val="0"/>
        <cfvo type="num" val="1"/>
        <cfvo type="num" val="1" gte="0"/>
      </iconSet>
    </cfRule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31" operator="equal">
      <formula>"OPORTUNIDADE"</formula>
    </cfRule>
  </conditionalFormatting>
  <conditionalFormatting sqref="Y560">
    <cfRule type="cellIs" dxfId="270" priority="229" operator="equal">
      <formula>"NÃO"</formula>
    </cfRule>
    <cfRule type="cellIs" dxfId="269" priority="230" operator="equal">
      <formula>"SIM"</formula>
    </cfRule>
  </conditionalFormatting>
  <conditionalFormatting sqref="Y561:Y564">
    <cfRule type="cellIs" dxfId="268" priority="225" operator="equal">
      <formula>"OPORTUNIDADE"</formula>
    </cfRule>
  </conditionalFormatting>
  <conditionalFormatting sqref="Y561:Y564">
    <cfRule type="cellIs" dxfId="267" priority="223" operator="equal">
      <formula>"NÃO"</formula>
    </cfRule>
    <cfRule type="cellIs" dxfId="266" priority="224" operator="equal">
      <formula>"SIM"</formula>
    </cfRule>
  </conditionalFormatting>
  <conditionalFormatting sqref="Y567:Y569">
    <cfRule type="cellIs" dxfId="265" priority="222" operator="equal">
      <formula>"OPORTUNIDADE"</formula>
    </cfRule>
  </conditionalFormatting>
  <conditionalFormatting sqref="Y567:Y569">
    <cfRule type="cellIs" dxfId="264" priority="220" operator="equal">
      <formula>"NÃO"</formula>
    </cfRule>
    <cfRule type="cellIs" dxfId="263" priority="221" operator="equal">
      <formula>"SIM"</formula>
    </cfRule>
  </conditionalFormatting>
  <conditionalFormatting sqref="Y567:Y569">
    <cfRule type="cellIs" dxfId="262" priority="219" operator="equal">
      <formula>"OPORTUNIDADE"</formula>
    </cfRule>
  </conditionalFormatting>
  <conditionalFormatting sqref="Y567:Y569">
    <cfRule type="cellIs" dxfId="261" priority="217" operator="equal">
      <formula>"NÃO"</formula>
    </cfRule>
    <cfRule type="cellIs" dxfId="260" priority="218" operator="equal">
      <formula>"SIM"</formula>
    </cfRule>
  </conditionalFormatting>
  <conditionalFormatting sqref="BK5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11" operator="equal">
      <formula>"OPORTUNIDADE"</formula>
    </cfRule>
  </conditionalFormatting>
  <conditionalFormatting sqref="Y572">
    <cfRule type="cellIs" dxfId="258" priority="209" operator="equal">
      <formula>"NÃO"</formula>
    </cfRule>
    <cfRule type="cellIs" dxfId="257" priority="210" operator="equal">
      <formula>"SIM"</formula>
    </cfRule>
  </conditionalFormatting>
  <conditionalFormatting sqref="Y572">
    <cfRule type="cellIs" dxfId="256" priority="208" operator="equal">
      <formula>"OPORTUNIDADE"</formula>
    </cfRule>
  </conditionalFormatting>
  <conditionalFormatting sqref="Y572">
    <cfRule type="cellIs" dxfId="255" priority="206" operator="equal">
      <formula>"NÃO"</formula>
    </cfRule>
    <cfRule type="cellIs" dxfId="254" priority="207" operator="equal">
      <formula>"SIM"</formula>
    </cfRule>
  </conditionalFormatting>
  <conditionalFormatting sqref="Y573">
    <cfRule type="cellIs" dxfId="253" priority="205" operator="equal">
      <formula>"OPORTUNIDADE"</formula>
    </cfRule>
  </conditionalFormatting>
  <conditionalFormatting sqref="Y573">
    <cfRule type="cellIs" dxfId="252" priority="203" operator="equal">
      <formula>"NÃO"</formula>
    </cfRule>
    <cfRule type="cellIs" dxfId="251" priority="204" operator="equal">
      <formula>"SIM"</formula>
    </cfRule>
  </conditionalFormatting>
  <conditionalFormatting sqref="Y573">
    <cfRule type="cellIs" dxfId="250" priority="202" operator="equal">
      <formula>"OPORTUNIDADE"</formula>
    </cfRule>
  </conditionalFormatting>
  <conditionalFormatting sqref="Y573">
    <cfRule type="cellIs" dxfId="249" priority="200" operator="equal">
      <formula>"NÃO"</formula>
    </cfRule>
    <cfRule type="cellIs" dxfId="248" priority="201" operator="equal">
      <formula>"SIM"</formula>
    </cfRule>
  </conditionalFormatting>
  <conditionalFormatting sqref="Y574">
    <cfRule type="cellIs" dxfId="247" priority="199" operator="equal">
      <formula>"OPORTUNIDADE"</formula>
    </cfRule>
  </conditionalFormatting>
  <conditionalFormatting sqref="Y574">
    <cfRule type="cellIs" dxfId="246" priority="197" operator="equal">
      <formula>"NÃO"</formula>
    </cfRule>
    <cfRule type="cellIs" dxfId="245" priority="198" operator="equal">
      <formula>"SIM"</formula>
    </cfRule>
  </conditionalFormatting>
  <conditionalFormatting sqref="Y574">
    <cfRule type="cellIs" dxfId="244" priority="196" operator="equal">
      <formula>"OPORTUNIDADE"</formula>
    </cfRule>
  </conditionalFormatting>
  <conditionalFormatting sqref="Y574">
    <cfRule type="cellIs" dxfId="243" priority="194" operator="equal">
      <formula>"NÃO"</formula>
    </cfRule>
    <cfRule type="cellIs" dxfId="242" priority="195" operator="equal">
      <formula>"SIM"</formula>
    </cfRule>
  </conditionalFormatting>
  <conditionalFormatting sqref="Y575">
    <cfRule type="cellIs" dxfId="241" priority="193" operator="equal">
      <formula>"OPORTUNIDADE"</formula>
    </cfRule>
  </conditionalFormatting>
  <conditionalFormatting sqref="Y575">
    <cfRule type="cellIs" dxfId="240" priority="191" operator="equal">
      <formula>"NÃO"</formula>
    </cfRule>
    <cfRule type="cellIs" dxfId="239" priority="192" operator="equal">
      <formula>"SIM"</formula>
    </cfRule>
  </conditionalFormatting>
  <conditionalFormatting sqref="Y575">
    <cfRule type="cellIs" dxfId="238" priority="190" operator="equal">
      <formula>"OPORTUNIDADE"</formula>
    </cfRule>
  </conditionalFormatting>
  <conditionalFormatting sqref="Y575">
    <cfRule type="cellIs" dxfId="237" priority="188" operator="equal">
      <formula>"NÃO"</formula>
    </cfRule>
    <cfRule type="cellIs" dxfId="236" priority="189" operator="equal">
      <formula>"SIM"</formula>
    </cfRule>
  </conditionalFormatting>
  <conditionalFormatting sqref="Y577">
    <cfRule type="cellIs" dxfId="235" priority="187" operator="equal">
      <formula>"OPORTUNIDADE"</formula>
    </cfRule>
  </conditionalFormatting>
  <conditionalFormatting sqref="Y577">
    <cfRule type="cellIs" dxfId="234" priority="185" operator="equal">
      <formula>"NÃO"</formula>
    </cfRule>
    <cfRule type="cellIs" dxfId="233" priority="186" operator="equal">
      <formula>"SIM"</formula>
    </cfRule>
  </conditionalFormatting>
  <conditionalFormatting sqref="Y577">
    <cfRule type="cellIs" dxfId="232" priority="184" operator="equal">
      <formula>"OPORTUNIDADE"</formula>
    </cfRule>
  </conditionalFormatting>
  <conditionalFormatting sqref="Y577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Y579">
    <cfRule type="cellIs" dxfId="229" priority="181" operator="equal">
      <formula>"OPORTUNIDADE"</formula>
    </cfRule>
  </conditionalFormatting>
  <conditionalFormatting sqref="Y57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Y579">
    <cfRule type="cellIs" dxfId="226" priority="178" operator="equal">
      <formula>"OPORTUNIDADE"</formula>
    </cfRule>
  </conditionalFormatting>
  <conditionalFormatting sqref="Y579">
    <cfRule type="cellIs" dxfId="225" priority="176" operator="equal">
      <formula>"NÃO"</formula>
    </cfRule>
    <cfRule type="cellIs" dxfId="224" priority="177" operator="equal">
      <formula>"SIM"</formula>
    </cfRule>
  </conditionalFormatting>
  <conditionalFormatting sqref="Y580">
    <cfRule type="cellIs" dxfId="223" priority="175" operator="equal">
      <formula>"OPORTUNIDADE"</formula>
    </cfRule>
  </conditionalFormatting>
  <conditionalFormatting sqref="Y580">
    <cfRule type="cellIs" dxfId="222" priority="173" operator="equal">
      <formula>"NÃO"</formula>
    </cfRule>
    <cfRule type="cellIs" dxfId="221" priority="174" operator="equal">
      <formula>"SIM"</formula>
    </cfRule>
  </conditionalFormatting>
  <conditionalFormatting sqref="Y580">
    <cfRule type="cellIs" dxfId="220" priority="172" operator="equal">
      <formula>"OPORTUNIDADE"</formula>
    </cfRule>
  </conditionalFormatting>
  <conditionalFormatting sqref="Y580">
    <cfRule type="cellIs" dxfId="219" priority="170" operator="equal">
      <formula>"NÃO"</formula>
    </cfRule>
    <cfRule type="cellIs" dxfId="218" priority="171" operator="equal">
      <formula>"SIM"</formula>
    </cfRule>
  </conditionalFormatting>
  <conditionalFormatting sqref="Y581">
    <cfRule type="cellIs" dxfId="217" priority="169" operator="equal">
      <formula>"OPORTUNIDADE"</formula>
    </cfRule>
  </conditionalFormatting>
  <conditionalFormatting sqref="Y581">
    <cfRule type="cellIs" dxfId="216" priority="167" operator="equal">
      <formula>"NÃO"</formula>
    </cfRule>
    <cfRule type="cellIs" dxfId="215" priority="168" operator="equal">
      <formula>"SIM"</formula>
    </cfRule>
  </conditionalFormatting>
  <conditionalFormatting sqref="Y581">
    <cfRule type="cellIs" dxfId="214" priority="166" operator="equal">
      <formula>"OPORTUNIDADE"</formula>
    </cfRule>
  </conditionalFormatting>
  <conditionalFormatting sqref="Y581">
    <cfRule type="cellIs" dxfId="213" priority="164" operator="equal">
      <formula>"NÃO"</formula>
    </cfRule>
    <cfRule type="cellIs" dxfId="212" priority="165" operator="equal">
      <formula>"SIM"</formula>
    </cfRule>
  </conditionalFormatting>
  <conditionalFormatting sqref="Y582">
    <cfRule type="cellIs" dxfId="211" priority="163" operator="equal">
      <formula>"OPORTUNIDADE"</formula>
    </cfRule>
  </conditionalFormatting>
  <conditionalFormatting sqref="Y582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582">
    <cfRule type="cellIs" dxfId="208" priority="160" operator="equal">
      <formula>"OPORTUNIDADE"</formula>
    </cfRule>
  </conditionalFormatting>
  <conditionalFormatting sqref="Y582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584">
    <cfRule type="cellIs" dxfId="205" priority="157" operator="equal">
      <formula>"OPORTUNIDADE"</formula>
    </cfRule>
  </conditionalFormatting>
  <conditionalFormatting sqref="Y584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584">
    <cfRule type="cellIs" dxfId="202" priority="154" operator="equal">
      <formula>"OPORTUNIDADE"</formula>
    </cfRule>
  </conditionalFormatting>
  <conditionalFormatting sqref="Y58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585">
    <cfRule type="cellIs" dxfId="199" priority="151" operator="equal">
      <formula>"OPORTUNIDADE"</formula>
    </cfRule>
  </conditionalFormatting>
  <conditionalFormatting sqref="Y585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585">
    <cfRule type="cellIs" dxfId="196" priority="148" operator="equal">
      <formula>"OPORTUNIDADE"</formula>
    </cfRule>
  </conditionalFormatting>
  <conditionalFormatting sqref="Y585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586">
    <cfRule type="cellIs" dxfId="193" priority="145" operator="equal">
      <formula>"OPORTUNIDADE"</formula>
    </cfRule>
  </conditionalFormatting>
  <conditionalFormatting sqref="Y586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586">
    <cfRule type="cellIs" dxfId="190" priority="142" operator="equal">
      <formula>"OPORTUNIDADE"</formula>
    </cfRule>
  </conditionalFormatting>
  <conditionalFormatting sqref="Y586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Y587">
    <cfRule type="cellIs" dxfId="187" priority="139" operator="equal">
      <formula>"OPORTUNIDADE"</formula>
    </cfRule>
  </conditionalFormatting>
  <conditionalFormatting sqref="Y587">
    <cfRule type="cellIs" dxfId="186" priority="137" operator="equal">
      <formula>"NÃO"</formula>
    </cfRule>
    <cfRule type="cellIs" dxfId="185" priority="138" operator="equal">
      <formula>"SIM"</formula>
    </cfRule>
  </conditionalFormatting>
  <conditionalFormatting sqref="Y587">
    <cfRule type="cellIs" dxfId="184" priority="136" operator="equal">
      <formula>"OPORTUNIDADE"</formula>
    </cfRule>
  </conditionalFormatting>
  <conditionalFormatting sqref="Y587">
    <cfRule type="cellIs" dxfId="183" priority="134" operator="equal">
      <formula>"NÃO"</formula>
    </cfRule>
    <cfRule type="cellIs" dxfId="182" priority="135" operator="equal">
      <formula>"SIM"</formula>
    </cfRule>
  </conditionalFormatting>
  <conditionalFormatting sqref="Y588">
    <cfRule type="cellIs" dxfId="181" priority="133" operator="equal">
      <formula>"OPORTUNIDADE"</formula>
    </cfRule>
  </conditionalFormatting>
  <conditionalFormatting sqref="Y588">
    <cfRule type="cellIs" dxfId="180" priority="131" operator="equal">
      <formula>"NÃO"</formula>
    </cfRule>
    <cfRule type="cellIs" dxfId="179" priority="132" operator="equal">
      <formula>"SIM"</formula>
    </cfRule>
  </conditionalFormatting>
  <conditionalFormatting sqref="Y588">
    <cfRule type="cellIs" dxfId="178" priority="130" operator="equal">
      <formula>"OPORTUNIDADE"</formula>
    </cfRule>
  </conditionalFormatting>
  <conditionalFormatting sqref="Y588">
    <cfRule type="cellIs" dxfId="177" priority="128" operator="equal">
      <formula>"NÃO"</formula>
    </cfRule>
    <cfRule type="cellIs" dxfId="176" priority="129" operator="equal">
      <formula>"SIM"</formula>
    </cfRule>
  </conditionalFormatting>
  <conditionalFormatting sqref="Y589">
    <cfRule type="cellIs" dxfId="175" priority="127" operator="equal">
      <formula>"OPORTUNIDADE"</formula>
    </cfRule>
  </conditionalFormatting>
  <conditionalFormatting sqref="Y589">
    <cfRule type="cellIs" dxfId="174" priority="125" operator="equal">
      <formula>"NÃO"</formula>
    </cfRule>
    <cfRule type="cellIs" dxfId="173" priority="126" operator="equal">
      <formula>"SIM"</formula>
    </cfRule>
  </conditionalFormatting>
  <conditionalFormatting sqref="Y589">
    <cfRule type="cellIs" dxfId="172" priority="124" operator="equal">
      <formula>"OPORTUNIDADE"</formula>
    </cfRule>
  </conditionalFormatting>
  <conditionalFormatting sqref="Y589">
    <cfRule type="cellIs" dxfId="171" priority="122" operator="equal">
      <formula>"NÃO"</formula>
    </cfRule>
    <cfRule type="cellIs" dxfId="170" priority="123" operator="equal">
      <formula>"SIM"</formula>
    </cfRule>
  </conditionalFormatting>
  <conditionalFormatting sqref="BR602:BS800">
    <cfRule type="cellIs" dxfId="169" priority="116" operator="equal">
      <formula>"*"</formula>
    </cfRule>
    <cfRule type="cellIs" dxfId="168" priority="117" operator="greaterThanOrEqual">
      <formula>1</formula>
    </cfRule>
    <cfRule type="cellIs" dxfId="167" priority="118" operator="lessThan">
      <formula>1</formula>
    </cfRule>
  </conditionalFormatting>
  <conditionalFormatting sqref="BO6:BO208 BO528:BO537 BO210:BO526 BO539:BO587 BO589:BO800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6 BK682:BK800 BK662 BK673 BK670:BK671">
    <cfRule type="iconSet" priority="1920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13" operator="equal">
      <formula>"*"</formula>
    </cfRule>
    <cfRule type="cellIs" dxfId="165" priority="114" operator="greaterThanOrEqual">
      <formula>1</formula>
    </cfRule>
    <cfRule type="cellIs" dxfId="164" priority="115" operator="lessThan">
      <formula>1</formula>
    </cfRule>
  </conditionalFormatting>
  <conditionalFormatting sqref="Y592:Y612">
    <cfRule type="cellIs" dxfId="163" priority="112" operator="equal">
      <formula>"OPORTUNIDADE"</formula>
    </cfRule>
  </conditionalFormatting>
  <conditionalFormatting sqref="Y592:Y612">
    <cfRule type="cellIs" dxfId="162" priority="110" operator="equal">
      <formula>"NÃO"</formula>
    </cfRule>
    <cfRule type="cellIs" dxfId="161" priority="111" operator="equal">
      <formula>"SIM"</formula>
    </cfRule>
  </conditionalFormatting>
  <conditionalFormatting sqref="Y592:Y612">
    <cfRule type="cellIs" dxfId="160" priority="109" operator="equal">
      <formula>"OPORTUNIDADE"</formula>
    </cfRule>
  </conditionalFormatting>
  <conditionalFormatting sqref="Y592:Y612">
    <cfRule type="cellIs" dxfId="159" priority="107" operator="equal">
      <formula>"NÃO"</formula>
    </cfRule>
    <cfRule type="cellIs" dxfId="158" priority="108" operator="equal">
      <formula>"SIM"</formula>
    </cfRule>
  </conditionalFormatting>
  <conditionalFormatting sqref="BK5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80" operator="equal">
      <formula>"OPORTUNIDADE"</formula>
    </cfRule>
  </conditionalFormatting>
  <conditionalFormatting sqref="Y637:Y640 Y642:Y654 Y656">
    <cfRule type="cellIs" dxfId="156" priority="78" operator="equal">
      <formula>"NÃO"</formula>
    </cfRule>
    <cfRule type="cellIs" dxfId="155" priority="79" operator="equal">
      <formula>"SIM"</formula>
    </cfRule>
  </conditionalFormatting>
  <conditionalFormatting sqref="Y641">
    <cfRule type="cellIs" dxfId="154" priority="77" operator="equal">
      <formula>"OPORTUNIDADE"</formula>
    </cfRule>
  </conditionalFormatting>
  <conditionalFormatting sqref="Y641">
    <cfRule type="cellIs" dxfId="153" priority="75" operator="equal">
      <formula>"NÃO"</formula>
    </cfRule>
    <cfRule type="cellIs" dxfId="152" priority="76" operator="equal">
      <formula>"SIM"</formula>
    </cfRule>
  </conditionalFormatting>
  <conditionalFormatting sqref="Y641">
    <cfRule type="cellIs" dxfId="151" priority="74" operator="equal">
      <formula>"OPORTUNIDADE"</formula>
    </cfRule>
  </conditionalFormatting>
  <conditionalFormatting sqref="Y641">
    <cfRule type="cellIs" dxfId="150" priority="72" operator="equal">
      <formula>"NÃO"</formula>
    </cfRule>
    <cfRule type="cellIs" dxfId="149" priority="73" operator="equal">
      <formula>"SIM"</formula>
    </cfRule>
  </conditionalFormatting>
  <conditionalFormatting sqref="Y655">
    <cfRule type="cellIs" dxfId="148" priority="71" operator="equal">
      <formula>"OPORTUNIDADE"</formula>
    </cfRule>
  </conditionalFormatting>
  <conditionalFormatting sqref="Y655">
    <cfRule type="cellIs" dxfId="147" priority="69" operator="equal">
      <formula>"NÃO"</formula>
    </cfRule>
    <cfRule type="cellIs" dxfId="146" priority="70" operator="equal">
      <formula>"SIM"</formula>
    </cfRule>
  </conditionalFormatting>
  <conditionalFormatting sqref="Y655">
    <cfRule type="cellIs" dxfId="145" priority="68" operator="equal">
      <formula>"OPORTUNIDADE"</formula>
    </cfRule>
  </conditionalFormatting>
  <conditionalFormatting sqref="Y655">
    <cfRule type="cellIs" dxfId="144" priority="66" operator="equal">
      <formula>"NÃO"</formula>
    </cfRule>
    <cfRule type="cellIs" dxfId="143" priority="67" operator="equal">
      <formula>"SIM"</formula>
    </cfRule>
  </conditionalFormatting>
  <conditionalFormatting sqref="Y657">
    <cfRule type="cellIs" dxfId="142" priority="65" operator="equal">
      <formula>"OPORTUNIDADE"</formula>
    </cfRule>
  </conditionalFormatting>
  <conditionalFormatting sqref="Y657">
    <cfRule type="cellIs" dxfId="141" priority="63" operator="equal">
      <formula>"NÃO"</formula>
    </cfRule>
    <cfRule type="cellIs" dxfId="140" priority="64" operator="equal">
      <formula>"SIM"</formula>
    </cfRule>
  </conditionalFormatting>
  <conditionalFormatting sqref="Y657">
    <cfRule type="cellIs" dxfId="139" priority="62" operator="equal">
      <formula>"OPORTUNIDADE"</formula>
    </cfRule>
  </conditionalFormatting>
  <conditionalFormatting sqref="Y657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BK6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41" operator="equal">
      <formula>"OPORTUNIDADE"</formula>
    </cfRule>
  </conditionalFormatting>
  <conditionalFormatting sqref="Y660:Y667">
    <cfRule type="cellIs" dxfId="135" priority="39" operator="equal">
      <formula>"NÃO"</formula>
    </cfRule>
    <cfRule type="cellIs" dxfId="134" priority="40" operator="equal">
      <formula>"SIM"</formula>
    </cfRule>
  </conditionalFormatting>
  <conditionalFormatting sqref="Y672 Y668:Y669">
    <cfRule type="cellIs" dxfId="133" priority="35" operator="equal">
      <formula>"OPORTUNIDADE"</formula>
    </cfRule>
  </conditionalFormatting>
  <conditionalFormatting sqref="Y672 Y668:Y669">
    <cfRule type="cellIs" dxfId="132" priority="33" operator="equal">
      <formula>"NÃO"</formula>
    </cfRule>
    <cfRule type="cellIs" dxfId="131" priority="34" operator="equal">
      <formula>"SIM"</formula>
    </cfRule>
  </conditionalFormatting>
  <conditionalFormatting sqref="Y674:Y675">
    <cfRule type="cellIs" dxfId="130" priority="32" operator="equal">
      <formula>"OPORTUNIDADE"</formula>
    </cfRule>
  </conditionalFormatting>
  <conditionalFormatting sqref="Y674:Y675">
    <cfRule type="cellIs" dxfId="129" priority="30" operator="equal">
      <formula>"NÃO"</formula>
    </cfRule>
    <cfRule type="cellIs" dxfId="128" priority="31" operator="equal">
      <formula>"SIM"</formula>
    </cfRule>
  </conditionalFormatting>
  <conditionalFormatting sqref="Y677">
    <cfRule type="cellIs" dxfId="127" priority="29" operator="equal">
      <formula>"OPORTUNIDADE"</formula>
    </cfRule>
  </conditionalFormatting>
  <conditionalFormatting sqref="Y677">
    <cfRule type="cellIs" dxfId="126" priority="27" operator="equal">
      <formula>"NÃO"</formula>
    </cfRule>
    <cfRule type="cellIs" dxfId="125" priority="28" operator="equal">
      <formula>"SIM"</formula>
    </cfRule>
  </conditionalFormatting>
  <conditionalFormatting sqref="Y678">
    <cfRule type="cellIs" dxfId="124" priority="26" operator="equal">
      <formula>"OPORTUNIDADE"</formula>
    </cfRule>
  </conditionalFormatting>
  <conditionalFormatting sqref="Y678">
    <cfRule type="cellIs" dxfId="123" priority="24" operator="equal">
      <formula>"NÃO"</formula>
    </cfRule>
    <cfRule type="cellIs" dxfId="122" priority="25" operator="equal">
      <formula>"SIM"</formula>
    </cfRule>
  </conditionalFormatting>
  <conditionalFormatting sqref="Y679">
    <cfRule type="cellIs" dxfId="121" priority="23" operator="equal">
      <formula>"OPORTUNIDADE"</formula>
    </cfRule>
  </conditionalFormatting>
  <conditionalFormatting sqref="Y679">
    <cfRule type="cellIs" dxfId="120" priority="21" operator="equal">
      <formula>"NÃO"</formula>
    </cfRule>
    <cfRule type="cellIs" dxfId="119" priority="22" operator="equal">
      <formula>"SIM"</formula>
    </cfRule>
  </conditionalFormatting>
  <conditionalFormatting sqref="Y680:Y681">
    <cfRule type="cellIs" dxfId="118" priority="20" operator="equal">
      <formula>"OPORTUNIDADE"</formula>
    </cfRule>
  </conditionalFormatting>
  <conditionalFormatting sqref="Y680:Y681">
    <cfRule type="cellIs" dxfId="117" priority="18" operator="equal">
      <formula>"NÃO"</formula>
    </cfRule>
    <cfRule type="cellIs" dxfId="116" priority="19" operator="equal">
      <formula>"SIM"</formula>
    </cfRule>
  </conditionalFormatting>
  <conditionalFormatting sqref="BI664:BI6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7:BK6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1963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1964</v>
      </c>
      <c r="E3" s="304" t="s">
        <v>1965</v>
      </c>
      <c r="F3" s="304" t="s">
        <v>1966</v>
      </c>
      <c r="G3" s="309" t="s">
        <v>1967</v>
      </c>
      <c r="H3" s="304" t="s">
        <v>1968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1969</v>
      </c>
      <c r="E5" s="306">
        <v>46013</v>
      </c>
      <c r="F5" s="305">
        <v>7000</v>
      </c>
      <c r="G5" s="310" t="s">
        <v>1970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1971</v>
      </c>
      <c r="G6" s="310" t="s">
        <v>1970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1972</v>
      </c>
      <c r="G7" s="311" t="s">
        <v>1973</v>
      </c>
      <c r="H7" s="307" t="s">
        <v>1974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1975</v>
      </c>
      <c r="H8" s="305" t="s">
        <v>1976</v>
      </c>
    </row>
    <row r="9" spans="3:8">
      <c r="C9" s="305" t="s">
        <v>467</v>
      </c>
      <c r="D9" s="305" t="s">
        <v>1977</v>
      </c>
      <c r="E9" s="306">
        <v>45993</v>
      </c>
      <c r="F9" s="305">
        <v>12000</v>
      </c>
      <c r="G9" s="310" t="s">
        <v>1978</v>
      </c>
      <c r="H9" s="305"/>
    </row>
    <row r="10" spans="3:8" ht="29.25">
      <c r="C10" s="305" t="s">
        <v>467</v>
      </c>
      <c r="D10" s="305" t="s">
        <v>1979</v>
      </c>
      <c r="E10" s="306">
        <v>45993</v>
      </c>
      <c r="F10" s="305">
        <v>9000</v>
      </c>
      <c r="G10" s="310" t="s">
        <v>1980</v>
      </c>
      <c r="H10" s="305"/>
    </row>
    <row r="11" spans="3:8" ht="29.25">
      <c r="C11" s="305" t="s">
        <v>467</v>
      </c>
      <c r="D11" s="305" t="s">
        <v>1981</v>
      </c>
      <c r="E11" s="306">
        <v>45993</v>
      </c>
      <c r="F11" s="305">
        <v>10000</v>
      </c>
      <c r="G11" s="310" t="s">
        <v>1980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1982</v>
      </c>
      <c r="G12" s="310" t="s">
        <v>1983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1984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1985</v>
      </c>
      <c r="C4" s="309" t="s">
        <v>1986</v>
      </c>
      <c r="D4" s="309" t="s">
        <v>1987</v>
      </c>
      <c r="E4" s="309" t="s">
        <v>1988</v>
      </c>
      <c r="F4" s="309" t="s">
        <v>8</v>
      </c>
      <c r="G4" s="309" t="s">
        <v>1989</v>
      </c>
    </row>
    <row r="5" spans="2:8">
      <c r="B5" s="312" t="s">
        <v>1154</v>
      </c>
      <c r="C5" s="312">
        <v>314978</v>
      </c>
      <c r="D5" s="312" t="s">
        <v>1990</v>
      </c>
      <c r="E5" s="312" t="s">
        <v>542</v>
      </c>
      <c r="F5" s="312" t="s">
        <v>101</v>
      </c>
      <c r="G5" s="313">
        <v>46143</v>
      </c>
    </row>
    <row r="6" spans="2:8">
      <c r="B6" s="312" t="s">
        <v>1991</v>
      </c>
      <c r="C6" s="312">
        <v>256790</v>
      </c>
      <c r="D6" s="312" t="s">
        <v>1992</v>
      </c>
      <c r="E6" s="312" t="s">
        <v>542</v>
      </c>
      <c r="F6" s="312" t="s">
        <v>1993</v>
      </c>
      <c r="G6" s="313">
        <v>45992</v>
      </c>
    </row>
    <row r="7" spans="2:8">
      <c r="B7" s="312" t="s">
        <v>1994</v>
      </c>
      <c r="C7" s="312">
        <v>265193</v>
      </c>
      <c r="D7" s="312" t="s">
        <v>1995</v>
      </c>
      <c r="E7" s="312" t="s">
        <v>543</v>
      </c>
      <c r="F7" s="312" t="s">
        <v>1501</v>
      </c>
      <c r="G7" s="312" t="s">
        <v>1996</v>
      </c>
    </row>
    <row r="8" spans="2:8">
      <c r="B8" s="312" t="s">
        <v>1997</v>
      </c>
      <c r="C8" s="312">
        <v>293716</v>
      </c>
      <c r="D8" s="312" t="s">
        <v>1998</v>
      </c>
      <c r="E8" s="312" t="s">
        <v>543</v>
      </c>
      <c r="F8" s="312" t="s">
        <v>1501</v>
      </c>
      <c r="G8" s="313">
        <v>46204</v>
      </c>
    </row>
    <row r="9" spans="2:8">
      <c r="B9" s="312" t="s">
        <v>1999</v>
      </c>
      <c r="C9" s="312">
        <v>257258</v>
      </c>
      <c r="D9" s="312" t="s">
        <v>2000</v>
      </c>
      <c r="E9" s="312" t="s">
        <v>544</v>
      </c>
      <c r="F9" s="312" t="s">
        <v>144</v>
      </c>
      <c r="G9" s="313">
        <v>46327</v>
      </c>
    </row>
    <row r="10" spans="2:8">
      <c r="B10" s="312" t="s">
        <v>2001</v>
      </c>
      <c r="C10" s="312">
        <v>371147</v>
      </c>
      <c r="D10" s="312" t="s">
        <v>2002</v>
      </c>
      <c r="E10" s="312" t="s">
        <v>544</v>
      </c>
      <c r="F10" s="312" t="s">
        <v>144</v>
      </c>
      <c r="G10" s="312" t="s">
        <v>1996</v>
      </c>
    </row>
    <row r="11" spans="2:8">
      <c r="B11" s="312" t="s">
        <v>2003</v>
      </c>
      <c r="C11" s="312">
        <v>259230</v>
      </c>
      <c r="D11" s="312" t="s">
        <v>2004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2005</v>
      </c>
      <c r="C12" s="312">
        <v>370705</v>
      </c>
      <c r="D12" s="312"/>
      <c r="E12" s="312" t="s">
        <v>544</v>
      </c>
      <c r="F12" s="312" t="s">
        <v>144</v>
      </c>
      <c r="G12" s="312" t="s">
        <v>1996</v>
      </c>
    </row>
    <row r="13" spans="2:8">
      <c r="B13" s="312" t="s">
        <v>2006</v>
      </c>
      <c r="C13" s="312">
        <v>258542</v>
      </c>
      <c r="D13" s="312" t="s">
        <v>2007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2008</v>
      </c>
      <c r="C14" s="312">
        <v>257050</v>
      </c>
      <c r="D14" s="312" t="s">
        <v>2009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2010</v>
      </c>
      <c r="D5" s="399"/>
      <c r="E5" s="399"/>
      <c r="F5" s="399"/>
      <c r="G5" s="399"/>
      <c r="H5" s="399"/>
      <c r="I5" s="399"/>
      <c r="J5" s="400"/>
      <c r="K5" s="401" t="s">
        <v>2011</v>
      </c>
      <c r="L5" s="402"/>
      <c r="M5" s="402"/>
      <c r="N5" s="402"/>
      <c r="O5" s="403" t="s">
        <v>2012</v>
      </c>
      <c r="P5" s="404"/>
      <c r="Q5" s="405"/>
    </row>
    <row r="6" spans="1:17" s="94" customFormat="1" ht="15.75" customHeight="1">
      <c r="A6" s="88" t="s">
        <v>2013</v>
      </c>
      <c r="B6" s="95" t="s">
        <v>2014</v>
      </c>
      <c r="C6" s="96" t="s">
        <v>875</v>
      </c>
      <c r="D6" s="97" t="s">
        <v>876</v>
      </c>
      <c r="E6" s="96" t="s">
        <v>2015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2016</v>
      </c>
      <c r="M6" s="139" t="s">
        <v>335</v>
      </c>
      <c r="N6" s="140" t="s">
        <v>870</v>
      </c>
      <c r="O6" s="232" t="s">
        <v>913</v>
      </c>
      <c r="P6" s="157"/>
      <c r="Q6" s="188" t="s">
        <v>2017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 t="str">
        <f>IF(SP_SUL!B653="","*",SP_SUL!B653)</f>
        <v>*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2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2017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2018</v>
      </c>
      <c r="W1" s="411"/>
      <c r="X1" s="411"/>
      <c r="Y1" s="104"/>
    </row>
    <row r="2" spans="1:25" s="101" customFormat="1" ht="11.25" customHeight="1">
      <c r="A2" s="105" t="s">
        <v>2019</v>
      </c>
      <c r="B2" s="105" t="s">
        <v>2014</v>
      </c>
      <c r="C2" s="105" t="s">
        <v>313</v>
      </c>
      <c r="D2" s="106" t="s">
        <v>875</v>
      </c>
      <c r="E2" s="106" t="s">
        <v>876</v>
      </c>
      <c r="F2" s="106" t="s">
        <v>2013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2020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 t="str">
        <f>IF(SP_SUL!B628="","*",SP_SUL!B628)</f>
        <v>*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 t="str">
        <f>IF(SP_SUL!B653="","*",SP_SUL!B653)</f>
        <v>*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400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10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 t="str">
        <f>IF(SP_SUL!B674="","*",SP_SUL!B674)</f>
        <v>*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2021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2022</v>
      </c>
      <c r="C2" s="96" t="s">
        <v>860</v>
      </c>
      <c r="D2" s="96" t="s">
        <v>862</v>
      </c>
      <c r="E2" s="96" t="s">
        <v>2023</v>
      </c>
      <c r="F2" s="96" t="s">
        <v>2024</v>
      </c>
      <c r="G2" s="96" t="s">
        <v>2025</v>
      </c>
      <c r="H2" s="96" t="s">
        <v>2026</v>
      </c>
      <c r="I2" s="96" t="s">
        <v>2027</v>
      </c>
      <c r="J2" s="96" t="s">
        <v>2028</v>
      </c>
      <c r="K2" s="131" t="s">
        <v>2029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 t="str">
        <f>IF(SP_SUL!B653="","*",SP_SUL!B653)</f>
        <v>*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 t="str">
        <f>IF(SP_SUL!B674="","*",SP_SUL!B674)</f>
        <v>*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2025-12-31T19:02:22Z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