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806" documentId="8_{B6337239-1A00-434D-AAD0-422EA1FEB5AE}" xr6:coauthVersionLast="47" xr6:coauthVersionMax="47" xr10:uidLastSave="{79B799B3-BB95-43DE-BF5E-FD0606BEAFE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<sst xmlns="http://schemas.openxmlformats.org/spreadsheetml/2006/main" count="7353" uniqueCount="1856">
  <si>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</si>
  <si>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</si>
  <si>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</si>
  <si>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</si>
  <si>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</si>
  <si>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</si>
  <si>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</si>
  <si>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</si>
  <si>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</si>
  <si>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</si>
  <si>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</si>
  <si>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</si>
  <si>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</si>
  <si>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</si>
  <si>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</si>
  <si>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</si>
  <si>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</si>
  <si>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</si>
  <si>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</si>
  <si>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</si>
  <si>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</si>
  <si>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</si>
  <si>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</si>
  <si>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</si>
  <si>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</si>
  <si>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</si>
  <si>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</si>
  <si>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</si>
  <si>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</si>
  <si>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</si>
  <si>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</si>
  <si>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</si>
  <si>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</si>
  <si>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</si>
  <si>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</si>
  <si>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</si>
  <si>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</si>
  <si>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</si>
  <si>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</si>
  <si>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</si>
  <si>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</si>
  <si>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</si>
  <si>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</si>
  <si>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</si>
  <si>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</si>
  <si>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</si>
  <si>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</si>
  <si>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</si>
  <si>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</si>
  <si>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</si>
  <si>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</si>
  <si>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</si>
  <si>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</si>
  <si>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</si>
  <si>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</si>
  <si>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</si>
  <si>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</si>
  <si>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</si>
  <si>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</si>
  <si>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</si>
  <si>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</si>
  <si>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</si>
  <si>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</si>
  <si>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</si>
  <si>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</si>
  <si>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</si>
  <si>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</si>
  <si>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</si>
  <si>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</si>
  <si>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</si>
  <si>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</si>
  <si>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</si>
  <si>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</si>
  <si>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</si>
  <si>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</si>
  <si>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</si>
  <si>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</si>
  <si>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</si>
  <si>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</si>
  <si>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</si>
  <si>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</si>
  <si>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</si>
  <si>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</si>
  <si>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</si>
  <si>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</si>
  <si>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</si>
  <si>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</si>
  <si>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</si>
  <si>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</si>
  <si>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</si>
  <si>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</si>
  <si>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</si>
  <si>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</si>
  <si>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</si>
  <si>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</si>
  <si>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</si>
  <si>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</si>
  <si>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</si>
  <si>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</si>
  <si>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</si>
  <si>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</si>
  <si>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</si>
  <si>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</si>
  <si>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</si>
  <si>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</si>
  <si>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</si>
  <si>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</si>
  <si>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</si>
  <si>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</si>
  <si>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</si>
  <si>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</si>
  <si>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</si>
  <si>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</si>
  <si>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</si>
  <si>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</si>
  <si>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</si>
  <si>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</si>
  <si>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</si>
  <si>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</si>
  <si>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</si>
  <si>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</si>
  <si>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</si>
  <si>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</si>
  <si>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</si>
  <si>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</si>
  <si>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</si>
  <si>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</si>
  <si>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</si>
  <si>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</si>
  <si>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</si>
  <si>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</si>
  <si>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</si>
  <si>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</si>
  <si>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</si>
  <si>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</si>
  <si>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</si>
  <si>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</si>
  <si>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</si>
  <si>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</si>
  <si>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</si>
  <si>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</si>
  <si>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</si>
  <si>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</si>
  <si>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</si>
  <si>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</si>
  <si>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</si>
  <si>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</si>
  <si>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</si>
  <si>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</si>
  <si>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</si>
  <si>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</si>
  <si>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</si>
  <si>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</si>
  <si>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</si>
  <si>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</si>
  <si>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</si>
  <si>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</si>
  <si>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</si>
  <si>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</si>
  <si>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</si>
  <si>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</si>
  <si>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</si>
  <si>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</si>
  <si>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</si>
  <si>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</si>
  <si>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</si>
  <si>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</si>
  <si>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</si>
  <si>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</si>
  <si>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</si>
  <si>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</si>
  <si>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</si>
  <si>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</si>
  <si>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</si>
  <si>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</si>
  <si>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</si>
  <si>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</si>
  <si>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</si>
  <si>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</si>
  <si>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</si>
  <si>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</si>
  <si>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</si>
  <si>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</si>
  <si>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</si>
  <si>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</si>
  <si>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</si>
  <si>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</si>
  <si>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</si>
  <si>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</si>
  <si>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</si>
  <si>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</si>
  <si>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</si>
  <si>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</si>
  <si>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</si>
  <si>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</si>
  <si>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</si>
  <si>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</si>
  <si>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</si>
  <si>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</si>
  <si>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</si>
  <si>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</si>
  <si>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</si>
  <si>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</si>
  <si>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</si>
  <si>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</si>
  <si>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</si>
  <si>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</si>
  <si>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</si>
  <si>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</si>
  <si>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</si>
  <si>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</si>
  <si>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</si>
  <si>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</si>
  <si>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</si>
  <si>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</si>
  <si>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</si>
  <si>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</si>
  <si>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</si>
  <si>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</si>
  <si>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</si>
  <si>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</si>
  <si>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</si>
  <si>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</si>
  <si>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</si>
  <si>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</si>
  <si>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</si>
  <si>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</si>
  <si>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</si>
  <si>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</si>
  <si>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</si>
  <si>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</si>
  <si>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</si>
  <si>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</si>
  <si>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</si>
  <si>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</si>
  <si>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</si>
  <si>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</si>
  <si>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</si>
  <si>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</si>
  <si>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</si>
  <si>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</si>
  <si>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</si>
  <si>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</si>
  <si>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</si>
  <si>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</si>
  <si>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</si>
  <si>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</si>
  <si>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</si>
  <si>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</si>
  <si>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</si>
  <si>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</si>
  <si>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</si>
  <si>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</si>
  <si>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</si>
  <si>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</si>
  <si>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</si>
  <si>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</si>
  <si>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</si>
  <si>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</si>
  <si>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</si>
  <si>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</si>
  <si>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</si>
  <si>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</si>
  <si>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</si>
  <si>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</si>
  <si>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</si>
  <si>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</si>
  <si>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</si>
  <si>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</si>
  <si>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</si>
  <si>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</si>
  <si>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</si>
  <si>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</si>
  <si>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</si>
  <si>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</si>
  <si>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</si>
  <si>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</si>
  <si>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</si>
  <si>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</si>
  <si>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</si>
  <si>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</si>
  <si>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</si>
  <si>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</si>
  <si>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</si>
  <si>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</si>
  <si>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</si>
  <si>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</si>
  <si>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</si>
  <si>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</si>
  <si>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</si>
  <si>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</si>
  <si>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</si>
  <si>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</si>
  <si>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</si>
  <si>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</si>
  <si>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</si>
  <si>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</si>
  <si>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</si>
  <si>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</si>
  <si>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</si>
  <si>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</si>
  <si>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</si>
  <si>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</si>
  <si>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</si>
  <si>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</si>
  <si>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</si>
  <si>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</si>
  <si>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</si>
  <si>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</si>
  <si>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</si>
  <si>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</si>
  <si>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</si>
  <si>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</si>
  <si>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</si>
  <si>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</si>
  <si>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</si>
  <si>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</si>
  <si>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</si>
  <si>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</si>
  <si>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</si>
  <si>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</si>
  <si>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</si>
  <si>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</si>
  <si>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</si>
  <si>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</si>
  <si>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</si>
  <si>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</si>
  <si>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</si>
  <si>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</si>
  <si>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</si>
  <si>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</si>
  <si>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</si>
  <si>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</si>
  <si>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</si>
  <si>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</si>
  <si>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</si>
  <si>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</si>
  <si>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</si>
  <si>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</si>
  <si>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</si>
  <si>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</si>
  <si>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</si>
  <si>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</si>
  <si>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</si>
  <si>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</si>
  <si>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</si>
  <si>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</si>
  <si>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</si>
  <si>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</si>
  <si>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</si>
  <si>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</si>
  <si>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</si>
  <si>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</si>
  <si>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</si>
  <si>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</si>
  <si>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</si>
  <si>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</si>
  <si>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</si>
  <si>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</si>
  <si>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</si>
  <si>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</si>
  <si>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</si>
  <si>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</si>
  <si>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</si>
  <si>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</si>
  <si>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</si>
  <si>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</si>
  <si>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</si>
  <si>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</si>
  <si>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</si>
  <si>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</si>
  <si>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</si>
  <si>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</si>
  <si>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</si>
  <si>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</si>
  <si>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</si>
  <si>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</si>
  <si>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</si>
  <si>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</si>
  <si>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</si>
  <si>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</si>
  <si>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</si>
  <si>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</si>
  <si>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</si>
  <si>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</si>
  <si>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</si>
  <si>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</si>
  <si>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</si>
  <si>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</si>
  <si>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</si>
  <si>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</si>
  <si>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</si>
  <si>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</si>
  <si>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</si>
  <si>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</si>
  <si>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</si>
  <si>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</si>
  <si>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</si>
  <si>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</si>
  <si>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</si>
  <si>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</si>
  <si>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</si>
  <si>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</si>
  <si>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</si>
  <si>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</si>
  <si>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</si>
  <si>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</si>
  <si>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</si>
  <si>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</si>
  <si>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</si>
  <si>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</si>
  <si>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</si>
  <si>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</si>
  <si>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</si>
  <si>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</si>
  <si>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</si>
  <si>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</si>
  <si>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</si>
  <si>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</si>
  <si>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</si>
  <si>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</si>
  <si>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</si>
  <si>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</si>
  <si>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</si>
  <si>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</si>
  <si>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</si>
  <si>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</si>
  <si>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</si>
  <si>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</si>
  <si>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</si>
  <si>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</si>
  <si>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</si>
  <si>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</si>
  <si>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</si>
  <si>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</si>
  <si>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</si>
  <si>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</si>
  <si>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</si>
  <si>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</si>
  <si>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</si>
  <si>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</si>
  <si>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</si>
  <si>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</si>
  <si>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</si>
  <si>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</si>
  <si>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</si>
  <si>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</si>
  <si>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</si>
  <si>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</si>
  <si>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</si>
  <si>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</si>
  <si>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</si>
  <si>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</si>
  <si>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</si>
  <si>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</si>
  <si>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</si>
  <si>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</si>
  <si>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</si>
  <si>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</si>
  <si>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</si>
  <si>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</si>
  <si>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</si>
  <si>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</si>
  <si>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</si>
  <si>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</si>
  <si>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</si>
  <si>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</si>
  <si>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</si>
  <si>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</si>
  <si>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</si>
  <si>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</si>
  <si>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</si>
  <si>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</si>
  <si>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</si>
  <si>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</si>
  <si>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</si>
  <si>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</si>
  <si>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</si>
  <si>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</si>
  <si>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</si>
  <si>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</si>
  <si>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</si>
  <si>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</si>
  <si>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</si>
  <si>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</si>
  <si>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</si>
  <si>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</si>
  <si>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</si>
  <si>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</si>
  <si>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</si>
  <si>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</si>
  <si>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</si>
  <si>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</si>
  <si>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</si>
  <si>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</si>
  <si>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</si>
  <si>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</si>
  <si>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</si>
  <si>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</si>
  <si>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</si>
  <si>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</si>
  <si>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</si>
  <si>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</si>
  <si>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</si>
  <si>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</si>
  <si>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</si>
  <si>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</si>
  <si>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</si>
  <si>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</si>
  <si>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</si>
  <si>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</si>
  <si>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</si>
  <si>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</si>
  <si>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</si>
  <si>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</si>
  <si>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</si>
  <si>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</si>
  <si>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</si>
  <si>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</si>
  <si>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</si>
  <si>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</si>
  <si>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</si>
  <si>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</si>
  <si>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</si>
  <si>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</si>
  <si>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</si>
  <si>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</si>
  <si>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</si>
  <si>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</si>
  <si>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</si>
  <si>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</si>
  <si>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</si>
  <si>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</si>
  <si>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</si>
  <si>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</si>
  <si>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</si>
  <si>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</si>
  <si>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</si>
  <si>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</si>
  <si>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</si>
  <si>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</si>
  <si>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</si>
  <si>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</si>
  <si>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</si>
  <si>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</si>
  <si>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</si>
  <si>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</si>
  <si>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</si>
  <si>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</si>
  <si>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</si>
  <si>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</si>
  <si>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</si>
  <si>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</si>
  <si>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</si>
  <si>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</si>
  <si>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</si>
  <si>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</si>
  <si>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</si>
  <si>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</si>
  <si>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</si>
  <si>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</si>
  <si>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</si>
  <si>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</si>
  <si>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</si>
  <si>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</si>
  <si>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</si>
  <si>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</si>
  <si>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</si>
  <si>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</si>
  <si>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</si>
  <si>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</si>
  <si>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</si>
  <si>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</si>
  <si>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</si>
  <si>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</si>
  <si>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</si>
  <si>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</si>
  <si>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</si>
  <si>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</si>
  <si>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</si>
  <si>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</si>
  <si>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</si>
  <si>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</si>
  <si>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</si>
  <si>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</si>
  <si>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</si>
  <si>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</si>
  <si>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</si>
  <si>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</si>
  <si>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</si>
  <si>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</si>
  <si>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</si>
  <si>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</si>
  <si>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</si>
  <si>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</si>
  <si>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</si>
  <si>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</si>
  <si>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</si>
  <si>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</si>
  <si>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</si>
  <si>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</si>
  <si>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</si>
  <si>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</si>
  <si>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</si>
  <si>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</si>
  <si>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</si>
  <si>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</si>
  <si>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</si>
  <si>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</si>
  <si>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</si>
  <si>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</si>
  <si>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</si>
  <si>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</si>
  <si>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</si>
  <si>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</si>
  <si>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</si>
  <si>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</si>
  <si>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</si>
  <si>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</si>
  <si>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</si>
  <si>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</si>
  <si>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</si>
  <si>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</si>
  <si>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</si>
  <si>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</si>
  <si>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</si>
  <si>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</si>
  <si>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</si>
  <si>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</si>
  <si>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</si>
  <si>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</si>
  <si>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</si>
  <si>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</si>
  <si>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</si>
  <si>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</si>
  <si>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</si>
  <si>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</si>
  <si>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</si>
  <si>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</si>
  <si>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</si>
  <si>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</si>
  <si>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</si>
  <si>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</si>
  <si>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</si>
  <si>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</si>
  <si>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</si>
  <si>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</si>
  <si>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</si>
  <si>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</si>
  <si>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</si>
  <si>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</si>
  <si>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</si>
  <si>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</si>
  <si>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</si>
  <si>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</si>
  <si>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</si>
  <si>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</si>
  <si>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</si>
  <si>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</si>
  <si>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</si>
  <si>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</si>
  <si>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</si>
  <si>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</si>
  <si>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</si>
  <si>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</si>
  <si>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</si>
  <si>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</si>
  <si>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</si>
  <si>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</si>
  <si>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</si>
  <si>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</si>
  <si>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</si>
  <si>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</si>
  <si>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</si>
  <si>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</si>
  <si>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</si>
  <si>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</si>
  <si>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</si>
  <si>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</si>
  <si>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</si>
  <si>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</si>
  <si>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</si>
  <si>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</si>
  <si>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</si>
  <si>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</si>
  <si>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</si>
  <si>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</si>
  <si>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</si>
  <si>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</si>
  <si>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</si>
  <si>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</si>
  <si>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</si>
  <si>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</si>
  <si>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</si>
  <si>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</si>
  <si>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</si>
  <si>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</si>
  <si>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</si>
  <si>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</si>
  <si>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</si>
  <si>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</si>
  <si>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</si>
  <si>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</si>
  <si>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</si>
  <si>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</si>
  <si>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</si>
  <si>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</si>
  <si>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</si>
  <si>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</si>
  <si>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</si>
  <si>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</si>
  <si>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</si>
  <si>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</si>
  <si>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</si>
  <si>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</si>
  <si>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</si>
  <si>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</si>
  <si>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</si>
  <si>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</si>
  <si>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</si>
  <si>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</si>
  <si>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</si>
  <si>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</si>
  <si>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</si>
  <si>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</si>
  <si>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</si>
  <si>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</si>
  <si>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</si>
  <si>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</si>
  <si>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</si>
  <si>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</si>
  <si>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</si>
  <si>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</si>
  <si>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</si>
  <si>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</si>
  <si>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</si>
  <si>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</si>
  <si>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</si>
  <si>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</si>
  <si>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</si>
  <si>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</si>
  <si>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</si>
  <si>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</si>
  <si>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</si>
  <si>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</si>
  <si>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</si>
  <si>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</si>
  <si>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</si>
  <si>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</si>
  <si>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</si>
  <si>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</si>
  <si>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</si>
  <si>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</si>
  <si>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</si>
  <si>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</si>
  <si>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</si>
  <si>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</si>
  <si>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</si>
  <si>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</si>
  <si>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</si>
  <si>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</si>
  <si>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</si>
  <si>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</si>
  <si>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</si>
  <si>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</si>
  <si>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</si>
  <si>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</si>
  <si>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</si>
  <si>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</si>
  <si>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</si>
  <si>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</si>
  <si>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</si>
  <si>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</si>
  <si>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</si>
  <si>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</si>
  <si>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</si>
  <si>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</si>
  <si>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</si>
  <si>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</si>
  <si>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</si>
  <si>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</si>
  <si>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</si>
  <si>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</si>
  <si>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</si>
  <si>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</si>
  <si>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</si>
  <si>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</si>
  <si>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</si>
  <si>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</si>
  <si>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</si>
  <si>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</si>
  <si>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</si>
  <si>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</si>
  <si>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</si>
  <si>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</si>
  <si>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</si>
  <si>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</si>
  <si>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</si>
  <si>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</si>
  <si>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</si>
  <si>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</si>
  <si>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</si>
  <si>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</si>
  <si>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</si>
  <si>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</si>
  <si>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</si>
  <si>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</si>
  <si>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</si>
  <si>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</si>
  <si>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</si>
  <si>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</si>
  <si>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</si>
  <si>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</si>
  <si>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</si>
  <si>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</si>
  <si>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</si>
  <si>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</si>
  <si>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</si>
  <si>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</si>
  <si>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</si>
  <si>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</si>
  <si>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</si>
  <si>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</si>
  <si>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</si>
  <si>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</si>
  <si>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</si>
  <si>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</si>
  <si>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</si>
  <si>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</si>
  <si>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</si>
  <si>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</si>
  <si>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</si>
  <si>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</si>
  <si>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</si>
  <si>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</si>
  <si>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</si>
  <si>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</si>
  <si>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</si>
  <si>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</si>
  <si>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</si>
  <si>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</si>
  <si>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</si>
  <si>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</si>
  <si>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</si>
  <si>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</si>
  <si>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</si>
  <si>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</si>
  <si>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</si>
  <si>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</si>
  <si>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</si>
  <si>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</si>
  <si>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</si>
  <si>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</si>
  <si>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</si>
  <si>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</si>
  <si>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</si>
  <si>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</si>
  <si>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</si>
  <si>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</si>
  <si>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</si>
  <si>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</si>
  <si>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</si>
  <si>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</si>
  <si>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</si>
  <si>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</si>
  <si>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</si>
  <si>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</si>
  <si>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</si>
  <si>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</si>
  <si>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</si>
  <si>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</si>
  <si>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</si>
  <si>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</si>
  <si>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</si>
  <si>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</si>
  <si>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</si>
  <si>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</si>
  <si>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</si>
  <si>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</si>
  <si>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</si>
  <si>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</si>
  <si>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</si>
  <si>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</si>
  <si>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</si>
  <si>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</si>
  <si>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</si>
  <si>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</si>
  <si>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</si>
  <si>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</si>
  <si>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</si>
  <si>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</si>
  <si>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</si>
  <si>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</si>
  <si>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</si>
  <si>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</si>
  <si>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</si>
  <si>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</si>
  <si>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</si>
  <si>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</si>
  <si>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</si>
  <si>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</si>
  <si>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</si>
  <si>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</si>
  <si>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</si>
  <si>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</si>
  <si>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</si>
  <si>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</si>
  <si>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</si>
  <si>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</si>
  <si>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</si>
  <si>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</si>
  <si>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</si>
  <si>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</si>
  <si>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</si>
  <si>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</si>
  <si>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</si>
  <si>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</si>
  <si>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</si>
  <si>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</si>
  <si>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</si>
  <si>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</si>
  <si>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</si>
  <si>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</si>
  <si>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</si>
  <si>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</si>
  <si>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</si>
  <si>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</si>
  <si>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</si>
  <si>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</si>
  <si>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</si>
  <si>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</si>
  <si>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</si>
  <si>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</si>
  <si>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</si>
  <si>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</si>
  <si>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</si>
  <si>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</si>
  <si>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</si>
  <si>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</si>
  <si>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</si>
  <si>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</si>
  <si>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</si>
  <si>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</si>
  <si>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</si>
  <si>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</si>
  <si>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</si>
  <si>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</si>
  <si>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</si>
  <si>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</si>
  <si>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</si>
  <si>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</si>
  <si>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</si>
  <si>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</si>
  <si>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</si>
  <si>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</si>
  <si>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</si>
  <si>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</si>
  <si>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</si>
  <si>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</si>
  <si>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</si>
  <si>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</si>
  <si>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</si>
  <si>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</si>
  <si>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</si>
  <si>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</si>
  <si>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</si>
  <si>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</si>
  <si>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</si>
  <si>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</si>
  <si>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</si>
  <si>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</si>
  <si>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</si>
  <si>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</si>
  <si>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</si>
  <si>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</si>
  <si>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</si>
  <si>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</si>
  <si>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</si>
  <si>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</si>
  <si>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</si>
  <si>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</si>
  <si>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</si>
  <si>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</si>
  <si>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</si>
  <si>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</si>
  <si>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</si>
  <si>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</si>
  <si>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</si>
  <si>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</si>
  <si>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</si>
  <si>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</si>
  <si>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</si>
  <si>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</si>
  <si>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</si>
  <si>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</si>
  <si>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</si>
  <si>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</si>
  <si>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</si>
  <si>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</si>
  <si>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</si>
  <si>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</si>
  <si>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</si>
  <si>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</si>
  <si>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</si>
  <si>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</si>
  <si>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</si>
  <si>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</si>
  <si>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</si>
  <si>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</si>
  <si>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</si>
  <si>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</si>
  <si>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</si>
  <si>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</si>
  <si>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</si>
  <si>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</si>
  <si>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</si>
  <si>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</si>
  <si>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</si>
  <si>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</si>
  <si>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</si>
  <si>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</si>
  <si>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</si>
  <si>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</si>
  <si>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</si>
  <si>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</si>
  <si>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</si>
  <si>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</si>
  <si>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</si>
  <si>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</si>
  <si>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</si>
  <si>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</si>
  <si>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</si>
  <si>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</si>
  <si>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</si>
  <si>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</si>
  <si>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</si>
  <si>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</si>
  <si>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</si>
  <si>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</si>
  <si>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</si>
  <si>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</si>
  <si>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</si>
  <si>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</si>
  <si>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</si>
  <si>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</si>
  <si>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</si>
  <si>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</si>
  <si>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</si>
  <si>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</si>
  <si>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</si>
  <si>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</si>
  <si>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</si>
  <si>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</si>
  <si>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</si>
  <si>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</si>
  <si>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</si>
  <si>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</si>
  <si>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</si>
  <si>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</si>
  <si>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</si>
  <si>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</si>
  <si>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</si>
  <si>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</si>
  <si>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</si>
  <si>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</si>
  <si>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</si>
  <si>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</si>
  <si>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</si>
  <si>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</si>
  <si>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</si>
  <si>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</si>
  <si>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</si>
  <si>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</si>
  <si>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</si>
  <si>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</si>
  <si>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</si>
  <si>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</si>
  <si>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</si>
  <si>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</si>
  <si>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</si>
  <si>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</si>
  <si>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</si>
  <si>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</si>
  <si>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</si>
  <si>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</si>
  <si>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</si>
  <si>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</si>
  <si>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</si>
  <si>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</si>
  <si>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</si>
  <si>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</si>
  <si>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</si>
  <si>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</si>
  <si>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</si>
  <si>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</si>
  <si>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</si>
  <si>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</si>
  <si>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</si>
  <si>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</si>
  <si>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</si>
  <si>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</si>
  <si>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</si>
  <si>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</si>
  <si>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</si>
  <si>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</si>
  <si>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</si>
  <si>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</si>
  <si>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</si>
  <si>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</si>
  <si>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</si>
  <si>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</si>
  <si>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</si>
  <si>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</si>
  <si>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</si>
  <si>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</si>
  <si>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</si>
  <si>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</si>
  <si>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</si>
  <si>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</si>
  <si>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</si>
  <si>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</si>
  <si>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</si>
  <si>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</si>
  <si>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</si>
  <si>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</si>
  <si>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</si>
  <si>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</si>
  <si>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</si>
  <si>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</si>
  <si>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</si>
  <si>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</si>
  <si>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</si>
  <si>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</si>
  <si>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</si>
  <si>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</si>
  <si>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</si>
  <si>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</si>
  <si>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</si>
  <si>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</si>
  <si>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</si>
  <si>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</si>
  <si>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</si>
  <si>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</si>
  <si>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</si>
  <si>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</si>
  <si>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</si>
  <si>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</si>
  <si>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</si>
  <si>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</si>
  <si>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</si>
  <si>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</si>
  <si>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</si>
  <si>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</si>
  <si>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</si>
  <si>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</si>
  <si>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</si>
  <si>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</si>
  <si>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</si>
  <si>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</si>
  <si>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</si>
  <si>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</si>
  <si>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</si>
  <si>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</si>
  <si>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</si>
  <si>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</si>
  <si>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</si>
  <si>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</si>
  <si>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</si>
  <si>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</si>
  <si>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</si>
  <si>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</si>
  <si>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</si>
  <si>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</si>
  <si>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</si>
  <si>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</si>
  <si>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</si>
  <si>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</si>
  <si>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</si>
  <si>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</si>
  <si>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</si>
  <si>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</si>
  <si>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</si>
  <si>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</si>
  <si>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</si>
  <si>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</si>
  <si>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</si>
  <si>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</si>
  <si>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</si>
  <si>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</si>
  <si>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</si>
  <si>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</si>
  <si>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</si>
  <si>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</si>
  <si>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</si>
  <si>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</si>
  <si>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</si>
  <si>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</si>
  <si>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</si>
  <si>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</si>
  <si>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</si>
  <si>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</si>
  <si>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</si>
  <si>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</si>
  <si>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</si>
  <si>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</si>
  <si>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</si>
  <si>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</si>
  <si>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</si>
  <si>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</si>
  <si>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</si>
  <si>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</si>
  <si>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</si>
  <si>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</si>
  <si>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</si>
  <si>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</si>
  <si>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</si>
  <si>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</si>
  <si>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</si>
  <si>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</si>
  <si>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</si>
  <si>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</si>
  <si>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</si>
  <si>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</si>
  <si>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</si>
  <si>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</si>
  <si>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</si>
  <si>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</si>
  <si>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</si>
  <si>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</si>
  <si>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</si>
  <si>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</si>
  <si>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</si>
  <si>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</si>
  <si>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</si>
  <si>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</si>
  <si>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</si>
  <si>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</si>
  <si>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</si>
  <si>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</si>
  <si>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</si>
  <si>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</si>
  <si>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</si>
  <si>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</si>
  <si>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</si>
  <si>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</si>
  <si>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</si>
  <si>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</si>
  <si>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</si>
  <si>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</si>
  <si>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</si>
  <si>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</si>
  <si>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</si>
  <si>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</si>
  <si>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</si>
  <si>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</si>
  <si>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</si>
  <si>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</si>
  <si>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</si>
  <si>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</si>
  <si>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</si>
  <si>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</si>
  <si>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</si>
  <si>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</si>
  <si>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</si>
  <si>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</si>
  <si>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</si>
  <si>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</si>
  <si>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</si>
  <si>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</si>
  <si>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</si>
  <si>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</si>
  <si>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</si>
  <si>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</si>
  <si>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</si>
  <si>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</si>
  <si>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</si>
  <si>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</si>
  <si>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</si>
  <si>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</si>
  <si>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</si>
  <si>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</si>
  <si>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</si>
  <si>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</si>
  <si>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</si>
  <si>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</si>
  <si>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</si>
  <si>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</si>
  <si>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</si>
  <si>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</si>
  <si>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</si>
  <si>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</si>
  <si>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</si>
  <si>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</si>
  <si>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</si>
  <si>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</si>
  <si>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</si>
  <si>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</si>
  <si>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</si>
  <si>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</si>
  <si>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</si>
  <si>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</si>
  <si>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</si>
  <si>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</si>
  <si>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</si>
  <si>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</si>
  <si>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</si>
  <si>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</si>
  <si>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</si>
  <si>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</si>
  <si>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</si>
  <si>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</si>
  <si>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</si>
  <si>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</si>
  <si>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</si>
  <si>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</si>
  <si>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</si>
  <si>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</si>
  <si>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</si>
  <si>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</si>
  <si>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</si>
  <si>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</si>
  <si>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</si>
  <si>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</si>
  <si>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</si>
  <si>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</si>
  <si>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</si>
  <si>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</si>
  <si>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</si>
  <si>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</si>
  <si>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</si>
  <si>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</si>
  <si>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</si>
  <si>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</si>
  <si>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</si>
  <si>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</si>
  <si>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</si>
  <si>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</si>
  <si>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</si>
  <si>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</si>
  <si>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</si>
  <si>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</si>
  <si>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</si>
  <si>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</si>
  <si>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</si>
  <si>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</si>
  <si>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</si>
  <si>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</si>
  <si>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</si>
  <si>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</si>
  <si>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</si>
  <si>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</si>
  <si>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</si>
  <si>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</si>
  <si>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</si>
  <si>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</si>
  <si>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</si>
  <si>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</si>
  <si>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</si>
  <si>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</si>
  <si>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</si>
  <si>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</si>
  <si>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</si>
  <si>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</si>
  <si>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</si>
  <si>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</si>
  <si>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</si>
  <si>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</si>
  <si>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</si>
  <si>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</si>
  <si>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</si>
  <si>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</si>
  <si>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</si>
  <si>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</si>
  <si>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</si>
  <si>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</si>
  <si>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</si>
  <si>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</si>
  <si>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</si>
  <si>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</si>
  <si>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</si>
  <si>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</si>
  <si>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</si>
  <si>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</si>
  <si>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</si>
  <si>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</si>
  <si>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</si>
  <si>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</si>
  <si>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</si>
  <si>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</si>
  <si>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</si>
  <si>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</si>
  <si>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</si>
  <si>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</si>
  <si>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</si>
  <si>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</si>
  <si>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</si>
  <si>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</si>
  <si>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</si>
  <si>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</si>
  <si>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</si>
  <si>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</si>
  <si>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</si>
  <si>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</si>
  <si>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</si>
  <si>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</si>
  <si>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</si>
  <si>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</si>
  <si>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</si>
  <si>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</si>
  <si>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</si>
  <si>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</si>
  <si>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</si>
  <si>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</si>
  <si>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</si>
  <si>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</si>
  <si>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</si>
  <si>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</si>
  <si>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</si>
  <si>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</si>
  <si>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</si>
  <si>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</si>
  <si>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</si>
  <si>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</si>
  <si>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</si>
  <si>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</si>
  <si>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</si>
  <si>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</si>
  <si>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</si>
  <si>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</si>
  <si>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</si>
  <si>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</si>
  <si>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</si>
  <si>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</si>
  <si>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</si>
  <si>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</si>
  <si>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</si>
  <si>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</si>
  <si>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</si>
  <si>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</si>
  <si>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</si>
  <si>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</si>
  <si>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</si>
  <si>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</si>
  <si>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</si>
  <si>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</si>
  <si>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</si>
  <si>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</si>
  <si>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</si>
  <si>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</si>
  <si>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</si>
  <si>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</si>
  <si>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</si>
  <si>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</si>
  <si>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</si>
  <si>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</si>
  <si>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</si>
  <si>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</si>
  <si>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</si>
  <si>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</si>
  <si>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</si>
  <si>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</si>
  <si>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</si>
  <si>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</si>
  <si>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</si>
  <si>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</si>
  <si>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</si>
  <si>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</si>
  <si>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</si>
  <si>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</si>
  <si>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</si>
  <si>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</si>
  <si>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</si>
  <si>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</si>
  <si>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</si>
  <si>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</si>
  <si>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</si>
  <si>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</si>
  <si>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</si>
  <si>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</si>
  <si>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</si>
  <si>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</si>
  <si>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</si>
  <si>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</si>
  <si>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</si>
  <si>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</si>
  <si>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</si>
  <si>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</si>
  <si>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</si>
  <si>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</si>
  <si>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</si>
  <si>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</si>
  <si>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</si>
  <si>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</si>
  <si>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</si>
  <si>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</si>
  <si>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</si>
  <si>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</si>
  <si>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</si>
  <si>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</si>
  <si>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</si>
  <si>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</si>
  <si>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</si>
  <si>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</si>
  <si>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</si>
  <si>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</si>
  <si>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</si>
  <si>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</si>
  <si>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</si>
  <si>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</si>
  <si>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</si>
  <si>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</si>
  <si>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</si>
  <si>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</si>
  <si>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</si>
  <si>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</si>
  <si>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</si>
  <si>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</si>
  <si>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</si>
  <si>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</si>
  <si>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</si>
  <si>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</si>
  <si>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</si>
  <si>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</si>
  <si>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</si>
  <si>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</si>
  <si>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</si>
  <si>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</si>
  <si>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</si>
  <si>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</si>
  <si>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</si>
  <si>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</si>
  <si>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</si>
  <si>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</si>
  <si>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</si>
  <si>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</si>
  <si>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</si>
  <si>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</si>
  <si>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</si>
  <si>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</si>
  <si>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</si>
  <si>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</si>
  <si>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</si>
  <si>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</si>
  <si>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</si>
  <si>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</si>
  <si>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</si>
  <si>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</si>
  <si>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</si>
  <si>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</si>
  <si>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</si>
  <si>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</si>
  <si>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</si>
  <si>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</si>
  <si>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</si>
  <si>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</si>
  <si>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</si>
  <si>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</si>
  <si>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</si>
  <si>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</si>
  <si>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</si>
  <si>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</si>
  <si>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</si>
  <si>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</si>
  <si>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</si>
  <si>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</si>
  <si>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</si>
  <si>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</si>
  <si>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</si>
  <si>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</si>
  <si>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</si>
  <si>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</si>
  <si>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</si>
  <si>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</si>
  <si>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</si>
  <si>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</si>
  <si>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</si>
  <si>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</si>
  <si>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</si>
  <si>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</si>
  <si>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</si>
  <si>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</si>
  <si>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</si>
  <si>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</si>
  <si>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</si>
  <si>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</si>
  <si>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</si>
  <si>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</si>
  <si>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</si>
  <si>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</si>
  <si>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</si>
  <si>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</si>
  <si>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</si>
  <si>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</si>
  <si>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</si>
  <si>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</si>
  <si>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</si>
  <si>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</si>
  <si>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</si>
  <si>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</si>
  <si>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</si>
  <si>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</si>
  <si>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</si>
  <si>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</si>
  <si>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</si>
  <si>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</si>
  <si>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</si>
  <si>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</si>
  <si>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</si>
  <si>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</si>
  <si>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</si>
  <si>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</si>
  <si>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</si>
  <si>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</si>
  <si>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</si>
  <si>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</si>
  <si>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</si>
  <si>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</si>
  <si>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</si>
  <si>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</si>
  <si>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</si>
  <si>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</si>
  <si>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</si>
  <si>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</si>
  <si>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</si>
  <si>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</si>
  <si>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</si>
  <si>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</si>
  <si>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</si>
  <si>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</si>
  <si>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</si>
  <si>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</si>
  <si>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</si>
  <si>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</si>
  <si>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</si>
  <si>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</si>
  <si>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</si>
  <si>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</si>
  <si>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</si>
  <si>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</si>
  <si>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</si>
  <si>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</si>
  <si>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</si>
  <si>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</si>
  <si>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</si>
  <si>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</si>
  <si>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</si>
  <si>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</si>
  <si>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</si>
  <si>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</si>
  <si>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</si>
  <si>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</si>
  <si>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</si>
  <si>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</si>
  <si>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</si>
  <si>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</si>
  <si>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</si>
  <si>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</si>
  <si>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</si>
  <si>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</si>
  <si>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</si>
  <si>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</si>
  <si>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</si>
  <si>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</si>
  <si>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</si>
  <si>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</si>
  <si>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</si>
  <si>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</si>
  <si>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</si>
  <si>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</si>
  <si>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</si>
  <si>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</si>
  <si>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</si>
  <si>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</si>
  <si>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</si>
  <si>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</si>
  <si>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</si>
  <si>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</si>
  <si>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</si>
  <si>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</si>
  <si>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</si>
  <si>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</si>
  <si>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</si>
  <si>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</si>
  <si>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</si>
  <si>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</si>
  <si>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</si>
  <si>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</si>
  <si>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</si>
  <si>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</si>
  <si>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</si>
  <si>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</si>
  <si>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</si>
  <si>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</si>
  <si>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</si>
  <si>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</si>
  <si>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</si>
  <si>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</si>
  <si>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</si>
  <si>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</si>
  <si>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</si>
  <si>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</si>
  <si>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</si>
  <si>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</si>
  <si>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</si>
  <si>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</si>
  <si>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</si>
  <si>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</si>
  <si>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</si>
  <si>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</si>
  <si>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</si>
  <si>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</si>
  <si>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</si>
  <si>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</si>
  <si>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</si>
  <si>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</si>
  <si>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</si>
  <si>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</si>
  <si>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</si>
  <si>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</si>
  <si>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</si>
  <si>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</si>
  <si>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</si>
  <si>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</si>
  <si>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</si>
  <si>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</si>
  <si>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</si>
  <si>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</si>
  <si>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</si>
  <si>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</si>
  <si>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</si>
  <si>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</si>
  <si>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</si>
  <si>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</si>
  <si>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</si>
  <si>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</si>
  <si>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</si>
  <si>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</si>
  <si>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</si>
  <si>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</si>
  <si>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</si>
  <si>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</si>
  <si>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</si>
  <si>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</si>
  <si>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</si>
  <si>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</si>
  <si>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</si>
  <si>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</si>
  <si>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</si>
  <si>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</si>
  <si>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</si>
  <si>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</si>
  <si>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</si>
  <si>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</si>
  <si>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</si>
  <si>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</si>
  <si>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</si>
  <si>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</si>
  <si>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</si>
  <si>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</si>
  <si>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</si>
  <si>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</si>
  <si>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</si>
  <si>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</si>
  <si>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</si>
  <si>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</si>
  <si>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</si>
  <si>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</si>
  <si>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</si>
  <si>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</si>
  <si>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</si>
  <si>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</si>
  <si>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</si>
  <si>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</si>
  <si>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</si>
  <si>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</si>
  <si>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</si>
  <si>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</si>
  <si>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</si>
  <si>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deslocando para km de trabalho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</si>
  <si>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</si>
  <si>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</si>
  <si>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</si>
  <si>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</si>
  <si>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</si>
  <si>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Previsão de MC1 13h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</si>
  <si>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</si>
  <si>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</si>
  <si>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</si>
  <si>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</si>
  <si>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</si>
  <si>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</si>
  <si>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</si>
  <si>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</si>
  <si>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</si>
  <si>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</si>
  <si>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</si>
  <si>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</si>
  <si>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</si>
  <si>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</si>
  <si>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</si>
  <si>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</si>
  <si>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</t>
  </si>
  <si>
    <t>MC1 as 08:25h - aguardando mec pra atualizar malha da locomotiva</t>
  </si>
  <si>
    <t>Aguardando atendimento da mecânica devido vazamento de ar no auto</t>
  </si>
  <si>
    <t>Previsão de pronto as 13h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</si>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</sst>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H373" activePane="bottomRight" state="frozen"/>
      <selection pane="bottomRight" activeCell="BJ384" sqref="BJ384:BK3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9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7" t="s">
        <v>1777</v>
      </c>
      <c r="BK373" s="16" t="s">
        <v>1778</v>
      </c>
      <c r="BL373" s="15"/>
      <c r="BM373" s="14"/>
      <c r="BN373" s="14"/>
      <c r="BO373" s="160"/>
      <c r="BP373" s="17"/>
      <c r="BQ373" s="12" t="e">
        <f>IF(AND(BR373&lt;1,BS373&lt;1),"Produção e Intervalo",IF(BR373&lt;1,"Intervalo",IF(BS373&lt;1,"Produção","Aderente")))</f>
        <v>#DIV/0!</v>
      </c>
      <c r="BR373" s="18" t="e">
        <f>IF(OR(B373="",F373=""),"*",AY373/P373)</f>
        <v>#DIV/0!</v>
      </c>
      <c r="BS373" s="18" t="e">
        <f>IF(OR(B373="",F373=""),"*",BA373/Q373)</f>
        <v>#DIV/0!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7" t="s">
        <v>1781</v>
      </c>
      <c r="BK374" s="327" t="s">
        <v>1781</v>
      </c>
      <c r="BL374" s="15"/>
      <c r="BM374" s="14" t="s">
        <v>988</v>
      </c>
      <c r="BN374" s="14" t="s">
        <v>1008</v>
      </c>
      <c r="BO374" s="160" t="s">
        <v>1075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MecanizaçãoOperação</v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7" t="s">
        <v>1783</v>
      </c>
      <c r="BK375" s="327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7" t="s">
        <v>1785</v>
      </c>
      <c r="BK376" s="327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7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7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7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7" t="s">
        <v>1798</v>
      </c>
      <c r="BK384" s="327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9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1</v>
      </c>
      <c r="BI385" s="16"/>
      <c r="BJ385" s="327" t="s">
        <v>1801</v>
      </c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1</v>
      </c>
      <c r="BI386" s="16"/>
      <c r="BJ386" s="327" t="s">
        <v>1802</v>
      </c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27" t="s">
        <v>1803</v>
      </c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7" t="s">
        <v>1804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91" t="s">
        <v>1805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1806</v>
      </c>
      <c r="E3" s="313" t="s">
        <v>1807</v>
      </c>
      <c r="F3" s="313" t="s">
        <v>1808</v>
      </c>
      <c r="G3" s="313" t="s">
        <v>1809</v>
      </c>
      <c r="H3" s="313" t="s">
        <v>1810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1811</v>
      </c>
      <c r="G6" s="314"/>
      <c r="H6" s="314"/>
    </row>
    <row r="7" spans="3:8">
      <c r="C7" s="314" t="s">
        <v>847</v>
      </c>
      <c r="D7" s="314">
        <v>7632</v>
      </c>
      <c r="E7" s="315">
        <v>46045</v>
      </c>
      <c r="F7" s="317">
        <v>3200</v>
      </c>
      <c r="G7" s="314"/>
      <c r="H7" s="314"/>
    </row>
    <row r="8" spans="3:8">
      <c r="C8" s="314" t="s">
        <v>847</v>
      </c>
      <c r="D8" s="314">
        <v>9414</v>
      </c>
      <c r="E8" s="315">
        <v>46045</v>
      </c>
      <c r="F8" s="314">
        <v>7000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1812</v>
      </c>
      <c r="G10" s="314" t="s">
        <v>1813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1814</v>
      </c>
      <c r="G11" s="314" t="s">
        <v>1815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1816</v>
      </c>
      <c r="G12" s="314" t="s">
        <v>1815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1817</v>
      </c>
      <c r="W1" s="397"/>
      <c r="X1" s="397"/>
      <c r="Y1" s="103"/>
    </row>
    <row r="2" spans="1:25" s="100" customFormat="1" ht="11.25" customHeight="1">
      <c r="A2" s="104" t="s">
        <v>1818</v>
      </c>
      <c r="B2" s="104" t="s">
        <v>1819</v>
      </c>
      <c r="C2" s="104" t="s">
        <v>605</v>
      </c>
      <c r="D2" s="105" t="s">
        <v>1177</v>
      </c>
      <c r="E2" s="105" t="s">
        <v>1178</v>
      </c>
      <c r="F2" s="105" t="s">
        <v>1820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1821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5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1822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1823</v>
      </c>
      <c r="C2" s="95" t="s">
        <v>1162</v>
      </c>
      <c r="D2" s="95" t="s">
        <v>1164</v>
      </c>
      <c r="E2" s="95" t="s">
        <v>1824</v>
      </c>
      <c r="F2" s="95" t="s">
        <v>1825</v>
      </c>
      <c r="G2" s="95" t="s">
        <v>1826</v>
      </c>
      <c r="H2" s="95" t="s">
        <v>1827</v>
      </c>
      <c r="I2" s="95" t="s">
        <v>1828</v>
      </c>
      <c r="J2" s="95" t="s">
        <v>1829</v>
      </c>
      <c r="K2" s="130" t="s">
        <v>1830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1831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1832</v>
      </c>
      <c r="C4" s="318" t="s">
        <v>1833</v>
      </c>
      <c r="D4" s="318" t="s">
        <v>1834</v>
      </c>
      <c r="E4" s="318" t="s">
        <v>1835</v>
      </c>
      <c r="F4" s="318" t="s">
        <v>7</v>
      </c>
      <c r="G4" s="318" t="s">
        <v>1836</v>
      </c>
      <c r="H4" s="187"/>
    </row>
    <row r="5" spans="1:8" ht="43.5">
      <c r="A5" s="187"/>
      <c r="B5" s="319" t="s">
        <v>1837</v>
      </c>
      <c r="C5" s="319">
        <v>309525</v>
      </c>
      <c r="D5" s="319" t="s">
        <v>1838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1839</v>
      </c>
      <c r="C6" s="319">
        <v>256875</v>
      </c>
      <c r="D6" s="319" t="s">
        <v>1840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1841</v>
      </c>
      <c r="C7" s="319">
        <v>257278</v>
      </c>
      <c r="D7" s="319" t="s">
        <v>1842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1843</v>
      </c>
      <c r="C8" s="319">
        <v>261794</v>
      </c>
      <c r="D8" s="319" t="s">
        <v>1844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1845</v>
      </c>
      <c r="C9" s="319">
        <v>257033</v>
      </c>
      <c r="D9" s="319" t="s">
        <v>1846</v>
      </c>
      <c r="E9" s="319" t="s">
        <v>838</v>
      </c>
      <c r="F9" s="319" t="s">
        <v>194</v>
      </c>
      <c r="G9" s="319" t="s">
        <v>1847</v>
      </c>
      <c r="H9" s="187"/>
    </row>
    <row r="10" spans="1:8" ht="43.5">
      <c r="A10" s="187"/>
      <c r="B10" s="319" t="s">
        <v>1848</v>
      </c>
      <c r="C10" s="319">
        <v>396578</v>
      </c>
      <c r="D10" s="319" t="s">
        <v>1849</v>
      </c>
      <c r="E10" s="319" t="s">
        <v>838</v>
      </c>
      <c r="F10" s="319" t="s">
        <v>194</v>
      </c>
      <c r="G10" s="319" t="s">
        <v>1847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1850</v>
      </c>
      <c r="D5" s="401"/>
      <c r="E5" s="401"/>
      <c r="F5" s="401"/>
      <c r="G5" s="401"/>
      <c r="H5" s="401"/>
      <c r="I5" s="401"/>
      <c r="J5" s="402"/>
      <c r="K5" s="403" t="s">
        <v>1851</v>
      </c>
      <c r="L5" s="404"/>
      <c r="M5" s="404"/>
      <c r="N5" s="404"/>
      <c r="O5" s="405" t="s">
        <v>1852</v>
      </c>
      <c r="P5" s="406"/>
      <c r="Q5" s="407"/>
    </row>
    <row r="6" spans="1:17" s="93" customFormat="1" ht="15.75" customHeight="1">
      <c r="A6" s="87" t="s">
        <v>1820</v>
      </c>
      <c r="B6" s="94" t="s">
        <v>1819</v>
      </c>
      <c r="C6" s="95" t="s">
        <v>1177</v>
      </c>
      <c r="D6" s="96" t="s">
        <v>1178</v>
      </c>
      <c r="E6" s="95" t="s">
        <v>1853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1854</v>
      </c>
      <c r="M6" s="138" t="s">
        <v>628</v>
      </c>
      <c r="N6" s="139" t="s">
        <v>1172</v>
      </c>
      <c r="O6" s="241" t="s">
        <v>1215</v>
      </c>
      <c r="P6" s="152"/>
      <c r="Q6" s="188" t="s">
        <v>1855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 t="str">
        <f>IF(FN_MC!P373="","*",FN_MC!P373)</f>
        <v>*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deslocando para km de trabalho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Previsão de MC1 13h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1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1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1855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2026-01-23T15:44:40Z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