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83" documentId="120_S{118792C3-22EF-5104-A093-F22BFE3913F3}" xr6:coauthVersionLast="47" xr6:coauthVersionMax="47" xr10:uidLastSave="{1C998945-8144-478A-AC51-E9571F5489D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R427" i="1"/>
  <c r="BQ427" i="1"/>
  <c r="BS426" i="1"/>
  <c r="BR426" i="1"/>
  <c r="BQ426" i="1"/>
  <c r="BS422" i="1"/>
  <c r="BR422" i="1"/>
  <c r="BQ422" i="1"/>
  <c r="BS419" i="1"/>
  <c r="BR419" i="1"/>
  <c r="BQ419" i="1"/>
  <c r="BS416" i="1"/>
  <c r="BR416" i="1"/>
  <c r="BQ416" i="1"/>
  <c r="BS415" i="1"/>
  <c r="BR415" i="1"/>
  <c r="BQ415" i="1"/>
  <c r="BS414" i="1"/>
  <c r="BR414" i="1"/>
  <c r="BQ414" i="1"/>
  <c r="BS413" i="1"/>
  <c r="BR413" i="1"/>
  <c r="BQ413" i="1"/>
  <c r="BS412" i="1"/>
  <c r="BR412" i="1"/>
  <c r="BQ412" i="1"/>
  <c r="BS410" i="1"/>
  <c r="BR410" i="1"/>
  <c r="BQ410" i="1"/>
  <c r="BS409" i="1"/>
  <c r="BR409" i="1"/>
  <c r="BQ409" i="1"/>
  <c r="AY427" i="1"/>
  <c r="AY426" i="1"/>
  <c r="AY422" i="1"/>
  <c r="AY419" i="1"/>
  <c r="AY416" i="1"/>
  <c r="AY415" i="1"/>
  <c r="AY414" i="1"/>
  <c r="AY413" i="1"/>
  <c r="AY412" i="1"/>
  <c r="AY410" i="1"/>
  <c r="AY409" i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AK414" i="1"/>
  <c r="K415" i="10" s="1"/>
  <c r="AL414" i="1"/>
  <c r="AP414" i="1"/>
  <c r="M415" i="10" s="1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<sst xmlns="http://schemas.openxmlformats.org/spreadsheetml/2006/main" count="12190" uniqueCount="1984">
  <si>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</si>
  <si>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</si>
  <si>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</si>
  <si>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</si>
  <si>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</si>
  <si>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</si>
  <si>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</si>
  <si>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</si>
  <si>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</si>
  <si>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</si>
  <si>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</si>
  <si>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</si>
  <si>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</si>
  <si>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</si>
  <si>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</si>
  <si>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</si>
  <si>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</si>
  <si>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</si>
  <si>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</si>
  <si>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</si>
  <si>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</si>
  <si>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</si>
  <si>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</si>
  <si>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</si>
  <si>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</si>
  <si>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</si>
  <si>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</si>
  <si>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</si>
  <si>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</si>
  <si>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</si>
  <si>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</si>
  <si>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</si>
  <si>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</si>
  <si>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</si>
  <si>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</si>
  <si>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</si>
  <si>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</si>
  <si>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</si>
  <si>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</si>
  <si>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</si>
  <si>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</si>
  <si>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</si>
  <si>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</si>
  <si>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</si>
  <si>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</si>
  <si>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</si>
  <si>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</si>
  <si>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</si>
  <si>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</si>
  <si>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</si>
  <si>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</si>
  <si>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</si>
  <si>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</si>
  <si>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</si>
  <si>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</si>
  <si>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</si>
  <si>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</si>
  <si>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</si>
  <si>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</si>
  <si>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</si>
  <si>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</si>
  <si>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</si>
  <si>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</si>
  <si>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</si>
  <si>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</si>
  <si>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</si>
  <si>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</si>
  <si>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</si>
  <si>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</si>
  <si>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</si>
  <si>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</si>
  <si>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</si>
  <si>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</si>
  <si>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</si>
  <si>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</si>
  <si>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</si>
  <si>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</si>
  <si>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</si>
  <si>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</si>
  <si>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</si>
  <si>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</si>
  <si>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</si>
  <si>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</si>
  <si>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</si>
  <si>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</si>
  <si>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</si>
  <si>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</si>
  <si>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</si>
  <si>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</si>
  <si>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</si>
  <si>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</si>
  <si>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</si>
  <si>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</si>
  <si>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</si>
  <si>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</si>
  <si>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</si>
  <si>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</si>
  <si>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</si>
  <si>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</si>
  <si>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</si>
  <si>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</si>
  <si>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</si>
  <si>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</si>
  <si>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</si>
  <si>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</si>
  <si>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</si>
  <si>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</si>
  <si>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</si>
  <si>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</si>
  <si>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</si>
  <si>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</si>
  <si>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</si>
  <si>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</si>
  <si>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</si>
  <si>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</si>
  <si>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</si>
  <si>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</si>
  <si>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</si>
  <si>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</si>
  <si>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</si>
  <si>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</si>
  <si>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</si>
  <si>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</si>
  <si>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</si>
  <si>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</si>
  <si>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</si>
  <si>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</si>
  <si>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</si>
  <si>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</si>
  <si>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</si>
  <si>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</si>
  <si>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</si>
  <si>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</si>
  <si>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</si>
  <si>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</si>
  <si>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</si>
  <si>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</si>
  <si>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</si>
  <si>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</si>
  <si>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</si>
  <si>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</si>
  <si>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</si>
  <si>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</si>
  <si>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</si>
  <si>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</si>
  <si>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</si>
  <si>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</si>
  <si>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</si>
  <si>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</si>
  <si>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</si>
  <si>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</si>
  <si>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</si>
  <si>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</si>
  <si>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</si>
  <si>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</si>
  <si>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</si>
  <si>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</si>
  <si>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</si>
  <si>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</si>
  <si>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</si>
  <si>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</si>
  <si>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</si>
  <si>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</si>
  <si>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</si>
  <si>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</si>
  <si>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</si>
  <si>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</si>
  <si>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</si>
  <si>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</si>
  <si>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</si>
  <si>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</si>
  <si>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</si>
  <si>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</si>
  <si>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</si>
  <si>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</si>
  <si>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</si>
  <si>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</si>
  <si>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</si>
  <si>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</si>
  <si>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</si>
  <si>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</si>
  <si>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</si>
  <si>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</si>
  <si>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</si>
  <si>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</si>
  <si>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</si>
  <si>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</si>
  <si>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</si>
  <si>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</si>
  <si>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</si>
  <si>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</si>
  <si>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</si>
  <si>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</si>
  <si>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</si>
  <si>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</si>
  <si>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</si>
  <si>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</si>
  <si>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</si>
  <si>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</si>
  <si>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</si>
  <si>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</si>
  <si>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</si>
  <si>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</si>
  <si>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</si>
  <si>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</si>
  <si>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</si>
  <si>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</si>
  <si>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</si>
  <si>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</si>
  <si>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</si>
  <si>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</si>
  <si>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</si>
  <si>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</si>
  <si>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</si>
  <si>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</si>
  <si>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</si>
  <si>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</si>
  <si>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</si>
  <si>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</si>
  <si>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</si>
  <si>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</si>
  <si>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</si>
  <si>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</si>
  <si>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</si>
  <si>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</si>
  <si>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</si>
  <si>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</si>
  <si>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</si>
  <si>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</si>
  <si>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</si>
  <si>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</si>
  <si>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</si>
  <si>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</si>
  <si>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</si>
  <si>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</si>
  <si>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</si>
  <si>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</si>
  <si>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</si>
  <si>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</si>
  <si>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</si>
  <si>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</si>
  <si>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</si>
  <si>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</si>
  <si>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</si>
  <si>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</si>
  <si>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</si>
  <si>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</si>
  <si>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</si>
  <si>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</si>
  <si>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</si>
  <si>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</si>
  <si>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</si>
  <si>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</si>
  <si>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</si>
  <si>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</si>
  <si>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</si>
  <si>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</si>
  <si>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</si>
  <si>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</si>
  <si>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</si>
  <si>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</si>
  <si>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</si>
  <si>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</si>
  <si>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</si>
  <si>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</si>
  <si>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</si>
  <si>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</si>
  <si>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</si>
  <si>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</si>
  <si>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</si>
  <si>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</si>
  <si>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</si>
  <si>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</si>
  <si>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</si>
  <si>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</si>
  <si>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</si>
  <si>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</si>
  <si>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</si>
  <si>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</si>
  <si>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</si>
  <si>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</si>
  <si>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</si>
  <si>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</si>
  <si>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</si>
  <si>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</si>
  <si>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</si>
  <si>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</si>
  <si>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</si>
  <si>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</si>
  <si>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</si>
  <si>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</si>
  <si>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</si>
  <si>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</si>
  <si>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</si>
  <si>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</si>
  <si>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</si>
  <si>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</si>
  <si>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</si>
  <si>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</si>
  <si>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</si>
  <si>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</si>
  <si>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</si>
  <si>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</si>
  <si>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</si>
  <si>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</si>
  <si>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</si>
  <si>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</si>
  <si>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</si>
  <si>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</si>
  <si>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</si>
  <si>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</si>
  <si>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</si>
  <si>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</si>
  <si>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</si>
  <si>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</si>
  <si>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</si>
  <si>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</si>
  <si>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</si>
  <si>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</si>
  <si>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</si>
  <si>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</si>
  <si>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</si>
  <si>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</si>
  <si>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</si>
  <si>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</si>
  <si>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</si>
  <si>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</si>
  <si>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</si>
  <si>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</si>
  <si>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</si>
  <si>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</si>
  <si>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</si>
  <si>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</si>
  <si>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</si>
  <si>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</si>
  <si>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</si>
  <si>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</si>
  <si>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</si>
  <si>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</si>
  <si>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</si>
  <si>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</si>
  <si>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</si>
  <si>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</si>
  <si>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</si>
  <si>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</si>
  <si>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</si>
  <si>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</si>
  <si>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</si>
  <si>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</si>
  <si>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</si>
  <si>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</si>
  <si>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</si>
  <si>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</si>
  <si>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</si>
  <si>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</si>
  <si>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</si>
  <si>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</si>
  <si>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</si>
  <si>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</si>
  <si>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</si>
  <si>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</si>
  <si>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</si>
  <si>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</si>
  <si>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</si>
  <si>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</si>
  <si>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</si>
  <si>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</si>
  <si>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</si>
  <si>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</si>
  <si>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</si>
  <si>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</si>
  <si>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</si>
  <si>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</si>
  <si>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</si>
  <si>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</si>
  <si>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</si>
  <si>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</si>
  <si>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</si>
  <si>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</si>
  <si>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</si>
  <si>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</si>
  <si>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</si>
  <si>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</si>
  <si>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</si>
  <si>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</si>
  <si>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</si>
  <si>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</si>
  <si>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</si>
  <si>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</si>
  <si>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</si>
  <si>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</si>
  <si>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</si>
  <si>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</si>
  <si>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</si>
  <si>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</si>
  <si>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</si>
  <si>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</si>
  <si>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</si>
  <si>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</si>
  <si>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</si>
  <si>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</si>
  <si>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</si>
  <si>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</si>
  <si>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</si>
  <si>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</si>
  <si>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</si>
  <si>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</si>
  <si>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</si>
  <si>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</si>
  <si>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</si>
  <si>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</si>
  <si>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</si>
  <si>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</si>
  <si>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</si>
  <si>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</si>
  <si>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</si>
  <si>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</si>
  <si>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</si>
  <si>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</si>
  <si>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</si>
  <si>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</si>
  <si>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</si>
  <si>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</si>
  <si>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</si>
  <si>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</si>
  <si>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</si>
  <si>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</si>
  <si>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</si>
  <si>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</si>
  <si>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</si>
  <si>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</si>
  <si>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</si>
  <si>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</si>
  <si>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</si>
  <si>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</si>
  <si>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</si>
  <si>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</si>
  <si>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</si>
  <si>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</si>
  <si>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</si>
  <si>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</si>
  <si>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</si>
  <si>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</si>
  <si>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</si>
  <si>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</si>
  <si>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</si>
  <si>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</si>
  <si>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</si>
  <si>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</si>
  <si>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</si>
  <si>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</si>
  <si>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</si>
  <si>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</si>
  <si>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</si>
  <si>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</si>
  <si>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</si>
  <si>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</si>
  <si>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</si>
  <si>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</si>
  <si>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</si>
  <si>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</si>
  <si>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</si>
  <si>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</si>
  <si>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</si>
  <si>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</si>
  <si>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</si>
  <si>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</si>
  <si>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</si>
  <si>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</si>
  <si>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</si>
  <si>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</si>
  <si>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</si>
  <si>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</si>
  <si>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</si>
  <si>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</si>
  <si>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</si>
  <si>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</si>
  <si>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</si>
  <si>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</si>
  <si>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</si>
  <si>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</si>
  <si>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</si>
  <si>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</si>
  <si>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</si>
  <si>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</si>
  <si>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</si>
  <si>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</si>
  <si>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</si>
  <si>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</si>
  <si>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</si>
  <si>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</si>
  <si>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</si>
  <si>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</si>
  <si>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</si>
  <si>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</si>
  <si>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</si>
  <si>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</si>
  <si>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</si>
  <si>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</si>
  <si>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</si>
  <si>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</si>
  <si>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</si>
  <si>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</si>
  <si>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</si>
  <si>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</si>
  <si>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</si>
  <si>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</si>
  <si>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</si>
  <si>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</si>
  <si>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</si>
  <si>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</si>
  <si>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</si>
  <si>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</si>
  <si>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</si>
  <si>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</si>
  <si>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</si>
  <si>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</si>
  <si>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</si>
  <si>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</si>
  <si>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</si>
  <si>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</si>
  <si>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</si>
  <si>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</si>
  <si>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</si>
  <si>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</si>
  <si>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</si>
  <si>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</si>
  <si>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</si>
  <si>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</si>
  <si>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</si>
  <si>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</si>
  <si>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</si>
  <si>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</si>
  <si>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</si>
  <si>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</si>
  <si>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</si>
  <si>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</si>
  <si>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</si>
  <si>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</si>
  <si>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</si>
  <si>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</si>
  <si>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</si>
  <si>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</si>
  <si>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</si>
  <si>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</si>
  <si>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</si>
  <si>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</si>
  <si>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</si>
  <si>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</si>
  <si>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</si>
  <si>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</si>
  <si>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</si>
  <si>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</si>
  <si>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</si>
  <si>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</si>
  <si>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</si>
  <si>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</si>
  <si>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</si>
  <si>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</si>
  <si>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</si>
  <si>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</si>
  <si>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</si>
  <si>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</si>
  <si>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</si>
  <si>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</si>
  <si>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</si>
  <si>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</si>
  <si>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</si>
  <si>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</si>
  <si>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</si>
  <si>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</si>
  <si>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</si>
  <si>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</si>
  <si>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</si>
  <si>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</si>
  <si>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</si>
  <si>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</si>
  <si>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</si>
  <si>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</si>
  <si>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</si>
  <si>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</si>
  <si>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</si>
  <si>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</si>
  <si>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</si>
  <si>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</si>
  <si>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</si>
  <si>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</si>
  <si>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</si>
  <si>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</si>
  <si>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</si>
  <si>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</si>
  <si>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</si>
  <si>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</si>
  <si>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</si>
  <si>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</si>
  <si>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</si>
  <si>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</si>
  <si>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</si>
  <si>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</si>
  <si>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</si>
  <si>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</si>
  <si>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</si>
  <si>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</si>
  <si>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</si>
  <si>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</si>
  <si>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</si>
  <si>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</si>
  <si>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</si>
  <si>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</si>
  <si>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</si>
  <si>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</si>
  <si>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</si>
  <si>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</si>
  <si>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</si>
  <si>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</si>
  <si>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</si>
  <si>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</si>
  <si>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</si>
  <si>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</si>
  <si>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</si>
  <si>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</si>
  <si>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</si>
  <si>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</si>
  <si>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</si>
  <si>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</si>
  <si>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</si>
  <si>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</si>
  <si>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</si>
  <si>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</si>
  <si>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</si>
  <si>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</si>
  <si>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</si>
  <si>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</si>
  <si>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</si>
  <si>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</si>
  <si>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</si>
  <si>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</si>
  <si>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</si>
  <si>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</si>
  <si>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</si>
  <si>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</si>
  <si>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</si>
  <si>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</si>
  <si>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</si>
  <si>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</si>
  <si>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</si>
  <si>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</si>
  <si>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</si>
  <si>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</si>
  <si>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</si>
  <si>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</si>
  <si>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</si>
  <si>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</si>
  <si>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</si>
  <si>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</si>
  <si>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</si>
  <si>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</si>
  <si>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</si>
  <si>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</si>
  <si>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</si>
  <si>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</si>
  <si>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</si>
  <si>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</si>
  <si>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</si>
  <si>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</si>
  <si>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</si>
  <si>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</si>
  <si>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</si>
  <si>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</si>
  <si>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</si>
  <si>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</si>
  <si>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</si>
  <si>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</si>
  <si>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</si>
  <si>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</si>
  <si>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</si>
  <si>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</si>
  <si>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</si>
  <si>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</si>
  <si>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</si>
  <si>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</si>
  <si>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</si>
  <si>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</si>
  <si>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</si>
  <si>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</si>
  <si>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</si>
  <si>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</si>
  <si>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</si>
  <si>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</si>
  <si>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</si>
  <si>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</si>
  <si>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</si>
  <si>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</si>
  <si>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</si>
  <si>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</si>
  <si>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</si>
  <si>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</si>
  <si>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</si>
  <si>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</si>
  <si>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</si>
  <si>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</si>
  <si>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</si>
  <si>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</si>
  <si>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</si>
  <si>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</si>
  <si>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</si>
  <si>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</si>
  <si>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</si>
  <si>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</si>
  <si>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</si>
  <si>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</si>
  <si>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</si>
  <si>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</si>
  <si>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</si>
  <si>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</si>
  <si>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</si>
  <si>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</si>
  <si>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</si>
  <si>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</si>
  <si>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</si>
  <si>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</si>
  <si>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</si>
  <si>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</si>
  <si>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</si>
  <si>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</si>
  <si>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</si>
  <si>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</si>
  <si>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</si>
  <si>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</si>
  <si>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</si>
  <si>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</si>
  <si>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</si>
  <si>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</si>
  <si>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</si>
  <si>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</si>
  <si>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</si>
  <si>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</si>
  <si>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</si>
  <si>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</si>
  <si>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</si>
  <si>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</si>
  <si>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</si>
  <si>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</si>
  <si>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</si>
  <si>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</si>
  <si>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</si>
  <si>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</si>
  <si>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</si>
  <si>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</si>
  <si>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</si>
  <si>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</si>
  <si>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</si>
  <si>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</si>
  <si>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</si>
  <si>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</si>
  <si>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</si>
  <si>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</si>
  <si>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</si>
  <si>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</si>
  <si>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</si>
  <si>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</si>
  <si>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</si>
  <si>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</si>
  <si>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</si>
  <si>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</si>
  <si>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</si>
  <si>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</si>
  <si>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</si>
  <si>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</si>
  <si>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</si>
  <si>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</si>
  <si>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</si>
  <si>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</si>
  <si>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</si>
  <si>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</si>
  <si>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</si>
  <si>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</si>
  <si>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</si>
  <si>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</si>
  <si>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</si>
  <si>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</si>
  <si>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</si>
  <si>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</si>
  <si>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</si>
  <si>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</si>
  <si>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</si>
  <si>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</si>
  <si>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</si>
  <si>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</si>
  <si>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</si>
  <si>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</si>
  <si>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</si>
  <si>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</si>
  <si>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</si>
  <si>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</si>
  <si>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</si>
  <si>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</si>
  <si>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</si>
  <si>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</si>
  <si>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</si>
  <si>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</si>
  <si>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</si>
  <si>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</si>
  <si>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</si>
  <si>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</si>
  <si>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</si>
  <si>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</si>
  <si>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</si>
  <si>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</si>
  <si>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</si>
  <si>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</si>
  <si>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</si>
  <si>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</si>
  <si>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</si>
  <si>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</si>
  <si>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</si>
  <si>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</si>
  <si>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</si>
  <si>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</si>
  <si>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</si>
  <si>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</si>
  <si>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</si>
  <si>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</si>
  <si>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</si>
  <si>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</si>
  <si>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</si>
  <si>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</si>
  <si>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</si>
  <si>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</si>
  <si>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</si>
  <si>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</si>
  <si>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</si>
  <si>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</si>
  <si>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</si>
  <si>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</si>
  <si>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</si>
  <si>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</si>
  <si>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</si>
  <si>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</si>
  <si>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</si>
  <si>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</si>
  <si>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</si>
  <si>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</si>
  <si>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</si>
  <si>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</si>
  <si>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</si>
  <si>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</si>
  <si>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</si>
  <si>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</si>
  <si>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</si>
  <si>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</si>
  <si>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</si>
  <si>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</si>
  <si>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</si>
  <si>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</si>
  <si>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</si>
  <si>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</si>
  <si>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</si>
  <si>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</si>
  <si>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</si>
  <si>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</si>
  <si>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</si>
  <si>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</si>
  <si>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</si>
  <si>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</si>
  <si>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</si>
  <si>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</si>
  <si>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</si>
  <si>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</si>
  <si>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</si>
  <si>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</si>
  <si>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</si>
  <si>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</si>
  <si>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</si>
  <si>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</si>
  <si>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</si>
  <si>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</si>
  <si>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</si>
  <si>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</si>
  <si>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</si>
  <si>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</si>
  <si>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</si>
  <si>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</si>
  <si>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</si>
  <si>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</si>
  <si>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</si>
  <si>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</si>
  <si>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</si>
  <si>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</si>
  <si>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</si>
  <si>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</si>
  <si>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</si>
  <si>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</si>
  <si>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</si>
  <si>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</si>
  <si>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</si>
  <si>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</si>
  <si>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</si>
  <si>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</si>
  <si>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</si>
  <si>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</si>
  <si>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</si>
  <si>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</si>
  <si>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</si>
  <si>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</si>
  <si>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</si>
  <si>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</si>
  <si>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</si>
  <si>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</si>
  <si>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</si>
  <si>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</si>
  <si>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</si>
  <si>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</si>
  <si>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</si>
  <si>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</si>
  <si>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</si>
  <si>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</si>
  <si>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</si>
  <si>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</si>
  <si>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</si>
  <si>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</si>
  <si>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</si>
  <si>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</si>
  <si>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</si>
  <si>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</si>
  <si>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</si>
  <si>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</si>
  <si>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</si>
  <si>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</si>
  <si>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</si>
  <si>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</si>
  <si>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</si>
  <si>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</si>
  <si>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</si>
  <si>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</si>
  <si>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</si>
  <si>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</si>
  <si>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</si>
  <si>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</si>
  <si>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</si>
  <si>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</si>
  <si>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</si>
  <si>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</si>
  <si>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</si>
  <si>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</si>
  <si>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</si>
  <si>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</si>
  <si>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</si>
  <si>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</si>
  <si>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</si>
  <si>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</si>
  <si>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</si>
  <si>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</si>
  <si>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</si>
  <si>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</si>
  <si>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</si>
  <si>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</si>
  <si>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</si>
  <si>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</si>
  <si>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</si>
  <si>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</si>
  <si>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</si>
  <si>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</si>
  <si>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</si>
  <si>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</si>
  <si>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</si>
  <si>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</si>
  <si>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</si>
  <si>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</si>
  <si>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</si>
  <si>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</si>
  <si>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</si>
  <si>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</si>
  <si>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</si>
  <si>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</si>
  <si>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</si>
  <si>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</si>
  <si>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</si>
  <si>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</si>
  <si>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</si>
  <si>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</si>
  <si>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</si>
  <si>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</si>
  <si>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</si>
  <si>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</si>
  <si>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</si>
  <si>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</si>
  <si>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</si>
  <si>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</si>
  <si>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</si>
  <si>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</si>
  <si>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</si>
  <si>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</si>
  <si>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</si>
  <si>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</si>
  <si>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</si>
  <si>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</si>
  <si>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</si>
  <si>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</si>
  <si>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</si>
  <si>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</si>
  <si>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</si>
  <si>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</si>
  <si>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</si>
  <si>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</si>
  <si>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</si>
  <si>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</si>
  <si>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</si>
  <si>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</si>
  <si>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</si>
  <si>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</si>
  <si>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</si>
  <si>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</si>
  <si>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</si>
  <si>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</si>
  <si>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</si>
  <si>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</si>
  <si>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</si>
  <si>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</si>
  <si>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</si>
  <si>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</si>
  <si>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</si>
  <si>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</si>
  <si>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</si>
  <si>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</si>
  <si>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</si>
  <si>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</si>
  <si>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</si>
  <si>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</si>
  <si>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</si>
  <si>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</si>
  <si>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</si>
  <si>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</si>
  <si>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</si>
  <si>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</si>
  <si>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</si>
  <si>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</si>
  <si>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</si>
  <si>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</si>
  <si>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</si>
  <si>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</si>
  <si>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</si>
  <si>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</si>
  <si>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</si>
  <si>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</si>
  <si>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</si>
  <si>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</si>
  <si>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</si>
  <si>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</si>
  <si>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</si>
  <si>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</si>
  <si>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</si>
  <si>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</si>
  <si>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</si>
  <si>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</si>
  <si>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</si>
  <si>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</si>
  <si>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</si>
  <si>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</si>
  <si>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</si>
  <si>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</si>
  <si>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</si>
  <si>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</si>
  <si>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</si>
  <si>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</si>
  <si>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</si>
  <si>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</si>
  <si>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</si>
  <si>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</si>
  <si>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</si>
  <si>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</si>
  <si>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</si>
  <si>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</si>
  <si>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</si>
  <si>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</si>
  <si>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</si>
  <si>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</si>
  <si>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</si>
  <si>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</si>
  <si>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</si>
  <si>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</si>
  <si>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</si>
  <si>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</si>
  <si>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</si>
  <si>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</si>
  <si>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</si>
  <si>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</si>
  <si>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</si>
  <si>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</si>
  <si>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</si>
  <si>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</si>
  <si>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</si>
  <si>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</si>
  <si>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</si>
  <si>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</si>
  <si>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</si>
  <si>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</si>
  <si>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</si>
  <si>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</si>
  <si>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</si>
  <si>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</si>
  <si>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</si>
  <si>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</si>
  <si>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</si>
  <si>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</si>
  <si>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</si>
  <si>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</si>
  <si>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</si>
  <si>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</si>
  <si>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</si>
  <si>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</si>
  <si>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</si>
  <si>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</si>
  <si>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</si>
  <si>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</si>
  <si>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</si>
  <si>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</si>
  <si>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</si>
  <si>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</si>
  <si>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</si>
  <si>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</si>
  <si>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</si>
  <si>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</si>
  <si>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</si>
  <si>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</si>
  <si>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</si>
  <si>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</si>
  <si>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</si>
  <si>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</si>
  <si>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</si>
  <si>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</si>
  <si>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</si>
  <si>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</si>
  <si>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</si>
  <si>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</si>
  <si>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</si>
  <si>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</si>
  <si>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</si>
  <si>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</si>
  <si>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</si>
  <si>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</si>
  <si>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</si>
  <si>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</si>
  <si>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</si>
  <si>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</si>
  <si>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</si>
  <si>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</si>
  <si>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</si>
  <si>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</si>
  <si>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</si>
  <si>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</si>
  <si>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</si>
  <si>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</si>
  <si>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</si>
  <si>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</si>
  <si>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</si>
  <si>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</si>
  <si>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</si>
  <si>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</si>
  <si>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</si>
  <si>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</si>
  <si>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</si>
  <si>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</si>
  <si>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</si>
  <si>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</si>
  <si>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</si>
  <si>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</si>
  <si>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</si>
  <si>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</si>
  <si>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</si>
  <si>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</si>
  <si>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</si>
  <si>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</si>
  <si>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</si>
  <si>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</si>
  <si>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</si>
  <si>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</si>
  <si>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</si>
  <si>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</si>
  <si>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</si>
  <si>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</si>
  <si>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</si>
  <si>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</si>
  <si>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</si>
  <si>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</si>
  <si>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</si>
  <si>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</si>
  <si>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</si>
  <si>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</si>
  <si>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</si>
  <si>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</si>
  <si>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</si>
  <si>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</si>
  <si>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</si>
  <si>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</si>
  <si>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</si>
  <si>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</si>
  <si>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</si>
  <si>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</si>
  <si>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</si>
  <si>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</si>
  <si>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</si>
  <si>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</si>
  <si>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</si>
  <si>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</si>
  <si>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</si>
  <si>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</si>
  <si>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</si>
  <si>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</si>
  <si>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</si>
  <si>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</si>
  <si>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</si>
  <si>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</si>
  <si>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</si>
  <si>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</si>
  <si>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</si>
  <si>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</si>
  <si>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</si>
  <si>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</si>
  <si>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</si>
  <si>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</si>
  <si>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</si>
  <si>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</si>
  <si>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</si>
  <si>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</si>
  <si>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</si>
  <si>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</si>
  <si>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</si>
  <si>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</si>
  <si>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</si>
  <si>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</si>
  <si>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</si>
  <si>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</si>
  <si>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</si>
  <si>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</si>
  <si>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</si>
  <si>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</si>
  <si>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</si>
  <si>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</si>
  <si>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</si>
  <si>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</si>
  <si>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</si>
  <si>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</si>
  <si>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</si>
  <si>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</si>
  <si>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</si>
  <si>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</si>
  <si>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</si>
  <si>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</si>
  <si>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</si>
  <si>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</si>
  <si>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</si>
  <si>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</si>
  <si>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</si>
  <si>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</si>
  <si>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</si>
  <si>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</si>
  <si>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</si>
  <si>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</si>
  <si>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</si>
  <si>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</si>
  <si>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</si>
  <si>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</si>
  <si>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</si>
  <si>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</si>
  <si>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</si>
  <si>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</si>
  <si>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</si>
  <si>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</si>
  <si>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</si>
  <si>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</si>
  <si>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</si>
  <si>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</si>
  <si>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</si>
  <si>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</si>
  <si>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</si>
  <si>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</si>
  <si>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</si>
  <si>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</si>
  <si>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</si>
  <si>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</si>
  <si>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</si>
  <si>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</si>
  <si>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</si>
  <si>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</si>
  <si>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</si>
  <si>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</si>
  <si>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</si>
  <si>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</si>
  <si>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</si>
  <si>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</si>
  <si>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</si>
  <si>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</si>
  <si>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</si>
  <si>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</si>
  <si>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</si>
  <si>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</si>
  <si>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</si>
  <si>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</si>
  <si>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</si>
  <si>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</si>
  <si>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</si>
  <si>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</si>
  <si>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</si>
  <si>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</si>
  <si>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</si>
  <si>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</si>
  <si>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</si>
  <si>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</si>
  <si>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</si>
  <si>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</si>
  <si>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</si>
  <si>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</si>
  <si>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</si>
  <si>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</si>
  <si>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</si>
  <si>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</si>
  <si>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</si>
  <si>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</si>
  <si>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</si>
  <si>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</si>
  <si>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</si>
  <si>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</si>
  <si>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</si>
  <si>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</si>
  <si>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</si>
  <si>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</si>
  <si>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</si>
  <si>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</si>
  <si>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</si>
  <si>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</si>
  <si>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</si>
  <si>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</si>
  <si>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</si>
  <si>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</si>
  <si>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</si>
  <si>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</si>
  <si>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</si>
  <si>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</si>
  <si>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</si>
  <si>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</si>
  <si>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</si>
  <si>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</si>
  <si>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</si>
  <si>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</si>
  <si>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</si>
  <si>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</si>
  <si>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</si>
  <si>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</si>
  <si>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</si>
  <si>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</si>
  <si>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</si>
  <si>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</si>
  <si>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</si>
  <si>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</si>
  <si>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</si>
  <si>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</si>
  <si>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</si>
  <si>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</si>
  <si>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</si>
  <si>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</si>
  <si>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</si>
  <si>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</si>
  <si>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</si>
  <si>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</si>
  <si>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</si>
  <si>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</si>
  <si>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</si>
  <si>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</si>
  <si>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</si>
  <si>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</si>
  <si>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</si>
  <si>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</si>
  <si>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</si>
  <si>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</si>
  <si>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</si>
  <si>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</si>
  <si>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</si>
  <si>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</si>
  <si>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</si>
  <si>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</si>
  <si>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</si>
  <si>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</si>
  <si>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</si>
  <si>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</si>
  <si>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</si>
  <si>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</si>
  <si>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</si>
  <si>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</si>
  <si>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</si>
  <si>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</si>
  <si>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</si>
  <si>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</si>
  <si>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</si>
  <si>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</si>
  <si>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</si>
  <si>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</si>
  <si>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</si>
  <si>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</si>
  <si>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</si>
  <si>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</si>
  <si>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</si>
  <si>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</si>
  <si>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</si>
  <si>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</si>
  <si>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</si>
  <si>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</si>
  <si>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</si>
  <si>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</si>
  <si>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</si>
  <si>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</si>
  <si>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</si>
  <si>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</si>
  <si>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</si>
  <si>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</si>
  <si>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</si>
  <si>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</si>
  <si>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</si>
  <si>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</si>
  <si>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</si>
  <si>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</si>
  <si>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</si>
  <si>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</si>
  <si>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</si>
  <si>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</si>
  <si>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</si>
  <si>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</si>
  <si>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</si>
  <si>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</si>
  <si>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</si>
  <si>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</si>
  <si>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</si>
  <si>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</si>
  <si>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</si>
  <si>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</si>
  <si>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</si>
  <si>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</si>
  <si>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</si>
  <si>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</si>
  <si>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</si>
  <si>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</si>
  <si>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</si>
  <si>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</si>
  <si>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</si>
  <si>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</si>
  <si>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</si>
  <si>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</si>
  <si>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</si>
  <si>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</si>
  <si>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</si>
  <si>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</si>
  <si>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</si>
  <si>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</si>
  <si>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</si>
  <si>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</si>
  <si>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</si>
  <si>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</si>
  <si>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</si>
  <si>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</si>
  <si>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</si>
  <si>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</si>
  <si>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</si>
  <si>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</si>
  <si>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</si>
  <si>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</si>
  <si>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</si>
  <si>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</si>
  <si>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</si>
  <si>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</si>
  <si>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</si>
  <si>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</si>
  <si>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</si>
  <si>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</si>
  <si>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</si>
  <si>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</si>
  <si>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</si>
  <si>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</si>
  <si>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</si>
  <si>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</si>
  <si>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</si>
  <si>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</si>
  <si>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</si>
  <si>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</si>
  <si>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</si>
  <si>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</si>
  <si>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</si>
  <si>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</si>
  <si>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</si>
  <si>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</si>
  <si>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</si>
  <si>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</si>
  <si>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</si>
  <si>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</si>
  <si>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</si>
  <si>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</si>
  <si>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</si>
  <si>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</si>
  <si>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</si>
  <si>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</si>
  <si>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</si>
  <si>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</si>
  <si>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</si>
  <si>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</si>
  <si>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</si>
  <si>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</si>
  <si>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</si>
  <si>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</si>
  <si>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</si>
  <si>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</si>
  <si>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</si>
  <si>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</si>
  <si>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</si>
  <si>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</si>
  <si>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</si>
  <si>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</si>
  <si>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</si>
  <si>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</si>
  <si>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</si>
  <si>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</si>
  <si>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</si>
  <si>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</si>
  <si>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</si>
  <si>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</si>
  <si>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</si>
  <si>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</si>
  <si>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</si>
  <si>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</si>
  <si>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</si>
  <si>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</si>
  <si>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</si>
  <si>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</si>
  <si>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</si>
  <si>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</si>
  <si>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</si>
  <si>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</si>
  <si>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</si>
  <si>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</si>
  <si>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</si>
  <si>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</si>
  <si>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</si>
  <si>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</si>
  <si>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</si>
  <si>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</si>
  <si>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</si>
  <si>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</si>
  <si>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</si>
  <si>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</si>
  <si>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</si>
  <si>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</si>
  <si>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</si>
  <si>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</si>
  <si>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</si>
  <si>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</si>
  <si>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</si>
  <si>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</si>
  <si>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</si>
  <si>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</si>
  <si>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</si>
  <si>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</si>
  <si>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</si>
  <si>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</si>
  <si>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</si>
  <si>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</si>
  <si>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</si>
  <si>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</si>
  <si>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</si>
  <si>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</si>
  <si>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</si>
  <si>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</si>
  <si>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</si>
  <si>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</si>
  <si>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</si>
  <si>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</si>
  <si>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</si>
  <si>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</si>
  <si>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</si>
  <si>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</si>
  <si>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</si>
  <si>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</si>
  <si>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</si>
  <si>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</si>
  <si>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</si>
  <si>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</si>
  <si>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</si>
  <si>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</si>
  <si>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</si>
  <si>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</si>
  <si>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</si>
  <si>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</si>
  <si>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</si>
  <si>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</si>
  <si>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</si>
  <si>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</si>
  <si>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</si>
  <si>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</si>
  <si>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</si>
  <si>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</si>
  <si>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</si>
  <si>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</si>
  <si>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</si>
  <si>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</si>
  <si>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</si>
  <si>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</si>
  <si>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</si>
  <si>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</si>
  <si>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</si>
  <si>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</si>
  <si>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</si>
  <si>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</si>
  <si>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</si>
  <si>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</si>
  <si>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</si>
  <si>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</si>
  <si>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</si>
  <si>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</si>
  <si>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</si>
  <si>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</si>
  <si>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</si>
  <si>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</si>
  <si>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</si>
  <si>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</si>
  <si>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</si>
  <si>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</si>
  <si>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</si>
  <si>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</si>
  <si>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</si>
  <si>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</si>
  <si>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</si>
  <si>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</si>
  <si>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</si>
  <si>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</si>
  <si>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</si>
  <si>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</si>
  <si>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</si>
  <si>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</si>
  <si>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</si>
  <si>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</si>
  <si>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</si>
  <si>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</si>
  <si>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</si>
  <si>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</si>
  <si>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</si>
  <si>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</si>
  <si>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</si>
  <si>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</si>
  <si>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</si>
  <si>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</si>
  <si>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</si>
  <si>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</si>
  <si>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</si>
  <si>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</si>
  <si>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</si>
  <si>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</si>
  <si>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</si>
  <si>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</si>
  <si>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</si>
  <si>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</si>
  <si>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</si>
  <si>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</si>
  <si>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</si>
  <si>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</si>
  <si>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</si>
  <si>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</si>
  <si>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</si>
  <si>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</si>
  <si>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</si>
  <si>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</si>
  <si>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</si>
  <si>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</si>
  <si>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</si>
  <si>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</si>
  <si>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</si>
  <si>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</si>
  <si>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</si>
  <si>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</si>
  <si>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</si>
  <si>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</si>
  <si>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</si>
  <si>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</si>
  <si>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</si>
  <si>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</si>
  <si>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</si>
  <si>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</si>
  <si>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</si>
  <si>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</si>
  <si>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</si>
  <si>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</si>
  <si>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</si>
  <si>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</si>
  <si>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</si>
  <si>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</si>
  <si>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</si>
  <si>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</si>
  <si>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</si>
  <si>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</si>
  <si>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</si>
  <si>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</si>
  <si>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</si>
  <si>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</si>
  <si>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</si>
  <si>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</si>
  <si>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</si>
  <si>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</si>
  <si>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</si>
  <si>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</si>
  <si>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</si>
  <si>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</si>
  <si>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</si>
  <si>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</si>
  <si>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</si>
  <si>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</si>
  <si>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</si>
  <si>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</si>
  <si>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</si>
  <si>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</si>
  <si>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</si>
  <si>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</si>
  <si>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</si>
  <si>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</si>
  <si>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</si>
  <si>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</si>
  <si>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</si>
  <si>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</si>
  <si>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</si>
  <si>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</si>
  <si>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</si>
  <si>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</si>
  <si>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</si>
  <si>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</si>
  <si>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</si>
  <si>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</si>
  <si>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</si>
  <si>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</si>
  <si>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</si>
  <si>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</si>
  <si>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</si>
  <si>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</si>
  <si>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</si>
  <si>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</si>
  <si>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</si>
  <si>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</si>
  <si>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</si>
  <si>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</si>
  <si>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</si>
  <si>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</si>
  <si>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</si>
  <si>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</si>
  <si>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</si>
  <si>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</si>
  <si>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</si>
  <si>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</si>
  <si>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</si>
  <si>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</si>
  <si>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</si>
  <si>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</si>
  <si>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</si>
  <si>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</si>
  <si>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</si>
  <si>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</si>
  <si>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</si>
  <si>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</si>
  <si>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</si>
  <si>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</si>
  <si>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</si>
  <si>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</si>
  <si>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</si>
  <si>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</si>
  <si>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</si>
  <si>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</si>
  <si>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</si>
  <si>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</si>
  <si>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</si>
  <si>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</si>
  <si>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</si>
  <si>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</si>
  <si>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</si>
  <si>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</si>
  <si>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</si>
  <si>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</si>
  <si>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</si>
  <si>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</si>
  <si>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</si>
  <si>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</si>
  <si>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</si>
  <si>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</si>
  <si>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</si>
  <si>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</si>
  <si>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</si>
  <si>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</si>
  <si>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</si>
  <si>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</si>
  <si>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</si>
  <si>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</si>
  <si>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</si>
  <si>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</si>
  <si>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</si>
  <si>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</si>
  <si>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</si>
  <si>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</si>
  <si>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</si>
  <si>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</si>
  <si>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</si>
  <si>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</si>
  <si>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</si>
  <si>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</si>
  <si>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</si>
  <si>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</si>
  <si>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</si>
  <si>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</si>
  <si>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</si>
  <si>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</si>
  <si>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</si>
  <si>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</si>
  <si>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</si>
  <si>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</si>
  <si>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</si>
  <si>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</si>
  <si>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</si>
  <si>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</si>
  <si>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</si>
  <si>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</si>
  <si>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</si>
  <si>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</si>
  <si>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</si>
  <si>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</si>
  <si>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</si>
  <si>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</si>
  <si>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</si>
  <si>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</si>
  <si>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</si>
  <si>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</si>
  <si>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</si>
  <si>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</si>
  <si>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</si>
  <si>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</si>
  <si>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</si>
  <si>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</si>
  <si>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</si>
  <si>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</si>
  <si>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</si>
  <si>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</si>
  <si>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</si>
  <si>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</si>
  <si>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</si>
  <si>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</si>
  <si>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</si>
  <si>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</si>
  <si>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</si>
  <si>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</si>
  <si>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</si>
  <si>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</si>
  <si>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</si>
  <si>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</si>
  <si>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</si>
  <si>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</si>
  <si>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</si>
  <si>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</si>
  <si>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</si>
  <si>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</si>
  <si>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</si>
  <si>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</si>
  <si>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</si>
  <si>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</si>
  <si>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</si>
  <si>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</si>
  <si>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</si>
  <si>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</si>
  <si>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</si>
  <si>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</si>
  <si>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</si>
  <si>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</si>
  <si>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</si>
  <si>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</si>
  <si>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</si>
  <si>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</si>
  <si>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</si>
  <si>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</si>
  <si>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</si>
  <si>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</si>
  <si>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</si>
  <si>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</si>
  <si>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</si>
  <si>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</si>
  <si>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</si>
  <si>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</si>
  <si>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</si>
  <si>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</si>
  <si>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</si>
  <si>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</si>
  <si>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</si>
  <si>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</si>
  <si>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</si>
  <si>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</si>
  <si>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</si>
  <si>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</si>
  <si>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</si>
  <si>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</si>
  <si>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</si>
  <si>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</si>
  <si>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</si>
  <si>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</si>
  <si>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</si>
  <si>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</si>
  <si>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</si>
  <si>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</si>
  <si>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</si>
  <si>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</si>
  <si>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</si>
  <si>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</si>
  <si>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</si>
  <si>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</si>
  <si>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</si>
  <si>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</si>
  <si>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</si>
  <si>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</si>
  <si>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</si>
  <si>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</si>
  <si>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</si>
  <si>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</si>
  <si>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</si>
  <si>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</si>
  <si>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</si>
  <si>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</si>
  <si>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</si>
  <si>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</si>
  <si>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</si>
  <si>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</si>
  <si>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</si>
  <si>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</si>
  <si>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</si>
  <si>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</si>
  <si>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</si>
  <si>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</si>
  <si>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</si>
  <si>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</si>
  <si>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</si>
  <si>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</si>
  <si>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</si>
  <si>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</si>
  <si>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</si>
  <si>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</si>
  <si>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</si>
  <si>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</si>
  <si>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</si>
  <si>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</si>
  <si>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</si>
  <si>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</si>
  <si>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</si>
  <si>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</si>
  <si>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</si>
  <si>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</si>
  <si>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</si>
  <si>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</si>
  <si>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</si>
  <si>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</si>
  <si>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</si>
  <si>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</si>
  <si>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</si>
  <si>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Prev. turma pronta 08h</t>
  </si>
  <si>
    <t>Turma em preparação (chuva no local)</t>
  </si>
  <si>
    <t>ZJC120/120125</t>
  </si>
  <si>
    <t>Troca de barra</t>
  </si>
  <si>
    <t>Verificando disponibilidade de equipagem com escala</t>
  </si>
  <si>
    <t>Não solicita intervalo/Sem turma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</si>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</sst>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K1" activePane="topRight" state="frozen"/>
      <selection pane="topRight" activeCell="BO427" sqref="BO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7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1</v>
      </c>
      <c r="BI408" s="19"/>
      <c r="BJ408" s="19" t="s">
        <v>1957</v>
      </c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 t="shared" ref="AY409:AY410" si="8"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1</v>
      </c>
      <c r="BI409" s="19"/>
      <c r="BJ409" s="19" t="s">
        <v>1958</v>
      </c>
      <c r="BK409" s="20"/>
      <c r="BL409" s="18"/>
      <c r="BM409" s="145"/>
      <c r="BN409" s="145"/>
      <c r="BO409" s="145"/>
      <c r="BP409" s="21"/>
      <c r="BQ409" s="14" t="str">
        <f t="shared" ref="BQ409:BQ410" si="9">IF(AND(BR409&lt;1,BS409&lt;1),"Produção e Intervalo",IF(BR409&lt;1,"Intervalo",IF(BS409&lt;1,"Produção","Aderente")))</f>
        <v>Produção e Intervalo</v>
      </c>
      <c r="BR409" s="22">
        <f t="shared" ref="BR409:BR410" si="10">IF(OR(B409="",F409=""),"*",AY409/P409)</f>
        <v>0</v>
      </c>
      <c r="BS409" s="22">
        <f t="shared" ref="BS409:BS410" si="11">IF(OR(B409="",F409=""),"*",BA409/Q409)</f>
        <v>0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 t="shared" si="8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1</v>
      </c>
      <c r="BI410" s="19"/>
      <c r="BJ410" s="19" t="s">
        <v>1959</v>
      </c>
      <c r="BK410" s="20"/>
      <c r="BL410" s="18"/>
      <c r="BM410" s="145"/>
      <c r="BN410" s="145"/>
      <c r="BO410" s="145"/>
      <c r="BP410" s="21"/>
      <c r="BQ410" s="14" t="str">
        <f t="shared" si="9"/>
        <v>Produção e Intervalo</v>
      </c>
      <c r="BR410" s="22">
        <f t="shared" si="10"/>
        <v>0</v>
      </c>
      <c r="BS410" s="22">
        <f t="shared" si="11"/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12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3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19"/>
      <c r="BL412" s="18"/>
      <c r="BM412" s="145"/>
      <c r="BN412" s="144"/>
      <c r="BO412" s="145"/>
      <c r="BP412" s="169"/>
      <c r="BQ412" s="14" t="str">
        <f t="shared" ref="BQ412:BQ416" si="14">IF(AND(BR412&lt;1,BS412&lt;1),"Produção e Intervalo",IF(BR412&lt;1,"Intervalo",IF(BS412&lt;1,"Produção","Aderente")))</f>
        <v>Produção e Intervalo</v>
      </c>
      <c r="BR412" s="22">
        <f t="shared" ref="BR412:BR416" si="15">IF(OR(B412="",F412=""),"*",AY412/P412)</f>
        <v>0</v>
      </c>
      <c r="BS412" s="22">
        <f t="shared" ref="BS412:BS416" si="16"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3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4"/>
        <v>Produção e Intervalo</v>
      </c>
      <c r="BR413" s="22">
        <f t="shared" si="15"/>
        <v>0</v>
      </c>
      <c r="BS413" s="22">
        <f t="shared" si="16"/>
        <v>0</v>
      </c>
      <c r="BT413" s="8"/>
    </row>
    <row r="414" spans="1:72">
      <c r="A414" s="148" t="str">
        <f t="shared" si="12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1960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3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1</v>
      </c>
      <c r="BI414" s="19"/>
      <c r="BJ414" s="19" t="s">
        <v>1389</v>
      </c>
      <c r="BK414" s="19"/>
      <c r="BL414" s="18"/>
      <c r="BM414" s="145"/>
      <c r="BN414" s="144"/>
      <c r="BO414" s="145"/>
      <c r="BP414" s="169"/>
      <c r="BQ414" s="14" t="str">
        <f t="shared" si="14"/>
        <v>Produção e Intervalo</v>
      </c>
      <c r="BR414" s="22">
        <f t="shared" si="15"/>
        <v>0</v>
      </c>
      <c r="BS414" s="22">
        <f t="shared" si="16"/>
        <v>0</v>
      </c>
      <c r="BT414" s="8" t="str">
        <f>IF(BN414="","",SUBSTITUTE(BM414," ","")&amp;SUBSTITUTE(BN414," ",""))</f>
        <v/>
      </c>
    </row>
    <row r="415" spans="1:72">
      <c r="A415" s="148" t="str">
        <f t="shared" si="12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1961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 t="shared" si="13"/>
        <v>0</v>
      </c>
      <c r="AZ415" s="202"/>
      <c r="BA415" s="122"/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1</v>
      </c>
      <c r="BI415" s="19"/>
      <c r="BJ415" s="19" t="s">
        <v>1846</v>
      </c>
      <c r="BK415" s="19"/>
      <c r="BL415" s="18"/>
      <c r="BM415" s="145"/>
      <c r="BN415" s="144"/>
      <c r="BO415" s="145"/>
      <c r="BP415" s="169"/>
      <c r="BQ415" s="14" t="str">
        <f t="shared" si="14"/>
        <v>Produção e Intervalo</v>
      </c>
      <c r="BR415" s="22">
        <f t="shared" si="15"/>
        <v>0</v>
      </c>
      <c r="BS415" s="22">
        <f t="shared" si="16"/>
        <v>0</v>
      </c>
      <c r="BT415" s="8" t="str">
        <f>IF(BN415="","",SUBSTITUTE(BM415," ","")&amp;SUBSTITUTE(BN415," ",""))</f>
        <v/>
      </c>
    </row>
    <row r="416" spans="1:72">
      <c r="A416" s="148" t="str">
        <f t="shared" si="12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1961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 t="shared" si="13"/>
        <v>0</v>
      </c>
      <c r="AZ416" s="202"/>
      <c r="BA416" s="122"/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1</v>
      </c>
      <c r="BI416" s="19"/>
      <c r="BJ416" s="19" t="s">
        <v>1846</v>
      </c>
      <c r="BK416" s="19"/>
      <c r="BL416" s="18"/>
      <c r="BM416" s="145"/>
      <c r="BN416" s="144"/>
      <c r="BO416" s="145"/>
      <c r="BP416" s="169"/>
      <c r="BQ416" s="14" t="str">
        <f t="shared" si="14"/>
        <v>Produção e Intervalo</v>
      </c>
      <c r="BR416" s="22">
        <f t="shared" si="15"/>
        <v>0</v>
      </c>
      <c r="BS416" s="22">
        <f t="shared" si="16"/>
        <v>0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1962</v>
      </c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 t="shared" ref="AY426:AY427" si="17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/>
      <c r="BL426" s="18"/>
      <c r="BM426" s="145"/>
      <c r="BN426" s="144"/>
      <c r="BO426" s="145"/>
      <c r="BP426" s="169"/>
      <c r="BQ426" s="14" t="str">
        <f t="shared" ref="BQ426:BQ427" si="18">IF(AND(BR426&lt;1,BS426&lt;1),"Produção e Intervalo",IF(BR426&lt;1,"Intervalo",IF(BS426&lt;1,"Produção","Aderente")))</f>
        <v>Produção e Intervalo</v>
      </c>
      <c r="BR426" s="22">
        <f t="shared" ref="BR426:BR427" si="19">IF(OR(B426="",F426=""),"*",AY426/P426)</f>
        <v>0</v>
      </c>
      <c r="BS426" s="22">
        <f t="shared" ref="BS426:BS427" si="20">IF(OR(B426="",F426=""),"*",BA426/Q426)</f>
        <v>0</v>
      </c>
      <c r="BT426" s="8" t="str">
        <f>IF(BN426="","",SUBSTITUTE(BM426," ","")&amp;SUBSTITUTE(BN426," ",""))</f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 t="shared" si="17"/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1963</v>
      </c>
      <c r="BK427" s="19" t="s">
        <v>1963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8"/>
        <v>Produção e Intervalo</v>
      </c>
      <c r="BR427" s="22">
        <f t="shared" si="19"/>
        <v>0</v>
      </c>
      <c r="BS427" s="22">
        <f t="shared" si="20"/>
        <v>0</v>
      </c>
      <c r="BT427" s="8" t="str">
        <f>IF(BN427="","",SUBSTITUTE(BM427," ","")&amp;SUBSTITUTE(BN427," ",""))</f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1964</v>
      </c>
      <c r="V1" s="295"/>
      <c r="W1" s="295"/>
    </row>
    <row r="2" spans="1:23" s="92" customFormat="1">
      <c r="A2" s="95" t="s">
        <v>1965</v>
      </c>
      <c r="B2" s="95" t="s">
        <v>1966</v>
      </c>
      <c r="C2" s="95" t="s">
        <v>511</v>
      </c>
      <c r="D2" s="96" t="s">
        <v>1063</v>
      </c>
      <c r="E2" s="96" t="s">
        <v>1064</v>
      </c>
      <c r="F2" s="96" t="s">
        <v>1967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1968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1970</v>
      </c>
      <c r="D5" s="297"/>
      <c r="E5" s="297"/>
      <c r="F5" s="297"/>
      <c r="G5" s="297"/>
      <c r="H5" s="297"/>
      <c r="I5" s="297"/>
      <c r="J5" s="298"/>
      <c r="K5" s="299" t="s">
        <v>1971</v>
      </c>
      <c r="L5" s="300"/>
      <c r="M5" s="300"/>
      <c r="N5" s="300"/>
      <c r="O5" s="301" t="s">
        <v>1972</v>
      </c>
      <c r="P5" s="302"/>
    </row>
    <row r="6" spans="1:16" s="82" customFormat="1" ht="15" customHeight="1">
      <c r="A6" s="74" t="s">
        <v>1967</v>
      </c>
      <c r="B6" s="83" t="s">
        <v>1966</v>
      </c>
      <c r="C6" s="84" t="s">
        <v>1063</v>
      </c>
      <c r="D6" s="85" t="s">
        <v>1064</v>
      </c>
      <c r="E6" s="84" t="s">
        <v>1973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1974</v>
      </c>
      <c r="M6" s="88" t="s">
        <v>710</v>
      </c>
      <c r="N6" s="89" t="s">
        <v>1058</v>
      </c>
      <c r="O6" s="225" t="s">
        <v>1101</v>
      </c>
      <c r="P6" s="150" t="s">
        <v>1975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1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1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1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1</v>
      </c>
      <c r="P413" s="185" t="str">
        <f>IF($A$2=1,IF(SP_NORTE!BJ412="","*",SP_NORTE!BJ412),IF(SP_NORTE!BK412="","*",SP_NORTE!BK412))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ZJC-ZXB</v>
      </c>
      <c r="M415" s="91">
        <f>IF(SP_NORTE!AP414="","*",SP_NORTE!AP414)</f>
        <v>119</v>
      </c>
      <c r="N415" s="91" t="str">
        <f>IF(SP_NORTE!AM414="","*",SP_NORTE!AM414)</f>
        <v>ZJC-ZXB</v>
      </c>
      <c r="O415" s="123">
        <f>IF(SP_NORTE!BH414="","*",SP_NORTE!BH414)</f>
        <v>1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1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1</v>
      </c>
      <c r="P417" s="185" t="str">
        <f>IF($A$2=1,IF(SP_NORTE!BJ416="","*",SP_NORTE!BJ416),IF(SP_NORTE!BK416="","*",SP_NORTE!BK416))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IF($A$2=1,IF(SP_NORTE!BJ419="","*",SP_NORTE!BJ419),IF(SP_NORTE!BK419="","*",SP_NORTE!BK419))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1976</v>
      </c>
      <c r="C2" s="135" t="s">
        <v>1048</v>
      </c>
      <c r="D2" s="84" t="s">
        <v>1050</v>
      </c>
      <c r="E2" s="84" t="s">
        <v>1977</v>
      </c>
      <c r="F2" s="112" t="s">
        <v>1978</v>
      </c>
      <c r="G2" s="84" t="s">
        <v>1979</v>
      </c>
      <c r="H2" s="84" t="s">
        <v>1980</v>
      </c>
      <c r="I2" s="84" t="s">
        <v>1981</v>
      </c>
      <c r="J2" s="84" t="s">
        <v>1982</v>
      </c>
      <c r="K2" s="86" t="s">
        <v>1983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2025-10-29T11:11:26Z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