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33" documentId="8_{B6337239-1A00-434D-AAD0-422EA1FEB5AE}" xr6:coauthVersionLast="47" xr6:coauthVersionMax="47" xr10:uidLastSave="{30B43920-C934-4BA4-9771-9FDAD425C85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<sst xmlns="http://schemas.openxmlformats.org/spreadsheetml/2006/main" count="7398" uniqueCount="1865">
  <si>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</si>
  <si>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</si>
  <si>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</si>
  <si>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</si>
  <si>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</si>
  <si>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</si>
  <si>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</si>
  <si>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</si>
  <si>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</si>
  <si>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</si>
  <si>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</si>
  <si>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</si>
  <si>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</si>
  <si>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</si>
  <si>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</si>
  <si>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</si>
  <si>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</si>
  <si>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</si>
  <si>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</si>
  <si>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</si>
  <si>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</si>
  <si>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</si>
  <si>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</si>
  <si>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</si>
  <si>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</si>
  <si>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</si>
  <si>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</si>
  <si>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</si>
  <si>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</si>
  <si>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</si>
  <si>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</si>
  <si>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</si>
  <si>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</si>
  <si>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</si>
  <si>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</si>
  <si>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</si>
  <si>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</si>
  <si>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</si>
  <si>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</si>
  <si>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</si>
  <si>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</si>
  <si>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</si>
  <si>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</si>
  <si>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</si>
  <si>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</si>
  <si>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</si>
  <si>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</si>
  <si>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</si>
  <si>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</si>
  <si>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</si>
  <si>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</si>
  <si>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</si>
  <si>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</si>
  <si>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</si>
  <si>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</si>
  <si>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</si>
  <si>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</si>
  <si>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</si>
  <si>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</si>
  <si>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</si>
  <si>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</si>
  <si>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</si>
  <si>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</si>
  <si>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</si>
  <si>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</si>
  <si>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</si>
  <si>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</si>
  <si>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</si>
  <si>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</si>
  <si>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</si>
  <si>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</si>
  <si>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</si>
  <si>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</si>
  <si>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</si>
  <si>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</si>
  <si>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</si>
  <si>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</si>
  <si>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</si>
  <si>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</si>
  <si>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</si>
  <si>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</si>
  <si>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</si>
  <si>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</si>
  <si>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</si>
  <si>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</si>
  <si>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</si>
  <si>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</si>
  <si>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</si>
  <si>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</si>
  <si>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</si>
  <si>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</si>
  <si>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</si>
  <si>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</si>
  <si>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</si>
  <si>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</si>
  <si>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</si>
  <si>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</si>
  <si>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</si>
  <si>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</si>
  <si>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</si>
  <si>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</si>
  <si>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</si>
  <si>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</si>
  <si>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</si>
  <si>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</si>
  <si>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</si>
  <si>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</si>
  <si>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</si>
  <si>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</si>
  <si>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</si>
  <si>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</si>
  <si>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</si>
  <si>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</si>
  <si>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</si>
  <si>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</si>
  <si>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</si>
  <si>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</si>
  <si>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</si>
  <si>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</si>
  <si>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</si>
  <si>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</si>
  <si>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</si>
  <si>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</si>
  <si>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</si>
  <si>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</si>
  <si>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</si>
  <si>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</si>
  <si>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</si>
  <si>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</si>
  <si>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</si>
  <si>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</si>
  <si>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</si>
  <si>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</si>
  <si>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</si>
  <si>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</si>
  <si>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</si>
  <si>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</si>
  <si>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</si>
  <si>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</si>
  <si>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</si>
  <si>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</si>
  <si>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</si>
  <si>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</si>
  <si>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</si>
  <si>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</si>
  <si>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</si>
  <si>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</si>
  <si>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</si>
  <si>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</si>
  <si>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</si>
  <si>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</si>
  <si>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</si>
  <si>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</si>
  <si>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</si>
  <si>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</si>
  <si>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</si>
  <si>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</si>
  <si>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</si>
  <si>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</si>
  <si>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</si>
  <si>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</si>
  <si>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</si>
  <si>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</si>
  <si>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</si>
  <si>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</si>
  <si>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</si>
  <si>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</si>
  <si>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</si>
  <si>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</si>
  <si>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</si>
  <si>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</si>
  <si>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</si>
  <si>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</si>
  <si>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</si>
  <si>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</si>
  <si>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</si>
  <si>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</si>
  <si>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</si>
  <si>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</si>
  <si>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</si>
  <si>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</si>
  <si>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</si>
  <si>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</si>
  <si>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</si>
  <si>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</si>
  <si>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</si>
  <si>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</si>
  <si>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</si>
  <si>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</si>
  <si>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</si>
  <si>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</si>
  <si>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</si>
  <si>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</si>
  <si>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</si>
  <si>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</si>
  <si>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</si>
  <si>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</si>
  <si>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</si>
  <si>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</si>
  <si>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</si>
  <si>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</si>
  <si>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</si>
  <si>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</si>
  <si>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</si>
  <si>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</si>
  <si>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</si>
  <si>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</si>
  <si>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</si>
  <si>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</si>
  <si>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</si>
  <si>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</si>
  <si>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</si>
  <si>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</si>
  <si>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</si>
  <si>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</si>
  <si>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</si>
  <si>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</si>
  <si>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</si>
  <si>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</si>
  <si>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</si>
  <si>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</si>
  <si>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</si>
  <si>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</si>
  <si>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</si>
  <si>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</si>
  <si>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</si>
  <si>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</si>
  <si>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</si>
  <si>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</si>
  <si>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</si>
  <si>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</si>
  <si>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</si>
  <si>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</si>
  <si>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</si>
  <si>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</si>
  <si>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</si>
  <si>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</si>
  <si>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</si>
  <si>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</si>
  <si>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</si>
  <si>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</si>
  <si>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</si>
  <si>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</si>
  <si>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</si>
  <si>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</si>
  <si>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</si>
  <si>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</si>
  <si>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</si>
  <si>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</si>
  <si>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</si>
  <si>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</si>
  <si>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</si>
  <si>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</si>
  <si>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</si>
  <si>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</si>
  <si>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</si>
  <si>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</si>
  <si>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</si>
  <si>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</si>
  <si>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</si>
  <si>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</si>
  <si>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</si>
  <si>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</si>
  <si>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</si>
  <si>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</si>
  <si>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</si>
  <si>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</si>
  <si>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</si>
  <si>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</si>
  <si>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</si>
  <si>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</si>
  <si>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</si>
  <si>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</si>
  <si>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</si>
  <si>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</si>
  <si>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</si>
  <si>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</si>
  <si>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</si>
  <si>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</si>
  <si>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</si>
  <si>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</si>
  <si>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</si>
  <si>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</si>
  <si>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</si>
  <si>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</si>
  <si>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</si>
  <si>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</si>
  <si>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</si>
  <si>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</si>
  <si>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</si>
  <si>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</si>
  <si>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</si>
  <si>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</si>
  <si>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</si>
  <si>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</si>
  <si>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</si>
  <si>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</si>
  <si>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</si>
  <si>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</si>
  <si>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</si>
  <si>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</si>
  <si>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</si>
  <si>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</si>
  <si>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</si>
  <si>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</si>
  <si>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</si>
  <si>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</si>
  <si>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</si>
  <si>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</si>
  <si>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</si>
  <si>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</si>
  <si>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</si>
  <si>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</si>
  <si>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</si>
  <si>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</si>
  <si>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</si>
  <si>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</si>
  <si>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</si>
  <si>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</si>
  <si>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</si>
  <si>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</si>
  <si>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</si>
  <si>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</si>
  <si>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</si>
  <si>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</si>
  <si>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</si>
  <si>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</si>
  <si>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</si>
  <si>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</si>
  <si>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</si>
  <si>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</si>
  <si>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</si>
  <si>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</si>
  <si>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</si>
  <si>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</si>
  <si>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</si>
  <si>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</si>
  <si>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</si>
  <si>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</si>
  <si>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</si>
  <si>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</si>
  <si>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</si>
  <si>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</si>
  <si>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</si>
  <si>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</si>
  <si>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</si>
  <si>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</si>
  <si>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</si>
  <si>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</si>
  <si>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</si>
  <si>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</si>
  <si>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</si>
  <si>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</si>
  <si>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</si>
  <si>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</si>
  <si>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</si>
  <si>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</si>
  <si>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</si>
  <si>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</si>
  <si>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</si>
  <si>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</si>
  <si>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</si>
  <si>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</si>
  <si>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</si>
  <si>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</si>
  <si>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</si>
  <si>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</si>
  <si>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</si>
  <si>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</si>
  <si>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</si>
  <si>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</si>
  <si>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</si>
  <si>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</si>
  <si>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</si>
  <si>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</si>
  <si>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</si>
  <si>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</si>
  <si>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</si>
  <si>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</si>
  <si>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</si>
  <si>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</si>
  <si>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</si>
  <si>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</si>
  <si>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</si>
  <si>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</si>
  <si>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</si>
  <si>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</si>
  <si>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</si>
  <si>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</si>
  <si>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</si>
  <si>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</si>
  <si>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</si>
  <si>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</si>
  <si>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</si>
  <si>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</si>
  <si>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</si>
  <si>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</si>
  <si>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</si>
  <si>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</si>
  <si>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</si>
  <si>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</si>
  <si>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</si>
  <si>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</si>
  <si>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</si>
  <si>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</si>
  <si>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</si>
  <si>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</si>
  <si>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</si>
  <si>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</si>
  <si>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</si>
  <si>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</si>
  <si>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</si>
  <si>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</si>
  <si>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</si>
  <si>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</si>
  <si>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</si>
  <si>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</si>
  <si>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</si>
  <si>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</si>
  <si>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</si>
  <si>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</si>
  <si>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</si>
  <si>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</si>
  <si>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</si>
  <si>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</si>
  <si>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</si>
  <si>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</si>
  <si>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</si>
  <si>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</si>
  <si>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</si>
  <si>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</si>
  <si>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</si>
  <si>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</si>
  <si>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</si>
  <si>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</si>
  <si>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</si>
  <si>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</si>
  <si>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</si>
  <si>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</si>
  <si>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</si>
  <si>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</si>
  <si>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</si>
  <si>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</si>
  <si>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</si>
  <si>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</si>
  <si>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</si>
  <si>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</si>
  <si>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</si>
  <si>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</si>
  <si>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</si>
  <si>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</si>
  <si>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</si>
  <si>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</si>
  <si>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</si>
  <si>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</si>
  <si>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</si>
  <si>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</si>
  <si>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</si>
  <si>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</si>
  <si>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</si>
  <si>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</si>
  <si>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</si>
  <si>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</si>
  <si>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</si>
  <si>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</si>
  <si>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</si>
  <si>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</si>
  <si>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</si>
  <si>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</si>
  <si>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</si>
  <si>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</si>
  <si>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</si>
  <si>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</si>
  <si>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</si>
  <si>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</si>
  <si>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</si>
  <si>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</si>
  <si>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</si>
  <si>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</si>
  <si>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</si>
  <si>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</si>
  <si>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</si>
  <si>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</si>
  <si>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</si>
  <si>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</si>
  <si>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</si>
  <si>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</si>
  <si>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</si>
  <si>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</si>
  <si>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</si>
  <si>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</si>
  <si>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</si>
  <si>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</si>
  <si>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</si>
  <si>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</si>
  <si>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</si>
  <si>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</si>
  <si>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</si>
  <si>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</si>
  <si>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</si>
  <si>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</si>
  <si>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</si>
  <si>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</si>
  <si>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</si>
  <si>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</si>
  <si>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</si>
  <si>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</si>
  <si>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</si>
  <si>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</si>
  <si>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</si>
  <si>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</si>
  <si>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</si>
  <si>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</si>
  <si>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</si>
  <si>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</si>
  <si>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</si>
  <si>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</si>
  <si>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</si>
  <si>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</si>
  <si>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</si>
  <si>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</si>
  <si>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</si>
  <si>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</si>
  <si>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</si>
  <si>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</si>
  <si>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</si>
  <si>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</si>
  <si>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</si>
  <si>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</si>
  <si>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</si>
  <si>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</si>
  <si>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</si>
  <si>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</si>
  <si>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</si>
  <si>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</si>
  <si>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</si>
  <si>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</si>
  <si>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</si>
  <si>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</si>
  <si>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</si>
  <si>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</si>
  <si>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</si>
  <si>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</si>
  <si>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</si>
  <si>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</si>
  <si>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</si>
  <si>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</si>
  <si>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</si>
  <si>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</si>
  <si>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</si>
  <si>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</si>
  <si>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</si>
  <si>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</si>
  <si>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</si>
  <si>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</si>
  <si>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</si>
  <si>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</si>
  <si>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</si>
  <si>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</si>
  <si>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</si>
  <si>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</si>
  <si>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</si>
  <si>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</si>
  <si>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</si>
  <si>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</si>
  <si>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</si>
  <si>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</si>
  <si>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</si>
  <si>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</si>
  <si>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</si>
  <si>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</si>
  <si>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</si>
  <si>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</si>
  <si>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</si>
  <si>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</si>
  <si>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</si>
  <si>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</si>
  <si>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</si>
  <si>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</si>
  <si>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</si>
  <si>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</si>
  <si>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</si>
  <si>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</si>
  <si>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</si>
  <si>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</si>
  <si>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</si>
  <si>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</si>
  <si>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</si>
  <si>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</si>
  <si>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</si>
  <si>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</si>
  <si>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</si>
  <si>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</si>
  <si>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</si>
  <si>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</si>
  <si>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</si>
  <si>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</si>
  <si>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</si>
  <si>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</si>
  <si>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</si>
  <si>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</si>
  <si>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</si>
  <si>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</si>
  <si>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</si>
  <si>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</si>
  <si>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</si>
  <si>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</si>
  <si>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</si>
  <si>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</si>
  <si>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</si>
  <si>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</si>
  <si>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</si>
  <si>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</si>
  <si>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</si>
  <si>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</si>
  <si>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</si>
  <si>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</si>
  <si>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</si>
  <si>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</si>
  <si>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</si>
  <si>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</si>
  <si>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</si>
  <si>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</si>
  <si>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</si>
  <si>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</si>
  <si>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</si>
  <si>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</si>
  <si>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</si>
  <si>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</si>
  <si>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</si>
  <si>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</si>
  <si>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</si>
  <si>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</si>
  <si>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</si>
  <si>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</si>
  <si>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</si>
  <si>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</si>
  <si>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</si>
  <si>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</si>
  <si>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</si>
  <si>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</si>
  <si>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</si>
  <si>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</si>
  <si>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</si>
  <si>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</si>
  <si>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</si>
  <si>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</si>
  <si>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</si>
  <si>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</si>
  <si>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</si>
  <si>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</si>
  <si>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</si>
  <si>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</si>
  <si>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</si>
  <si>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</si>
  <si>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</si>
  <si>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</si>
  <si>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</si>
  <si>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</si>
  <si>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</si>
  <si>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</si>
  <si>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</si>
  <si>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</si>
  <si>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</si>
  <si>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</si>
  <si>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</si>
  <si>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</si>
  <si>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</si>
  <si>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</si>
  <si>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</si>
  <si>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</si>
  <si>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</si>
  <si>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</si>
  <si>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</si>
  <si>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</si>
  <si>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</si>
  <si>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</si>
  <si>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</si>
  <si>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</si>
  <si>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</si>
  <si>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</si>
  <si>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</si>
  <si>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</si>
  <si>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</si>
  <si>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</si>
  <si>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</si>
  <si>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</si>
  <si>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</si>
  <si>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</si>
  <si>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</si>
  <si>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</si>
  <si>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</si>
  <si>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</si>
  <si>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</si>
  <si>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</si>
  <si>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</si>
  <si>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</si>
  <si>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</si>
  <si>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</si>
  <si>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</si>
  <si>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</si>
  <si>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</si>
  <si>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</si>
  <si>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</si>
  <si>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</si>
  <si>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</si>
  <si>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</si>
  <si>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</si>
  <si>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</si>
  <si>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</si>
  <si>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</si>
  <si>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</si>
  <si>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</si>
  <si>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</si>
  <si>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</si>
  <si>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</si>
  <si>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</si>
  <si>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</si>
  <si>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</si>
  <si>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</si>
  <si>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</si>
  <si>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</si>
  <si>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</si>
  <si>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</si>
  <si>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</si>
  <si>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</si>
  <si>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</si>
  <si>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</si>
  <si>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</si>
  <si>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</si>
  <si>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</si>
  <si>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</si>
  <si>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</si>
  <si>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</si>
  <si>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</si>
  <si>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</si>
  <si>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</si>
  <si>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</si>
  <si>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</si>
  <si>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</si>
  <si>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</si>
  <si>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</si>
  <si>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</si>
  <si>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</si>
  <si>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</si>
  <si>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</si>
  <si>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</si>
  <si>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</si>
  <si>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</si>
  <si>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</si>
  <si>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</si>
  <si>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</si>
  <si>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</si>
  <si>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</si>
  <si>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</si>
  <si>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</si>
  <si>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</si>
  <si>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</si>
  <si>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</si>
  <si>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</si>
  <si>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</si>
  <si>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</si>
  <si>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</si>
  <si>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</si>
  <si>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</si>
  <si>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</si>
  <si>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</si>
  <si>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</si>
  <si>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</si>
  <si>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</si>
  <si>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</si>
  <si>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</si>
  <si>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</si>
  <si>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</si>
  <si>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</si>
  <si>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</si>
  <si>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</si>
  <si>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</si>
  <si>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</si>
  <si>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</si>
  <si>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</si>
  <si>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</si>
  <si>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</si>
  <si>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</si>
  <si>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</si>
  <si>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</si>
  <si>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</si>
  <si>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</si>
  <si>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</si>
  <si>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</si>
  <si>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</si>
  <si>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</si>
  <si>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</si>
  <si>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</si>
  <si>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</si>
  <si>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</si>
  <si>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</si>
  <si>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</si>
  <si>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</si>
  <si>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</si>
  <si>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</si>
  <si>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</si>
  <si>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</si>
  <si>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</si>
  <si>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</si>
  <si>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</si>
  <si>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</si>
  <si>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</si>
  <si>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</si>
  <si>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</si>
  <si>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</si>
  <si>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</si>
  <si>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</si>
  <si>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</si>
  <si>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</si>
  <si>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</si>
  <si>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</si>
  <si>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</si>
  <si>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</si>
  <si>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</si>
  <si>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</si>
  <si>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</si>
  <si>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</si>
  <si>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</si>
  <si>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</si>
  <si>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</si>
  <si>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</si>
  <si>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</si>
  <si>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</si>
  <si>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</si>
  <si>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</si>
  <si>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</si>
  <si>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</si>
  <si>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</si>
  <si>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</si>
  <si>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</si>
  <si>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</si>
  <si>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</si>
  <si>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</si>
  <si>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</si>
  <si>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</si>
  <si>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</si>
  <si>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</si>
  <si>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</si>
  <si>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</si>
  <si>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</si>
  <si>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</si>
  <si>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</si>
  <si>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</si>
  <si>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</si>
  <si>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</si>
  <si>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</si>
  <si>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</si>
  <si>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</si>
  <si>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</si>
  <si>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</si>
  <si>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</si>
  <si>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</si>
  <si>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</si>
  <si>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</si>
  <si>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</si>
  <si>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</si>
  <si>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</si>
  <si>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</si>
  <si>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</si>
  <si>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</si>
  <si>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</si>
  <si>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</si>
  <si>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</si>
  <si>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</si>
  <si>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</si>
  <si>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</si>
  <si>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</si>
  <si>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</si>
  <si>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</si>
  <si>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</si>
  <si>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</si>
  <si>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</si>
  <si>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</si>
  <si>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</si>
  <si>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</si>
  <si>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</si>
  <si>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</si>
  <si>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</si>
  <si>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</si>
  <si>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</si>
  <si>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</si>
  <si>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</si>
  <si>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</si>
  <si>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</si>
  <si>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</si>
  <si>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</si>
  <si>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</si>
  <si>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</si>
  <si>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</si>
  <si>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</si>
  <si>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</si>
  <si>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</si>
  <si>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</si>
  <si>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</si>
  <si>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</si>
  <si>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</si>
  <si>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</si>
  <si>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</si>
  <si>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</si>
  <si>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</si>
  <si>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</si>
  <si>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</si>
  <si>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</si>
  <si>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</si>
  <si>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</si>
  <si>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</si>
  <si>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</si>
  <si>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</si>
  <si>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</si>
  <si>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</si>
  <si>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</si>
  <si>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</si>
  <si>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</si>
  <si>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</si>
  <si>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</si>
  <si>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</si>
  <si>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</si>
  <si>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</si>
  <si>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</si>
  <si>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</si>
  <si>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</si>
  <si>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</si>
  <si>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</si>
  <si>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</si>
  <si>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</si>
  <si>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</si>
  <si>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</si>
  <si>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</si>
  <si>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</si>
  <si>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</si>
  <si>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</si>
  <si>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</si>
  <si>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</si>
  <si>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</si>
  <si>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</si>
  <si>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</si>
  <si>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</si>
  <si>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</si>
  <si>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</si>
  <si>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</si>
  <si>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</si>
  <si>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</si>
  <si>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</si>
  <si>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</si>
  <si>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</si>
  <si>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</si>
  <si>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</si>
  <si>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</si>
  <si>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</si>
  <si>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</si>
  <si>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</si>
  <si>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</si>
  <si>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</si>
  <si>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</si>
  <si>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</si>
  <si>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</si>
  <si>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</si>
  <si>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</si>
  <si>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</si>
  <si>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</si>
  <si>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</si>
  <si>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</si>
  <si>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</si>
  <si>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</si>
  <si>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</si>
  <si>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</si>
  <si>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</si>
  <si>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</si>
  <si>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</si>
  <si>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</si>
  <si>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</si>
  <si>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</si>
  <si>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</si>
  <si>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</si>
  <si>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</si>
  <si>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</si>
  <si>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</si>
  <si>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</si>
  <si>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</si>
  <si>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</si>
  <si>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</si>
  <si>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</si>
  <si>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</si>
  <si>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</si>
  <si>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</si>
  <si>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</si>
  <si>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</si>
  <si>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</si>
  <si>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</si>
  <si>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</si>
  <si>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</si>
  <si>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</si>
  <si>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</si>
  <si>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</si>
  <si>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</si>
  <si>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</si>
  <si>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</si>
  <si>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</si>
  <si>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</si>
  <si>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</si>
  <si>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</si>
  <si>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</si>
  <si>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</si>
  <si>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</si>
  <si>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</si>
  <si>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</si>
  <si>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</si>
  <si>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</si>
  <si>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</si>
  <si>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</si>
  <si>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</si>
  <si>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</si>
  <si>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</si>
  <si>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</si>
  <si>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</si>
  <si>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</si>
  <si>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</si>
  <si>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</si>
  <si>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</si>
  <si>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</si>
  <si>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</si>
  <si>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</si>
  <si>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</si>
  <si>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</si>
  <si>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</si>
  <si>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</si>
  <si>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</si>
  <si>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</si>
  <si>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</si>
  <si>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</si>
  <si>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</si>
  <si>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</si>
  <si>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</si>
  <si>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</si>
  <si>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</si>
  <si>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</si>
  <si>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</si>
  <si>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</si>
  <si>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</si>
  <si>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</si>
  <si>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</si>
  <si>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</si>
  <si>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</si>
  <si>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</si>
  <si>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</si>
  <si>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</si>
  <si>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</si>
  <si>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</si>
  <si>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</si>
  <si>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</si>
  <si>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</si>
  <si>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</si>
  <si>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</si>
  <si>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</si>
  <si>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</si>
  <si>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</si>
  <si>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</si>
  <si>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</si>
  <si>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</si>
  <si>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</si>
  <si>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</si>
  <si>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</si>
  <si>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</si>
  <si>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</si>
  <si>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</si>
  <si>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</si>
  <si>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</si>
  <si>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</si>
  <si>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</si>
  <si>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</si>
  <si>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</si>
  <si>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</si>
  <si>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</si>
  <si>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</si>
  <si>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</si>
  <si>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</si>
  <si>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</si>
  <si>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</si>
  <si>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</si>
  <si>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</si>
  <si>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</si>
  <si>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</si>
  <si>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</si>
  <si>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</si>
  <si>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</si>
  <si>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</si>
  <si>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</si>
  <si>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</si>
  <si>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</si>
  <si>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</si>
  <si>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</si>
  <si>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</si>
  <si>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</si>
  <si>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</si>
  <si>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</si>
  <si>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</si>
  <si>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</si>
  <si>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</si>
  <si>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</si>
  <si>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</si>
  <si>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</si>
  <si>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</si>
  <si>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</si>
  <si>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</si>
  <si>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</si>
  <si>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</si>
  <si>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</si>
  <si>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</si>
  <si>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</si>
  <si>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</si>
  <si>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</si>
  <si>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</si>
  <si>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</si>
  <si>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</si>
  <si>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</si>
  <si>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</si>
  <si>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</si>
  <si>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</si>
  <si>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</si>
  <si>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</si>
  <si>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</si>
  <si>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</si>
  <si>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</si>
  <si>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</si>
  <si>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</si>
  <si>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</si>
  <si>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</si>
  <si>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</si>
  <si>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</si>
  <si>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</si>
  <si>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</si>
  <si>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</si>
  <si>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</si>
  <si>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</si>
  <si>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</si>
  <si>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</si>
  <si>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</si>
  <si>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</si>
  <si>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</si>
  <si>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</si>
  <si>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</si>
  <si>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</si>
  <si>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</si>
  <si>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</si>
  <si>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</si>
  <si>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</si>
  <si>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</si>
  <si>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</si>
  <si>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</si>
  <si>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</si>
  <si>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</si>
  <si>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</si>
  <si>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</si>
  <si>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</si>
  <si>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</si>
  <si>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</si>
  <si>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</si>
  <si>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</si>
  <si>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</si>
  <si>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</si>
  <si>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</si>
  <si>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</si>
  <si>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</si>
  <si>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</si>
  <si>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</si>
  <si>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</si>
  <si>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</si>
  <si>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</si>
  <si>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</si>
  <si>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</si>
  <si>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</si>
  <si>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</si>
  <si>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</si>
  <si>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</si>
  <si>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</si>
  <si>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</si>
  <si>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</si>
  <si>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</si>
  <si>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</si>
  <si>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</si>
  <si>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</si>
  <si>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</si>
  <si>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</si>
  <si>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</si>
  <si>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</si>
  <si>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</si>
  <si>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</si>
  <si>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</si>
  <si>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</si>
  <si>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</si>
  <si>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</si>
  <si>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</si>
  <si>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</si>
  <si>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</si>
  <si>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</si>
  <si>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</si>
  <si>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</si>
  <si>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</si>
  <si>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</si>
  <si>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</si>
  <si>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</si>
  <si>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</si>
  <si>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</si>
  <si>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</si>
  <si>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</si>
  <si>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</si>
  <si>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</si>
  <si>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</si>
  <si>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</si>
  <si>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</si>
  <si>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</si>
  <si>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</si>
  <si>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</si>
  <si>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</si>
  <si>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</si>
  <si>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</si>
  <si>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</si>
  <si>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</si>
  <si>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</si>
  <si>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</si>
  <si>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</si>
  <si>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</si>
  <si>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</si>
  <si>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</si>
  <si>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</si>
  <si>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</si>
  <si>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</si>
  <si>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</si>
  <si>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</si>
  <si>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</si>
  <si>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</si>
  <si>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</si>
  <si>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</si>
  <si>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</si>
  <si>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</si>
  <si>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</si>
  <si>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</si>
  <si>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</si>
  <si>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</si>
  <si>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</si>
  <si>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</si>
  <si>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</si>
  <si>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</si>
  <si>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</si>
  <si>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</si>
  <si>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</si>
  <si>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</si>
  <si>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</si>
  <si>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</si>
  <si>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</si>
  <si>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</si>
  <si>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</si>
  <si>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</si>
  <si>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</si>
  <si>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</si>
  <si>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</si>
  <si>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</si>
  <si>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</si>
  <si>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</si>
  <si>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</si>
  <si>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</si>
  <si>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</si>
  <si>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</si>
  <si>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</si>
  <si>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</si>
  <si>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</si>
  <si>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</si>
  <si>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</si>
  <si>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</si>
  <si>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</si>
  <si>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</si>
  <si>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</si>
  <si>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</si>
  <si>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</si>
  <si>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</si>
  <si>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</si>
  <si>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</si>
  <si>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</si>
  <si>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</si>
  <si>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</si>
  <si>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</si>
  <si>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</si>
  <si>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</si>
  <si>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</si>
  <si>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</si>
  <si>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</si>
  <si>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</si>
  <si>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</si>
  <si>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</si>
  <si>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</si>
  <si>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</si>
  <si>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</si>
  <si>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</si>
  <si>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</si>
  <si>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</si>
  <si>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</si>
  <si>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</si>
  <si>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</si>
  <si>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</si>
  <si>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</si>
  <si>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</si>
  <si>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</si>
  <si>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</si>
  <si>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</si>
  <si>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</si>
  <si>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</si>
  <si>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</si>
  <si>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</si>
  <si>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</si>
  <si>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</si>
  <si>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</si>
  <si>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</si>
  <si>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</si>
  <si>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</si>
  <si>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</si>
  <si>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</si>
  <si>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</si>
  <si>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</si>
  <si>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</si>
  <si>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</si>
  <si>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</si>
  <si>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</si>
  <si>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</si>
  <si>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</si>
  <si>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</si>
  <si>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</si>
  <si>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</si>
  <si>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</si>
  <si>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</si>
  <si>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</si>
  <si>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</si>
  <si>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</si>
  <si>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</si>
  <si>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</si>
  <si>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</si>
  <si>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</si>
  <si>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</si>
  <si>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</si>
  <si>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</si>
  <si>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</si>
  <si>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</si>
  <si>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</si>
  <si>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</si>
  <si>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</si>
  <si>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</si>
  <si>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</si>
  <si>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</si>
  <si>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</si>
  <si>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</si>
  <si>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</si>
  <si>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</si>
  <si>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</si>
  <si>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</si>
  <si>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</si>
  <si>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</si>
  <si>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</si>
  <si>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</si>
  <si>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</si>
  <si>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</si>
  <si>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</si>
  <si>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</si>
  <si>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</si>
  <si>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</si>
  <si>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</si>
  <si>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</si>
  <si>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</si>
  <si>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</si>
  <si>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</si>
  <si>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</si>
  <si>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</si>
  <si>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</si>
  <si>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</si>
  <si>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</si>
  <si>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</si>
  <si>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</si>
  <si>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</si>
  <si>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</si>
  <si>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</si>
  <si>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</si>
  <si>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</si>
  <si>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</si>
  <si>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</si>
  <si>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</si>
  <si>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</si>
  <si>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</si>
  <si>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</si>
  <si>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</si>
  <si>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</si>
  <si>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</si>
  <si>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</si>
  <si>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</si>
  <si>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</si>
  <si>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</si>
  <si>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</si>
  <si>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</si>
  <si>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</si>
  <si>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</si>
  <si>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</si>
  <si>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</si>
  <si>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</si>
  <si>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</si>
  <si>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</si>
  <si>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</si>
  <si>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</si>
  <si>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</si>
  <si>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</si>
  <si>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</si>
  <si>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</si>
  <si>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</si>
  <si>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</si>
  <si>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</si>
  <si>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</si>
  <si>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</si>
  <si>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</si>
  <si>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</si>
  <si>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</si>
  <si>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</si>
  <si>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</si>
  <si>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</si>
  <si>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</si>
  <si>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</si>
  <si>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</si>
  <si>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</si>
  <si>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</si>
  <si>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</si>
  <si>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</si>
  <si>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</si>
  <si>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</si>
  <si>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</si>
  <si>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</si>
  <si>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</si>
  <si>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</si>
  <si>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</si>
  <si>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</si>
  <si>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</si>
  <si>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</si>
  <si>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</si>
  <si>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</si>
  <si>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</si>
  <si>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</si>
  <si>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</si>
  <si>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</si>
  <si>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</si>
  <si>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</si>
  <si>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</si>
  <si>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</si>
  <si>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</si>
  <si>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</si>
  <si>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</si>
  <si>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</si>
  <si>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</si>
  <si>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</si>
  <si>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</si>
  <si>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</si>
  <si>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</si>
  <si>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</si>
  <si>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</si>
  <si>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</si>
  <si>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</si>
  <si>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</si>
  <si>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</si>
  <si>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</si>
  <si>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</si>
  <si>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</si>
  <si>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</si>
  <si>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</si>
  <si>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</si>
  <si>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</si>
  <si>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</si>
  <si>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</si>
  <si>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</si>
  <si>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</si>
  <si>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</si>
  <si>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</si>
  <si>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</si>
  <si>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</si>
  <si>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</si>
  <si>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</si>
  <si>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</si>
  <si>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</si>
  <si>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</si>
  <si>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</si>
  <si>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</si>
  <si>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</si>
  <si>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</si>
  <si>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</si>
  <si>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</si>
  <si>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</si>
  <si>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</si>
  <si>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</si>
  <si>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</si>
  <si>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</si>
  <si>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</si>
  <si>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</si>
  <si>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</si>
  <si>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</si>
  <si>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</si>
  <si>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</si>
  <si>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</si>
  <si>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</si>
  <si>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</si>
  <si>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</si>
  <si>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</si>
  <si>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</si>
  <si>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</si>
  <si>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</si>
  <si>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</si>
  <si>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</si>
  <si>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</si>
  <si>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</si>
  <si>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</si>
  <si>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</si>
  <si>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</si>
  <si>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</si>
  <si>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</si>
  <si>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</si>
  <si>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</si>
  <si>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</si>
  <si>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</si>
  <si>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</si>
  <si>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</si>
  <si>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</si>
  <si>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</si>
  <si>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</si>
  <si>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</si>
  <si>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</si>
  <si>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</si>
  <si>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</si>
  <si>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</si>
  <si>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</si>
  <si>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</si>
  <si>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</si>
  <si>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</si>
  <si>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</si>
  <si>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</si>
  <si>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</si>
  <si>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</si>
  <si>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</si>
  <si>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</si>
  <si>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</si>
  <si>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</si>
  <si>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</si>
  <si>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</si>
  <si>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</si>
  <si>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</si>
  <si>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</si>
  <si>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</si>
  <si>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</si>
  <si>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</si>
  <si>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</si>
  <si>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</si>
  <si>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</si>
  <si>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</si>
  <si>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</si>
  <si>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</si>
  <si>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</si>
  <si>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</si>
  <si>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</si>
  <si>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</si>
  <si>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</si>
  <si>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</si>
  <si>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</si>
  <si>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</si>
  <si>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</si>
  <si>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</si>
  <si>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</si>
  <si>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</si>
  <si>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</si>
  <si>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</si>
  <si>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</si>
  <si>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</si>
  <si>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</si>
  <si>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</si>
  <si>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</si>
  <si>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</si>
  <si>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</si>
  <si>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</si>
  <si>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</si>
  <si>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</si>
  <si>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</si>
  <si>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</si>
  <si>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</si>
  <si>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</si>
  <si>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</si>
  <si>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</si>
  <si>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</si>
  <si>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</si>
  <si>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</si>
  <si>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</si>
  <si>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</si>
  <si>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</si>
  <si>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</si>
  <si>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</si>
  <si>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</si>
  <si>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</si>
  <si>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</si>
  <si>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</si>
  <si>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</si>
  <si>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</si>
  <si>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</si>
  <si>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</si>
  <si>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</si>
  <si>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</si>
  <si>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</si>
  <si>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</si>
  <si>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</si>
  <si>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</si>
  <si>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</si>
  <si>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</si>
  <si>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</si>
  <si>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</si>
  <si>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</si>
  <si>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</si>
  <si>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</si>
  <si>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</si>
  <si>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</si>
  <si>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</si>
  <si>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</si>
  <si>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</si>
  <si>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</si>
  <si>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</si>
  <si>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</si>
  <si>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</si>
  <si>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</si>
  <si>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</si>
  <si>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</si>
  <si>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</si>
  <si>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</si>
  <si>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</si>
  <si>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</si>
  <si>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</si>
  <si>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</si>
  <si>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</si>
  <si>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</si>
  <si>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</si>
  <si>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</si>
  <si>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</si>
  <si>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</si>
  <si>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</si>
  <si>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</si>
  <si>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</si>
  <si>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</si>
  <si>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</si>
  <si>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</si>
  <si>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</si>
  <si>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</si>
  <si>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</si>
  <si>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</si>
  <si>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</si>
  <si>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</si>
  <si>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</si>
  <si>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</si>
  <si>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</si>
  <si>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</si>
  <si>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</si>
  <si>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</si>
  <si>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</si>
  <si>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</si>
  <si>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</si>
  <si>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</si>
  <si>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</si>
  <si>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</si>
  <si>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</si>
  <si>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</si>
  <si>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</si>
  <si>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</si>
  <si>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</si>
  <si>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</si>
  <si>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</si>
  <si>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</si>
  <si>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</si>
  <si>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</si>
  <si>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</si>
  <si>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</si>
  <si>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</si>
  <si>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</si>
  <si>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</si>
  <si>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</si>
  <si>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</si>
  <si>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</si>
  <si>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</si>
  <si>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</si>
  <si>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</si>
  <si>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</si>
  <si>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</si>
  <si>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</si>
  <si>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</si>
  <si>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</si>
  <si>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</si>
  <si>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</si>
  <si>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</si>
  <si>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</si>
  <si>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</si>
  <si>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</si>
  <si>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</si>
  <si>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</si>
  <si>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</si>
  <si>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</si>
  <si>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</si>
  <si>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</si>
  <si>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</si>
  <si>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</si>
  <si>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</si>
  <si>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</si>
  <si>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</si>
  <si>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</si>
  <si>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</si>
  <si>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</si>
  <si>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</si>
  <si>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</si>
  <si>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</si>
  <si>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</si>
  <si>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</si>
  <si>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</si>
  <si>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</si>
  <si>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</si>
  <si>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</si>
  <si>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</si>
  <si>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</si>
  <si>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</si>
  <si>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</si>
  <si>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</si>
  <si>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</si>
  <si>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</si>
  <si>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</si>
  <si>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</si>
  <si>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</si>
  <si>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</si>
  <si>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</si>
  <si>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</si>
  <si>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</si>
  <si>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</si>
  <si>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</si>
  <si>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</si>
  <si>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</si>
  <si>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</si>
  <si>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</si>
  <si>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</si>
  <si>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</si>
  <si>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</si>
  <si>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</si>
  <si>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</si>
  <si>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</si>
  <si>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</si>
  <si>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</si>
  <si>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</si>
  <si>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</si>
  <si>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</si>
  <si>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</si>
  <si>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</si>
  <si>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</si>
  <si>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</si>
  <si>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</si>
  <si>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</si>
  <si>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</si>
  <si>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</si>
  <si>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</si>
  <si>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</si>
  <si>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</si>
  <si>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</si>
  <si>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</si>
  <si>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</si>
  <si>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</si>
  <si>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</si>
  <si>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</si>
  <si>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</si>
  <si>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</si>
  <si>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</si>
  <si>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</si>
  <si>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</si>
  <si>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</si>
  <si>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</si>
  <si>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</si>
  <si>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</si>
  <si>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</si>
  <si>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</si>
  <si>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</si>
  <si>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</si>
  <si>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</si>
  <si>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</si>
  <si>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</si>
  <si>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</si>
  <si>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</si>
  <si>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</si>
  <si>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</si>
  <si>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</si>
  <si>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</si>
  <si>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</si>
  <si>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</si>
  <si>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</si>
  <si>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</si>
  <si>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</si>
  <si>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</si>
  <si>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</si>
  <si>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</si>
  <si>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</si>
  <si>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</si>
  <si>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</si>
  <si>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</si>
  <si>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</si>
  <si>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</si>
  <si>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</si>
  <si>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</si>
  <si>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</si>
  <si>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</si>
  <si>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</si>
  <si>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</si>
  <si>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 do km 710 ao 707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</si>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</sst>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09" activePane="bottomRight" state="frozen"/>
      <selection pane="bottomRight" activeCell="Q418" sqref="Q4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1808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1808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1809</v>
      </c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1810</v>
      </c>
      <c r="N411" s="199" t="s">
        <v>1811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1812</v>
      </c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1813</v>
      </c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</v>
      </c>
      <c r="B418" s="163"/>
      <c r="C418" s="8" t="str">
        <f>IF(BS_CONTROLE[[#This Row],[DATA]]="","",WEEKNUM(BS_CONTROLE[[#This Row],[DATA]]))</f>
        <v/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/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 t="str">
        <f>IF(BS_CONTROLE[[#This Row],[DATA]]="","",WEEKNUM(BS_CONTROLE[[#This Row],[DATA]]))</f>
        <v/>
      </c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1814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1815</v>
      </c>
      <c r="E3" s="311" t="s">
        <v>1816</v>
      </c>
      <c r="F3" s="311" t="s">
        <v>1817</v>
      </c>
      <c r="G3" s="311" t="s">
        <v>1818</v>
      </c>
      <c r="H3" s="311" t="s">
        <v>1819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1820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1821</v>
      </c>
      <c r="G10" s="312" t="s">
        <v>1822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1823</v>
      </c>
      <c r="G11" s="312" t="s">
        <v>1824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1825</v>
      </c>
      <c r="G12" s="312" t="s">
        <v>1824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1826</v>
      </c>
      <c r="W1" s="395"/>
      <c r="X1" s="395"/>
      <c r="Y1" s="103"/>
    </row>
    <row r="2" spans="1:25" s="100" customFormat="1" ht="11.25" customHeight="1">
      <c r="A2" s="104" t="s">
        <v>1827</v>
      </c>
      <c r="B2" s="104" t="s">
        <v>1828</v>
      </c>
      <c r="C2" s="104" t="s">
        <v>605</v>
      </c>
      <c r="D2" s="105" t="s">
        <v>1177</v>
      </c>
      <c r="E2" s="105" t="s">
        <v>1178</v>
      </c>
      <c r="F2" s="105" t="s">
        <v>1829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1830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 do km 710 ao 707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 t="str">
        <f>IF(FN_MC!B418="","*",FN_MC!B418)</f>
        <v>*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1831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1832</v>
      </c>
      <c r="C2" s="95" t="s">
        <v>1162</v>
      </c>
      <c r="D2" s="95" t="s">
        <v>1164</v>
      </c>
      <c r="E2" s="95" t="s">
        <v>1833</v>
      </c>
      <c r="F2" s="95" t="s">
        <v>1834</v>
      </c>
      <c r="G2" s="95" t="s">
        <v>1835</v>
      </c>
      <c r="H2" s="95" t="s">
        <v>1836</v>
      </c>
      <c r="I2" s="95" t="s">
        <v>1837</v>
      </c>
      <c r="J2" s="95" t="s">
        <v>1838</v>
      </c>
      <c r="K2" s="130" t="s">
        <v>1839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1840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 ht="43.5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1859</v>
      </c>
      <c r="D5" s="399"/>
      <c r="E5" s="399"/>
      <c r="F5" s="399"/>
      <c r="G5" s="399"/>
      <c r="H5" s="399"/>
      <c r="I5" s="399"/>
      <c r="J5" s="400"/>
      <c r="K5" s="401" t="s">
        <v>1860</v>
      </c>
      <c r="L5" s="402"/>
      <c r="M5" s="402"/>
      <c r="N5" s="402"/>
      <c r="O5" s="403" t="s">
        <v>1861</v>
      </c>
      <c r="P5" s="404"/>
      <c r="Q5" s="405"/>
    </row>
    <row r="6" spans="1:17" s="93" customFormat="1" ht="15.75" customHeight="1">
      <c r="A6" s="87" t="s">
        <v>1829</v>
      </c>
      <c r="B6" s="94" t="s">
        <v>1828</v>
      </c>
      <c r="C6" s="95" t="s">
        <v>1177</v>
      </c>
      <c r="D6" s="96" t="s">
        <v>1178</v>
      </c>
      <c r="E6" s="95" t="s">
        <v>1862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1863</v>
      </c>
      <c r="M6" s="138" t="s">
        <v>628</v>
      </c>
      <c r="N6" s="139" t="s">
        <v>1172</v>
      </c>
      <c r="O6" s="241" t="s">
        <v>1215</v>
      </c>
      <c r="P6" s="152"/>
      <c r="Q6" s="188" t="s">
        <v>1864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*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*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*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2026-01-23T17:56:54Z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