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26" documentId="120_S{118792C3-22EF-5104-A093-F22BFE3913F3}" xr6:coauthVersionLast="47" xr6:coauthVersionMax="47" xr10:uidLastSave="{698A2E30-F9D1-4ED3-AE63-2305E19420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/>
  <c r="M231" i="1" a="1"/>
  <c r="M231" i="1"/>
  <c r="L231" i="1" a="1"/>
  <c r="L231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 s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N78" i="1"/>
  <c r="AO78" i="1"/>
  <c r="AP78" i="1"/>
  <c r="BA78" i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AP67" i="1"/>
  <c r="BA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R228" i="15" s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78" i="1" l="1" a="1"/>
  <c r="BB78" i="1" s="1"/>
  <c r="L75" i="15"/>
  <c r="AM78" i="1"/>
  <c r="BB66" i="1" a="1"/>
  <c r="BB66" i="1" s="1"/>
  <c r="BC66" i="1" a="1"/>
  <c r="BC66" i="1" s="1"/>
  <c r="BC78" i="1" a="1"/>
  <c r="BC78" i="1" s="1"/>
  <c r="BB67" i="1" a="1"/>
  <c r="BB67" i="1" s="1"/>
  <c r="BC67" i="1" a="1"/>
  <c r="BC67" i="1" s="1"/>
  <c r="BC79" i="1" a="1"/>
  <c r="BC79" i="1" s="1"/>
  <c r="K75" i="15"/>
  <c r="AL78" i="1"/>
  <c r="AM15" i="1"/>
  <c r="AL40" i="1"/>
  <c r="AM56" i="1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N583" i="10" s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L121" i="10" s="1"/>
  <c r="AL153" i="1"/>
  <c r="AL152" i="1"/>
  <c r="L119" i="10" s="1"/>
  <c r="AL150" i="1"/>
  <c r="N118" i="10" s="1"/>
  <c r="AL149" i="1"/>
  <c r="AL148" i="1"/>
  <c r="L116" i="10" s="1"/>
  <c r="AL147" i="1"/>
  <c r="L115" i="10" s="1"/>
  <c r="AL145" i="1"/>
  <c r="AL144" i="1"/>
  <c r="L113" i="10" s="1"/>
  <c r="AL143" i="1"/>
  <c r="L112" i="10" s="1"/>
  <c r="AL142" i="1"/>
  <c r="AL141" i="1"/>
  <c r="L110" i="10" s="1"/>
  <c r="AL140" i="1"/>
  <c r="N109" i="10" s="1"/>
  <c r="AL139" i="1"/>
  <c r="AL138" i="1"/>
  <c r="L107" i="10" s="1"/>
  <c r="AL137" i="1"/>
  <c r="L106" i="10" s="1"/>
  <c r="AL136" i="1"/>
  <c r="AL135" i="1"/>
  <c r="L104" i="10" s="1"/>
  <c r="AL134" i="1"/>
  <c r="L103" i="10" s="1"/>
  <c r="AL133" i="1"/>
  <c r="AL132" i="1"/>
  <c r="L101" i="10" s="1"/>
  <c r="AL131" i="1"/>
  <c r="N100" i="10" s="1"/>
  <c r="AL130" i="1"/>
  <c r="AL129" i="1"/>
  <c r="L98" i="10" s="1"/>
  <c r="AL128" i="1"/>
  <c r="L97" i="10" s="1"/>
  <c r="AL127" i="1"/>
  <c r="AL126" i="1"/>
  <c r="L95" i="10" s="1"/>
  <c r="AL125" i="1"/>
  <c r="L94" i="10" s="1"/>
  <c r="AL124" i="1"/>
  <c r="AL123" i="1"/>
  <c r="L92" i="10" s="1"/>
  <c r="AL118" i="1"/>
  <c r="N91" i="10" s="1"/>
  <c r="AL115" i="1"/>
  <c r="AL114" i="1"/>
  <c r="L89" i="10" s="1"/>
  <c r="AL113" i="1"/>
  <c r="L88" i="10" s="1"/>
  <c r="AL112" i="1"/>
  <c r="AL111" i="1"/>
  <c r="L86" i="10" s="1"/>
  <c r="AL109" i="1"/>
  <c r="L85" i="10" s="1"/>
  <c r="AL107" i="1"/>
  <c r="AL106" i="1"/>
  <c r="L83" i="10" s="1"/>
  <c r="AL105" i="1"/>
  <c r="N82" i="10" s="1"/>
  <c r="AL104" i="1"/>
  <c r="AL103" i="1"/>
  <c r="L80" i="10" s="1"/>
  <c r="AL101" i="1"/>
  <c r="L79" i="10" s="1"/>
  <c r="AL96" i="1"/>
  <c r="AL95" i="1"/>
  <c r="L76" i="10" s="1"/>
  <c r="AL94" i="1"/>
  <c r="L74" i="10" s="1"/>
  <c r="AL92" i="1"/>
  <c r="AL89" i="1"/>
  <c r="L70" i="10" s="1"/>
  <c r="AL87" i="1"/>
  <c r="N69" i="10" s="1"/>
  <c r="AL85" i="1"/>
  <c r="AL84" i="1"/>
  <c r="N66" i="10" s="1"/>
  <c r="AL83" i="1"/>
  <c r="L65" i="10" s="1"/>
  <c r="AL82" i="1"/>
  <c r="AL80" i="1"/>
  <c r="N63" i="10" s="1"/>
  <c r="AL77" i="1"/>
  <c r="N62" i="10" s="1"/>
  <c r="AL76" i="1"/>
  <c r="AL75" i="1"/>
  <c r="N60" i="10" s="1"/>
  <c r="AL74" i="1"/>
  <c r="L59" i="10" s="1"/>
  <c r="AL73" i="1"/>
  <c r="AL71" i="1"/>
  <c r="L56" i="10" s="1"/>
  <c r="AL70" i="1"/>
  <c r="N55" i="10" s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L45" i="10" s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65" i="10" l="1"/>
  <c r="N74" i="10"/>
  <c r="N85" i="10"/>
  <c r="N94" i="10"/>
  <c r="N103" i="10"/>
  <c r="N112" i="10"/>
  <c r="N121" i="10"/>
  <c r="N128" i="10"/>
  <c r="N137" i="10"/>
  <c r="N125" i="10"/>
  <c r="N134" i="10"/>
  <c r="L253" i="10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<sst xmlns="http://schemas.openxmlformats.org/spreadsheetml/2006/main" count="6045" uniqueCount="1494">
  <si>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</si>
  <si>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</si>
  <si>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</si>
  <si>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</si>
  <si>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</si>
  <si>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</si>
  <si>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</si>
  <si>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</si>
  <si>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</si>
  <si>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</si>
  <si>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</si>
  <si>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</si>
  <si>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</si>
  <si>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</si>
  <si>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</si>
  <si>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</si>
  <si>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</si>
  <si>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</si>
  <si>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</si>
  <si>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</si>
  <si>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</si>
  <si>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</si>
  <si>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</si>
  <si>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</si>
  <si>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</si>
  <si>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</si>
  <si>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</si>
  <si>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</si>
  <si>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</si>
  <si>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</si>
  <si>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</si>
  <si>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</si>
  <si>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</si>
  <si>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</si>
  <si>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</si>
  <si>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</si>
  <si>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</si>
  <si>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</si>
  <si>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</si>
  <si>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</si>
  <si>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</si>
  <si>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</si>
  <si>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</si>
  <si>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</si>
  <si>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</si>
  <si>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</si>
  <si>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</si>
  <si>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</si>
  <si>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</si>
  <si>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</si>
  <si>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</si>
  <si>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</si>
  <si>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</si>
  <si>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</si>
  <si>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</si>
  <si>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</si>
  <si>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</si>
  <si>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</si>
  <si>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</si>
  <si>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</si>
  <si>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</si>
  <si>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</si>
  <si>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</si>
  <si>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</si>
  <si>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</si>
  <si>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</si>
  <si>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</si>
  <si>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</si>
  <si>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</si>
  <si>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</si>
  <si>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</si>
  <si>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</si>
  <si>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</si>
  <si>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</si>
  <si>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</si>
  <si>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</si>
  <si>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</si>
  <si>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</si>
  <si>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</si>
  <si>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</si>
  <si>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</si>
  <si>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</si>
  <si>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</si>
  <si>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</si>
  <si>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</si>
  <si>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</si>
  <si>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</si>
  <si>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</si>
  <si>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</si>
  <si>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</si>
  <si>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</si>
  <si>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</si>
  <si>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</si>
  <si>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</si>
  <si>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</si>
  <si>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</si>
  <si>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</si>
  <si>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</si>
  <si>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</si>
  <si>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</si>
  <si>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</si>
  <si>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</si>
  <si>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</si>
  <si>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</si>
  <si>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</si>
  <si>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</si>
  <si>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</si>
  <si>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</si>
  <si>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</si>
  <si>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</si>
  <si>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</si>
  <si>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</si>
  <si>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</si>
  <si>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</si>
  <si>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</si>
  <si>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</si>
  <si>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</si>
  <si>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</si>
  <si>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</si>
  <si>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</si>
  <si>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</si>
  <si>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</si>
  <si>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</si>
  <si>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</si>
  <si>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</si>
  <si>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</si>
  <si>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</si>
  <si>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</si>
  <si>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</si>
  <si>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</si>
  <si>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</si>
  <si>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</si>
  <si>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</si>
  <si>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</si>
  <si>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</si>
  <si>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</si>
  <si>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</si>
  <si>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</si>
  <si>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</si>
  <si>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</si>
  <si>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</si>
  <si>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</si>
  <si>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</si>
  <si>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</si>
  <si>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</si>
  <si>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</si>
  <si>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</si>
  <si>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</si>
  <si>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</si>
  <si>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</si>
  <si>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</si>
  <si>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</si>
  <si>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</si>
  <si>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</si>
  <si>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</si>
  <si>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</si>
  <si>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</si>
  <si>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</si>
  <si>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</si>
  <si>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</si>
  <si>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</si>
  <si>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</si>
  <si>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</si>
  <si>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</si>
  <si>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</si>
  <si>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</si>
  <si>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</si>
  <si>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</si>
  <si>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</si>
  <si>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</si>
  <si>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</si>
  <si>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</si>
  <si>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</si>
  <si>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</si>
  <si>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</si>
  <si>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</si>
  <si>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</si>
  <si>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</si>
  <si>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</si>
  <si>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</si>
  <si>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</si>
  <si>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</si>
  <si>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</si>
  <si>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</si>
  <si>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</si>
  <si>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</si>
  <si>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</si>
  <si>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</si>
  <si>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</si>
  <si>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</si>
  <si>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</si>
  <si>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</si>
  <si>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</si>
  <si>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</si>
  <si>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</si>
  <si>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</si>
  <si>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</si>
  <si>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</si>
  <si>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</si>
  <si>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</si>
  <si>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</si>
  <si>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</si>
  <si>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</si>
  <si>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</si>
  <si>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</si>
  <si>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</si>
  <si>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</si>
  <si>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</si>
  <si>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</si>
  <si>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</si>
  <si>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</si>
  <si>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</si>
  <si>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</si>
  <si>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</si>
  <si>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</si>
  <si>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</si>
  <si>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</si>
  <si>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</si>
  <si>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</si>
  <si>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</si>
  <si>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</si>
  <si>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</si>
  <si>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</si>
  <si>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</si>
  <si>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</si>
  <si>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</si>
  <si>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</si>
  <si>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</si>
  <si>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</si>
  <si>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</si>
  <si>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</si>
  <si>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</si>
  <si>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</si>
  <si>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</si>
  <si>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</si>
  <si>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</si>
  <si>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</si>
  <si>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</si>
  <si>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</si>
  <si>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</si>
  <si>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</si>
  <si>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</si>
  <si>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</si>
  <si>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</si>
  <si>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</si>
  <si>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</si>
  <si>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</si>
  <si>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</si>
  <si>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</si>
  <si>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</si>
  <si>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</si>
  <si>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</si>
  <si>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</si>
  <si>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</si>
  <si>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</si>
  <si>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</si>
  <si>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</si>
  <si>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</si>
  <si>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</si>
  <si>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</si>
  <si>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</si>
  <si>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</si>
  <si>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</si>
  <si>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</si>
  <si>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</si>
  <si>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</si>
  <si>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</si>
  <si>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</si>
  <si>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</si>
  <si>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</si>
  <si>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</si>
  <si>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</si>
  <si>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</si>
  <si>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</si>
  <si>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</si>
  <si>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</si>
  <si>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</si>
  <si>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</si>
  <si>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</si>
  <si>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</si>
  <si>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</si>
  <si>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</si>
  <si>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</si>
  <si>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</si>
  <si>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</si>
  <si>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</si>
  <si>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</si>
  <si>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</si>
  <si>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</si>
  <si>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</si>
  <si>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</si>
  <si>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</si>
  <si>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</si>
  <si>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</si>
  <si>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</si>
  <si>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</si>
  <si>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</si>
  <si>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</si>
  <si>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</si>
  <si>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</si>
  <si>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</si>
  <si>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</si>
  <si>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</si>
  <si>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</si>
  <si>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</si>
  <si>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</si>
  <si>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</si>
  <si>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</si>
  <si>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</si>
  <si>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</si>
  <si>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</si>
  <si>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</si>
  <si>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</si>
  <si>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</si>
  <si>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</si>
  <si>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</si>
  <si>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</si>
  <si>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</si>
  <si>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</si>
  <si>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</si>
  <si>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</si>
  <si>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</si>
  <si>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</si>
  <si>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</si>
  <si>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</si>
  <si>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</si>
  <si>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</si>
  <si>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</si>
  <si>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</si>
  <si>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</si>
  <si>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</si>
  <si>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</si>
  <si>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</si>
  <si>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</si>
  <si>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</si>
  <si>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</si>
  <si>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</si>
  <si>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</si>
  <si>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</si>
  <si>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</si>
  <si>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</si>
  <si>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</si>
  <si>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</si>
  <si>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</si>
  <si>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</si>
  <si>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</si>
  <si>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</si>
  <si>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</si>
  <si>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</si>
  <si>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</si>
  <si>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</si>
  <si>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</si>
  <si>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</si>
  <si>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</si>
  <si>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</si>
  <si>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</si>
  <si>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</si>
  <si>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</si>
  <si>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</si>
  <si>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</si>
  <si>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</si>
  <si>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</si>
  <si>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</si>
  <si>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</si>
  <si>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</si>
  <si>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</si>
  <si>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</si>
  <si>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</si>
  <si>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</si>
  <si>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</si>
  <si>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</si>
  <si>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</si>
  <si>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</si>
  <si>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</si>
  <si>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</si>
  <si>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</si>
  <si>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</si>
  <si>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</si>
  <si>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</si>
  <si>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</si>
  <si>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</si>
  <si>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</si>
  <si>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</si>
  <si>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</si>
  <si>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</si>
  <si>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</si>
  <si>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</si>
  <si>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</si>
  <si>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</si>
  <si>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</si>
  <si>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</si>
  <si>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</si>
  <si>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</si>
  <si>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</si>
  <si>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</si>
  <si>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</si>
  <si>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</si>
  <si>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</si>
  <si>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</si>
  <si>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</si>
  <si>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</si>
  <si>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</si>
  <si>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</si>
  <si>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</si>
  <si>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</si>
  <si>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</si>
  <si>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</si>
  <si>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</si>
  <si>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</si>
  <si>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</si>
  <si>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</si>
  <si>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</si>
  <si>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</si>
  <si>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</si>
  <si>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</si>
  <si>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</si>
  <si>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</si>
  <si>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</si>
  <si>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</si>
  <si>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</si>
  <si>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</si>
  <si>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</si>
  <si>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</si>
  <si>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</si>
  <si>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</si>
  <si>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</si>
  <si>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</si>
  <si>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</si>
  <si>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</si>
  <si>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</si>
  <si>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</si>
  <si>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</si>
  <si>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</si>
  <si>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</si>
  <si>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</si>
  <si>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</si>
  <si>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</si>
  <si>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</si>
  <si>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</si>
  <si>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</si>
  <si>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</si>
  <si>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</si>
  <si>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</si>
  <si>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</si>
  <si>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</si>
  <si>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</si>
  <si>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</si>
  <si>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</si>
  <si>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</si>
  <si>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</si>
  <si>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</si>
  <si>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</si>
  <si>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</si>
  <si>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</si>
  <si>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</si>
  <si>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</si>
  <si>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</si>
  <si>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</si>
  <si>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</si>
  <si>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</si>
  <si>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</si>
  <si>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</si>
  <si>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</si>
  <si>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</si>
  <si>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</si>
  <si>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</si>
  <si>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</si>
  <si>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</si>
  <si>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</si>
  <si>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</si>
  <si>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</si>
  <si>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</si>
  <si>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</si>
  <si>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</si>
  <si>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</si>
  <si>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</si>
  <si>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</si>
  <si>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</si>
  <si>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</si>
  <si>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</si>
  <si>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</si>
  <si>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</si>
  <si>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</si>
  <si>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</si>
  <si>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</si>
  <si>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</si>
  <si>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</si>
  <si>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</si>
  <si>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</si>
  <si>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</si>
  <si>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</si>
  <si>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</si>
  <si>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</si>
  <si>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</si>
  <si>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</si>
  <si>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</si>
  <si>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</si>
  <si>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</si>
  <si>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</si>
  <si>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</si>
  <si>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</si>
  <si>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</si>
  <si>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</si>
  <si>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</si>
  <si>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</si>
  <si>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</si>
  <si>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</si>
  <si>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</si>
  <si>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</si>
  <si>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</si>
  <si>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</si>
  <si>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</si>
  <si>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</si>
  <si>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</si>
  <si>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</si>
  <si>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</si>
  <si>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</si>
  <si>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</si>
  <si>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</si>
  <si>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</si>
  <si>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</si>
  <si>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</si>
  <si>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</si>
  <si>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</si>
  <si>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</si>
  <si>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</si>
  <si>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</si>
  <si>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</si>
  <si>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</si>
  <si>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</si>
  <si>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</si>
  <si>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</si>
  <si>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</si>
  <si>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</si>
  <si>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</si>
  <si>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</si>
  <si>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</si>
  <si>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</si>
  <si>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</si>
  <si>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</si>
  <si>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</si>
  <si>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</si>
  <si>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</si>
  <si>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</si>
  <si>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</si>
  <si>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</si>
  <si>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</si>
  <si>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</si>
  <si>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</si>
  <si>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</si>
  <si>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</si>
  <si>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</si>
  <si>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</si>
  <si>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</si>
  <si>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</si>
  <si>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</si>
  <si>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</si>
  <si>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</si>
  <si>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</si>
  <si>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</si>
  <si>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</si>
  <si>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</si>
  <si>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</si>
  <si>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</si>
  <si>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</si>
  <si>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</si>
  <si>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</si>
  <si>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</si>
  <si>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</si>
  <si>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</si>
  <si>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</si>
  <si>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</si>
  <si>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</si>
  <si>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</si>
  <si>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</si>
  <si>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</si>
  <si>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</si>
  <si>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</si>
  <si>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</si>
  <si>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</si>
  <si>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</si>
  <si>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</si>
  <si>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</si>
  <si>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</si>
  <si>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</si>
  <si>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</si>
  <si>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</si>
  <si>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</si>
  <si>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</si>
  <si>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</si>
  <si>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</si>
  <si>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</si>
  <si>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</si>
  <si>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</si>
  <si>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</si>
  <si>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</si>
  <si>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</si>
  <si>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</si>
  <si>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</si>
  <si>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</si>
  <si>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</si>
  <si>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</si>
  <si>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</si>
  <si>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</si>
  <si>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</si>
  <si>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</si>
  <si>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</si>
  <si>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</si>
  <si>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</si>
  <si>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</si>
  <si>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</si>
  <si>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</si>
  <si>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</si>
  <si>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</si>
  <si>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</si>
  <si>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</si>
  <si>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</si>
  <si>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</si>
  <si>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</si>
  <si>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</si>
  <si>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</si>
  <si>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</si>
  <si>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</si>
  <si>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</si>
  <si>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</si>
  <si>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</si>
  <si>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</si>
  <si>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</si>
  <si>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</si>
  <si>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</si>
  <si>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</si>
  <si>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</si>
  <si>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</si>
  <si>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</si>
  <si>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</si>
  <si>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</si>
  <si>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</si>
  <si>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</si>
  <si>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</si>
  <si>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</si>
  <si>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</si>
  <si>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</si>
  <si>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</si>
  <si>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</si>
  <si>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</si>
  <si>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</si>
  <si>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</si>
  <si>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</si>
  <si>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</si>
  <si>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</si>
  <si>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</si>
  <si>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</si>
  <si>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</si>
  <si>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</si>
  <si>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</si>
  <si>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</si>
  <si>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</si>
  <si>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</si>
  <si>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</si>
  <si>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</si>
  <si>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</si>
  <si>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</si>
  <si>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</si>
  <si>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</si>
  <si>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</si>
  <si>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</si>
  <si>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</si>
  <si>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</si>
  <si>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</si>
  <si>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</si>
  <si>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</si>
  <si>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</si>
  <si>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</si>
  <si>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</si>
  <si>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</si>
  <si>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</si>
  <si>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</si>
  <si>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</si>
  <si>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</si>
  <si>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</si>
  <si>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</si>
  <si>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</si>
  <si>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</si>
  <si>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</si>
  <si>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</si>
  <si>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</si>
  <si>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</si>
  <si>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</si>
  <si>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</si>
  <si>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</si>
  <si>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</si>
  <si>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</si>
  <si>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</si>
  <si>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</si>
  <si>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</si>
  <si>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</si>
  <si>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</si>
  <si>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</si>
  <si>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</si>
  <si>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</si>
  <si>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</si>
  <si>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</si>
  <si>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</si>
  <si>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</si>
  <si>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</si>
  <si>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</si>
  <si>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</si>
  <si>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</si>
  <si>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</si>
  <si>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</si>
  <si>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</si>
  <si>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</si>
  <si>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</si>
  <si>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</si>
  <si>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</si>
  <si>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</si>
  <si>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</si>
  <si>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</si>
  <si>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</si>
  <si>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</si>
  <si>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</si>
  <si>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</si>
  <si>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</si>
  <si>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</si>
  <si>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</si>
  <si>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</si>
  <si>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</si>
  <si>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</si>
  <si>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</si>
  <si>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</si>
  <si>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</si>
  <si>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</si>
  <si>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</si>
  <si>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</si>
  <si>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</si>
  <si>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</si>
  <si>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</si>
  <si>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</si>
  <si>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</si>
  <si>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</si>
  <si>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</si>
  <si>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</si>
  <si>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</si>
  <si>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</si>
  <si>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</si>
  <si>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</si>
  <si>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</si>
  <si>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</si>
  <si>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</si>
  <si>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</si>
  <si>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</si>
  <si>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</si>
  <si>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</si>
  <si>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</si>
  <si>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</si>
  <si>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</si>
  <si>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</si>
  <si>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</si>
  <si>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</si>
  <si>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</si>
  <si>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</si>
  <si>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</si>
  <si>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</si>
  <si>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</si>
  <si>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</si>
  <si>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</si>
  <si>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</si>
  <si>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</si>
  <si>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</si>
  <si>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</si>
  <si>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</si>
  <si>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</si>
  <si>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</si>
  <si>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</si>
  <si>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</si>
  <si>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</si>
  <si>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</si>
  <si>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</si>
  <si>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</si>
  <si>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</si>
  <si>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</si>
  <si>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</si>
  <si>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</si>
  <si>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</si>
  <si>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</si>
  <si>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</si>
  <si>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</si>
  <si>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</si>
  <si>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</si>
  <si>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</si>
  <si>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</si>
  <si>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</si>
  <si>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</si>
  <si>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</si>
  <si>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</si>
  <si>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</si>
  <si>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</si>
  <si>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</si>
  <si>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</si>
  <si>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</si>
  <si>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</si>
  <si>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</si>
  <si>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</si>
  <si>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</si>
  <si>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</si>
  <si>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</si>
  <si>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</si>
  <si>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</si>
  <si>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</si>
  <si>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</si>
  <si>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</si>
  <si>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</si>
  <si>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</si>
  <si>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</si>
  <si>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</si>
  <si>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</si>
  <si>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</si>
  <si>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</si>
  <si>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</si>
  <si>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</si>
  <si>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</si>
  <si>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</si>
  <si>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</si>
  <si>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</si>
  <si>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</si>
  <si>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</si>
  <si>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</si>
  <si>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</si>
  <si>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</si>
  <si>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</si>
  <si>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</si>
  <si>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</si>
  <si>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</si>
  <si>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</si>
  <si>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</si>
  <si>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</si>
  <si>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</si>
  <si>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</si>
  <si>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</si>
  <si>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</si>
  <si>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</si>
  <si>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</si>
  <si>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</si>
  <si>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</si>
  <si>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</si>
  <si>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</si>
  <si>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</si>
  <si>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</si>
  <si>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</si>
  <si>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</si>
  <si>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</si>
  <si>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</si>
  <si>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</si>
  <si>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</si>
  <si>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</si>
  <si>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</si>
  <si>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</si>
  <si>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</si>
  <si>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</si>
  <si>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</si>
  <si>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</si>
  <si>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</si>
  <si>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</si>
  <si>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</si>
  <si>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</si>
  <si>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</si>
  <si>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</si>
  <si>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</si>
  <si>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</si>
  <si>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</si>
  <si>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</si>
  <si>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</si>
  <si>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</si>
  <si>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</si>
  <si>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</si>
  <si>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</si>
  <si>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</si>
  <si>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</si>
  <si>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</si>
  <si>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</si>
  <si>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</si>
  <si>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</si>
  <si>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</si>
  <si>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</si>
  <si>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</si>
  <si>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</si>
  <si>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</si>
  <si>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</si>
  <si>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</si>
  <si>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</si>
  <si>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</si>
  <si>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</si>
  <si>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</si>
  <si>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</si>
  <si>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</si>
  <si>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</si>
  <si>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</si>
  <si>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</si>
  <si>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</si>
  <si>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</si>
  <si>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</si>
  <si>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</si>
  <si>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</si>
  <si>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</si>
  <si>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</si>
  <si>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</si>
  <si>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</si>
  <si>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</si>
  <si>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</si>
  <si>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</si>
  <si>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</si>
  <si>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</si>
  <si>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</si>
  <si>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</si>
  <si>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</si>
  <si>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</si>
  <si>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</si>
  <si>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</si>
  <si>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</si>
  <si>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</si>
  <si>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</si>
  <si>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</si>
  <si>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</si>
  <si>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</si>
  <si>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</si>
  <si>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</si>
  <si>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</si>
  <si>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</si>
  <si>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</si>
  <si>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</si>
  <si>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</si>
  <si>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</si>
  <si>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</si>
  <si>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</si>
  <si>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</si>
  <si>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</si>
  <si>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</si>
  <si>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</si>
  <si>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</si>
  <si>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</si>
  <si>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</si>
  <si>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</si>
  <si>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</si>
  <si>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</si>
  <si>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</si>
  <si>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</si>
  <si>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</si>
  <si>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</si>
  <si>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</si>
  <si>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</si>
  <si>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</si>
  <si>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</si>
  <si>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</si>
  <si>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</si>
  <si>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</si>
  <si>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</si>
  <si>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</si>
  <si>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</si>
  <si>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</si>
  <si>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</si>
  <si>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</si>
  <si>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</si>
  <si>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</si>
  <si>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</si>
  <si>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</si>
  <si>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</si>
  <si>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</si>
  <si>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</si>
  <si>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</si>
  <si>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</si>
  <si>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</si>
  <si>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</si>
  <si>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</si>
  <si>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</si>
  <si>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</si>
  <si>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</si>
  <si>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</si>
  <si>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</si>
  <si>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</si>
  <si>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</si>
  <si>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</si>
  <si>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</si>
  <si>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</si>
  <si>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</si>
  <si>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</si>
  <si>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</si>
  <si>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</si>
  <si>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</si>
  <si>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</si>
  <si>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</si>
  <si>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</si>
  <si>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</si>
  <si>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</si>
  <si>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</si>
  <si>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</si>
  <si>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</si>
  <si>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</si>
  <si>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</si>
  <si>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</si>
  <si>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</si>
  <si>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</si>
  <si>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</si>
  <si>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</si>
  <si>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</si>
  <si>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</si>
  <si>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</si>
  <si>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</si>
  <si>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</si>
  <si>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</si>
  <si>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</si>
  <si>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</si>
  <si>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</si>
  <si>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</si>
  <si>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</si>
  <si>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</si>
  <si>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</si>
  <si>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</si>
  <si>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</si>
  <si>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</si>
  <si>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</si>
  <si>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</si>
  <si>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</si>
  <si>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</si>
  <si>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</si>
  <si>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</si>
  <si>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</si>
  <si>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</si>
  <si>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</si>
  <si>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</si>
  <si>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</si>
  <si>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</si>
  <si>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</si>
  <si>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</si>
  <si>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</si>
  <si>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</si>
  <si>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</si>
  <si>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</si>
  <si>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</si>
  <si>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</si>
  <si>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</si>
  <si>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</si>
  <si>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</si>
  <si>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</si>
  <si>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</si>
  <si>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</si>
  <si>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</si>
  <si>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</si>
  <si>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</si>
  <si>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</si>
  <si>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</si>
  <si>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</si>
  <si>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</si>
  <si>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</si>
  <si>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</si>
  <si>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</si>
  <si>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</si>
  <si>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</si>
  <si>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</si>
  <si>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</si>
  <si>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</si>
  <si>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</si>
  <si>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</si>
  <si>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</si>
  <si>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</si>
  <si>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</si>
  <si>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</si>
  <si>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</si>
  <si>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</si>
  <si>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</si>
  <si>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</si>
  <si>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🟡 *Ativo:* V87
   ├ KM: 326.1
   └ Status: MC1 08:21, autorizado 11:37 em deslocamento para intervalo, em intervalo 13:21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⚪ *Ativo:* ANTONIO (TF-681)
   ├ KM: 11.2
   └ Status: Equipe pronta 10:30, aguarda sem oportunidade
⚪ *Ativo:* V83
   ├ KM: 139.2
   └ Status: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</si>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</sst>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BL1" zoomScaleNormal="100" workbookViewId="0">
      <selection activeCell="BU9" sqref="BU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2" t="s">
        <v>969</v>
      </c>
      <c r="C1" s="233"/>
      <c r="D1" s="233"/>
      <c r="E1" s="232" t="s">
        <v>970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39" t="s">
        <v>971</v>
      </c>
      <c r="AI1" s="240"/>
      <c r="AJ1" s="240"/>
      <c r="AK1" s="240"/>
      <c r="AL1" s="241"/>
      <c r="AM1" s="242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3"/>
      <c r="BF1" s="4"/>
      <c r="BG1" s="244" t="s">
        <v>972</v>
      </c>
      <c r="BH1" s="245"/>
      <c r="BI1" s="245"/>
      <c r="BJ1" s="246"/>
      <c r="BK1" s="217" t="s">
        <v>973</v>
      </c>
      <c r="BL1" s="236" t="s">
        <v>974</v>
      </c>
      <c r="BM1" s="237"/>
      <c r="BN1" s="237"/>
      <c r="BO1" s="237"/>
      <c r="BP1" s="237"/>
      <c r="BQ1" s="237"/>
      <c r="BR1" s="23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9" t="s">
        <v>975</v>
      </c>
      <c r="AI2" s="240"/>
      <c r="AJ2" s="240"/>
      <c r="AK2" s="240"/>
      <c r="AL2" s="241"/>
      <c r="AM2" s="242"/>
      <c r="AN2" s="240"/>
      <c r="AO2" s="240"/>
      <c r="AP2" s="243"/>
      <c r="AQ2" s="5"/>
      <c r="AR2" s="239" t="s">
        <v>978</v>
      </c>
      <c r="AS2" s="240"/>
      <c r="AT2" s="240"/>
      <c r="AU2" s="240"/>
      <c r="AV2" s="240"/>
      <c r="AW2" s="240"/>
      <c r="AX2" s="243"/>
      <c r="AY2" s="5"/>
      <c r="AZ2" s="225" t="s">
        <v>979</v>
      </c>
      <c r="BA2" s="229"/>
      <c r="BB2" s="239" t="s">
        <v>976</v>
      </c>
      <c r="BC2" s="240"/>
      <c r="BD2" s="240"/>
      <c r="BE2" s="243"/>
      <c r="BF2" s="4"/>
      <c r="BG2" s="247"/>
      <c r="BH2" s="248"/>
      <c r="BI2" s="248"/>
      <c r="BJ2" s="249"/>
      <c r="BK2" s="4"/>
      <c r="BL2" s="250"/>
      <c r="BM2" s="251"/>
      <c r="BN2" s="251"/>
      <c r="BO2" s="251"/>
      <c r="BP2" s="251"/>
      <c r="BQ2" s="251"/>
      <c r="BR2" s="25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5" t="s">
        <v>980</v>
      </c>
      <c r="AI3" s="229"/>
      <c r="AJ3" s="225" t="s">
        <v>981</v>
      </c>
      <c r="AK3" s="226"/>
      <c r="AL3" s="227"/>
      <c r="AM3" s="228"/>
      <c r="AN3" s="226"/>
      <c r="AO3" s="226"/>
      <c r="AP3" s="229"/>
      <c r="AQ3" s="60"/>
      <c r="AR3" s="230" t="s">
        <v>987</v>
      </c>
      <c r="AS3" s="231"/>
      <c r="AT3" s="230" t="s">
        <v>988</v>
      </c>
      <c r="AU3" s="231"/>
      <c r="AV3" s="230" t="s">
        <v>989</v>
      </c>
      <c r="AW3" s="231"/>
      <c r="AX3" s="60" t="s">
        <v>990</v>
      </c>
      <c r="AY3" s="60"/>
      <c r="AZ3" s="253"/>
      <c r="BA3" s="254"/>
      <c r="BB3" s="225" t="s">
        <v>983</v>
      </c>
      <c r="BC3" s="226"/>
      <c r="BD3" s="226"/>
      <c r="BE3" s="229"/>
      <c r="BF3" s="59"/>
      <c r="BG3" s="247"/>
      <c r="BH3" s="248"/>
      <c r="BI3" s="248"/>
      <c r="BJ3" s="249"/>
      <c r="BK3" s="59"/>
      <c r="BL3" s="236" t="s">
        <v>991</v>
      </c>
      <c r="BM3" s="237"/>
      <c r="BN3" s="237"/>
      <c r="BO3" s="238"/>
      <c r="BP3" s="236" t="s">
        <v>773</v>
      </c>
      <c r="BQ3" s="237"/>
      <c r="BR3" s="23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1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71"/>
      <c r="BU9" s="218" t="s">
        <v>1070</v>
      </c>
      <c r="BV9" s="220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222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/>
      <c r="AT213" s="135"/>
      <c r="AU213" s="135"/>
      <c r="AV213" s="13"/>
      <c r="AW213" s="13"/>
      <c r="AX213" s="176" t="str">
        <f>IF(D213="","*",IFERROR(IF(ISODD(COUNT(AR213:AW213)),"ERRO",SUM((AS213-AR213),(AU213-AT213),(AW213-AV213))),"ERRO"))</f>
        <v>ERRO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1412</v>
      </c>
      <c r="BK213" s="15"/>
      <c r="BL213" s="130"/>
      <c r="BM213" s="130"/>
      <c r="BN213" s="130"/>
      <c r="BO213" s="17" t="s">
        <v>624</v>
      </c>
      <c r="BP213" s="11" t="e">
        <f t="shared" si="12"/>
        <v>#VALUE!</v>
      </c>
      <c r="BQ213" s="18" t="e">
        <f>IF(OR(B213="",E213=""),"*",AX213/O213)</f>
        <v>#VALUE!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1413</v>
      </c>
      <c r="BJ214" s="16" t="s">
        <v>1414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1415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1416</v>
      </c>
      <c r="M215" s="127" t="s">
        <v>1417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1418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1419</v>
      </c>
      <c r="BJ215" s="208" t="s">
        <v>1419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1420</v>
      </c>
      <c r="BJ216" s="17" t="s">
        <v>1421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1422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1423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1424</v>
      </c>
      <c r="BJ218" s="208" t="s">
        <v>1425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1426</v>
      </c>
      <c r="BJ219" s="17" t="s">
        <v>1427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1428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1429</v>
      </c>
      <c r="BJ220" s="208" t="s">
        <v>1429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1430</v>
      </c>
      <c r="BJ222" s="208" t="s">
        <v>1430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1430</v>
      </c>
      <c r="BJ223" s="208" t="s">
        <v>1430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1432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1433</v>
      </c>
      <c r="BJ224" s="16" t="s">
        <v>1434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0.5625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6.5277777777777768E-2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1435</v>
      </c>
      <c r="BJ225" s="208" t="s">
        <v>1435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0.78333333333333321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1436</v>
      </c>
      <c r="W227" s="104" t="s">
        <v>452</v>
      </c>
      <c r="X227" s="129"/>
      <c r="Y227" s="104"/>
      <c r="Z227" s="105">
        <v>2</v>
      </c>
      <c r="AA227" s="103" t="s">
        <v>449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1405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1437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1438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1439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1440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1441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1442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1443</v>
      </c>
      <c r="C4" s="159" t="s">
        <v>1444</v>
      </c>
      <c r="D4" s="159" t="s">
        <v>1445</v>
      </c>
      <c r="E4" s="159" t="s">
        <v>1446</v>
      </c>
      <c r="F4" s="159" t="s">
        <v>4</v>
      </c>
      <c r="G4" s="159" t="s">
        <v>1447</v>
      </c>
    </row>
    <row r="5" spans="2:7">
      <c r="B5" s="160" t="s">
        <v>1448</v>
      </c>
      <c r="C5" s="160">
        <v>257068</v>
      </c>
      <c r="D5" s="160" t="s">
        <v>1449</v>
      </c>
      <c r="E5" s="160" t="s">
        <v>1450</v>
      </c>
      <c r="F5" s="160" t="s">
        <v>1450</v>
      </c>
      <c r="G5" s="161">
        <v>46296</v>
      </c>
    </row>
    <row r="6" spans="2:7">
      <c r="B6" s="160" t="s">
        <v>1451</v>
      </c>
      <c r="C6" s="160" t="s">
        <v>624</v>
      </c>
      <c r="D6" s="160" t="s">
        <v>624</v>
      </c>
      <c r="E6" s="160" t="s">
        <v>624</v>
      </c>
      <c r="F6" s="160" t="s">
        <v>1452</v>
      </c>
      <c r="G6" s="161" t="s">
        <v>624</v>
      </c>
    </row>
    <row r="7" spans="2:7">
      <c r="B7" s="160" t="s">
        <v>1453</v>
      </c>
      <c r="C7" s="160">
        <v>257472</v>
      </c>
      <c r="D7" s="160" t="s">
        <v>1454</v>
      </c>
      <c r="E7" s="160" t="s">
        <v>1455</v>
      </c>
      <c r="F7" s="160" t="s">
        <v>1455</v>
      </c>
      <c r="G7" s="161">
        <v>45992</v>
      </c>
    </row>
    <row r="8" spans="2:7">
      <c r="B8" s="160" t="s">
        <v>1456</v>
      </c>
      <c r="C8" s="160">
        <v>260307</v>
      </c>
      <c r="D8" s="160" t="s">
        <v>1457</v>
      </c>
      <c r="E8" s="160" t="s">
        <v>1458</v>
      </c>
      <c r="F8" s="160" t="s">
        <v>1455</v>
      </c>
      <c r="G8" s="161">
        <v>46082</v>
      </c>
    </row>
    <row r="9" spans="2:7">
      <c r="B9" s="160" t="s">
        <v>1459</v>
      </c>
      <c r="C9" s="160">
        <v>333033</v>
      </c>
      <c r="D9" s="160" t="s">
        <v>1460</v>
      </c>
      <c r="E9" s="160" t="s">
        <v>1452</v>
      </c>
      <c r="F9" s="160" t="s">
        <v>1461</v>
      </c>
      <c r="G9" s="160" t="s">
        <v>624</v>
      </c>
    </row>
    <row r="10" spans="2:7">
      <c r="B10" s="160" t="s">
        <v>1462</v>
      </c>
      <c r="C10" s="160">
        <v>263576</v>
      </c>
      <c r="D10" s="160" t="s">
        <v>1463</v>
      </c>
      <c r="E10" s="160" t="s">
        <v>1452</v>
      </c>
      <c r="F10" s="160" t="s">
        <v>1452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1464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1465</v>
      </c>
      <c r="E3" s="198" t="s">
        <v>1466</v>
      </c>
      <c r="F3" s="198" t="s">
        <v>1467</v>
      </c>
      <c r="G3" s="198" t="s">
        <v>1468</v>
      </c>
      <c r="H3" s="198" t="s">
        <v>1469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1473</v>
      </c>
      <c r="V1" s="263"/>
      <c r="W1" s="263"/>
    </row>
    <row r="2" spans="1:23" ht="15" customHeight="1">
      <c r="A2" s="87" t="s">
        <v>1474</v>
      </c>
      <c r="B2" s="87" t="s">
        <v>1475</v>
      </c>
      <c r="C2" s="87" t="s">
        <v>442</v>
      </c>
      <c r="D2" s="88" t="s">
        <v>1012</v>
      </c>
      <c r="E2" s="88" t="s">
        <v>4</v>
      </c>
      <c r="F2" s="88" t="s">
        <v>1476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1477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1478</v>
      </c>
      <c r="C2" s="121" t="s">
        <v>998</v>
      </c>
      <c r="D2" s="76" t="s">
        <v>1000</v>
      </c>
      <c r="E2" s="76" t="s">
        <v>1479</v>
      </c>
      <c r="F2" s="99" t="s">
        <v>1480</v>
      </c>
      <c r="G2" s="76" t="s">
        <v>1481</v>
      </c>
      <c r="H2" s="76" t="s">
        <v>1482</v>
      </c>
      <c r="I2" s="76" t="s">
        <v>1483</v>
      </c>
      <c r="J2" s="76" t="s">
        <v>1484</v>
      </c>
      <c r="K2" s="78" t="s">
        <v>1485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ESCALA</v>
      </c>
      <c r="I200" s="95" t="str">
        <f>IF(SP_NORTE!AB227="","*",SP_NORTE!AB227)</f>
        <v>AGD ACIONAMENTO PCM</v>
      </c>
      <c r="J200" s="96">
        <f>IF(SP_NORTE!Z227="","*",SP_NORTE!Z227)</f>
        <v>2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1486</v>
      </c>
    </row>
    <row r="8" spans="1:73">
      <c r="BT8" s="215"/>
    </row>
    <row r="9" spans="1:73" ht="117.75">
      <c r="BS9" s="213"/>
      <c r="BT9" s="223" t="s">
        <v>1487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1488</v>
      </c>
      <c r="D5" s="265"/>
      <c r="E5" s="265"/>
      <c r="F5" s="265"/>
      <c r="G5" s="265"/>
      <c r="H5" s="265"/>
      <c r="I5" s="265"/>
      <c r="J5" s="266"/>
      <c r="K5" s="267" t="s">
        <v>1489</v>
      </c>
      <c r="L5" s="268"/>
      <c r="M5" s="268"/>
      <c r="N5" s="268"/>
      <c r="O5" s="269" t="s">
        <v>1490</v>
      </c>
      <c r="P5" s="270"/>
    </row>
    <row r="6" spans="1:16" s="74" customFormat="1" ht="15" customHeight="1">
      <c r="A6" s="66" t="s">
        <v>1476</v>
      </c>
      <c r="B6" s="75" t="s">
        <v>1475</v>
      </c>
      <c r="C6" s="76" t="s">
        <v>1012</v>
      </c>
      <c r="D6" s="77" t="s">
        <v>1013</v>
      </c>
      <c r="E6" s="76" t="s">
        <v>1491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1492</v>
      </c>
      <c r="M6" s="80" t="s">
        <v>642</v>
      </c>
      <c r="N6" s="81" t="s">
        <v>1007</v>
      </c>
      <c r="O6" s="156" t="s">
        <v>1050</v>
      </c>
      <c r="P6" s="132" t="s">
        <v>1493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2026-02-16T17:13:21Z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