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608" documentId="120_S{118792C3-22EF-5104-A093-F22BFE3913F3}" xr6:coauthVersionLast="47" xr6:coauthVersionMax="47" xr10:uidLastSave="{1B8D436A-6E82-4139-8C69-F3CD7CDEDC3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64" i="1" l="1"/>
  <c r="BT163" i="1"/>
  <c r="BT162" i="1"/>
  <c r="BT161" i="1"/>
  <c r="BT160" i="1"/>
  <c r="BT158" i="1"/>
  <c r="BT157" i="1"/>
  <c r="BT153" i="1"/>
  <c r="BT152" i="1"/>
  <c r="BT151" i="1"/>
  <c r="BT149" i="1"/>
  <c r="BT148" i="1"/>
  <c r="BT147" i="1"/>
  <c r="BT146" i="1"/>
  <c r="BT145" i="1"/>
  <c r="A147" i="1"/>
  <c r="C147" i="1"/>
  <c r="G147" i="1"/>
  <c r="R147" i="1"/>
  <c r="S147" i="1" a="1"/>
  <c r="S147" i="1"/>
  <c r="T147" i="1" a="1"/>
  <c r="T147" i="1"/>
  <c r="U147" i="1" a="1"/>
  <c r="U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BT131" i="1"/>
  <c r="BT132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M147" i="10"/>
  <c r="K147" i="10"/>
  <c r="R144" i="11"/>
  <c r="L144" i="1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 s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M34" i="1" a="1"/>
  <c r="M34" i="1"/>
  <c r="K31" i="11" s="1"/>
  <c r="M35" i="1" a="1"/>
  <c r="M35" i="1"/>
  <c r="K32" i="11" s="1"/>
  <c r="M37" i="1" a="1"/>
  <c r="M37" i="1" s="1"/>
  <c r="K34" i="11" s="1"/>
  <c r="M38" i="1" a="1"/>
  <c r="M38" i="1"/>
  <c r="K35" i="11" s="1"/>
  <c r="M44" i="1" a="1"/>
  <c r="M44" i="1"/>
  <c r="K41" i="11" s="1"/>
  <c r="M45" i="1" a="1"/>
  <c r="M45" i="1" s="1"/>
  <c r="M46" i="1" a="1"/>
  <c r="M46" i="1" s="1"/>
  <c r="K43" i="11" s="1"/>
  <c r="M48" i="1" a="1"/>
  <c r="M48" i="1"/>
  <c r="K45" i="11" s="1"/>
  <c r="M52" i="1" a="1"/>
  <c r="M52" i="1" s="1"/>
  <c r="M57" i="1" a="1"/>
  <c r="M57" i="1" s="1"/>
  <c r="K54" i="11" s="1"/>
  <c r="M58" i="1" a="1"/>
  <c r="M58" i="1"/>
  <c r="K55" i="11" s="1"/>
  <c r="M59" i="1" a="1"/>
  <c r="M59" i="1" s="1"/>
  <c r="M60" i="1" a="1"/>
  <c r="M60" i="1" s="1"/>
  <c r="K57" i="11" s="1"/>
  <c r="M61" i="1" a="1"/>
  <c r="M61" i="1"/>
  <c r="K58" i="11" s="1"/>
  <c r="M62" i="1" a="1"/>
  <c r="M62" i="1" s="1"/>
  <c r="M65" i="1" a="1"/>
  <c r="M65" i="1" s="1"/>
  <c r="K62" i="11" s="1"/>
  <c r="M67" i="1" a="1"/>
  <c r="M67" i="1"/>
  <c r="K64" i="11" s="1"/>
  <c r="M68" i="1" a="1"/>
  <c r="M68" i="1" s="1"/>
  <c r="K65" i="11" s="1"/>
  <c r="M71" i="1" a="1"/>
  <c r="M71" i="1" s="1"/>
  <c r="K68" i="11" s="1"/>
  <c r="M76" i="1" a="1"/>
  <c r="M76" i="1"/>
  <c r="K73" i="11" s="1"/>
  <c r="M77" i="1" a="1"/>
  <c r="M77" i="1" s="1"/>
  <c r="K74" i="11" s="1"/>
  <c r="M78" i="1" a="1"/>
  <c r="M78" i="1" s="1"/>
  <c r="M79" i="1" a="1"/>
  <c r="M79" i="1"/>
  <c r="K76" i="11" s="1"/>
  <c r="M82" i="1" a="1"/>
  <c r="M82" i="1" s="1"/>
  <c r="K79" i="11" s="1"/>
  <c r="M83" i="1" a="1"/>
  <c r="M83" i="1" s="1"/>
  <c r="M89" i="1" a="1"/>
  <c r="M89" i="1"/>
  <c r="K86" i="11" s="1"/>
  <c r="M90" i="1" a="1"/>
  <c r="M90" i="1" s="1"/>
  <c r="M91" i="1" a="1"/>
  <c r="M91" i="1" s="1"/>
  <c r="K88" i="11" s="1"/>
  <c r="M93" i="1" a="1"/>
  <c r="M93" i="1"/>
  <c r="K90" i="11" s="1"/>
  <c r="M98" i="1" a="1"/>
  <c r="M98" i="1" s="1"/>
  <c r="M99" i="1" a="1"/>
  <c r="M99" i="1" s="1"/>
  <c r="K96" i="11" s="1"/>
  <c r="M107" i="1" a="1"/>
  <c r="M107" i="1"/>
  <c r="K104" i="11" s="1"/>
  <c r="M116" i="1" a="1"/>
  <c r="M116" i="1" s="1"/>
  <c r="M117" i="1" a="1"/>
  <c r="M117" i="1" s="1"/>
  <c r="K114" i="11" s="1"/>
  <c r="M120" i="1" a="1"/>
  <c r="M120" i="1"/>
  <c r="K117" i="11" s="1"/>
  <c r="M121" i="1" a="1"/>
  <c r="M121" i="1" s="1"/>
  <c r="G121" i="10" s="1"/>
  <c r="M126" i="1" a="1"/>
  <c r="M126" i="1" s="1"/>
  <c r="M127" i="1" a="1"/>
  <c r="M127" i="1"/>
  <c r="G127" i="10" s="1"/>
  <c r="M128" i="1" a="1"/>
  <c r="M128" i="1" s="1"/>
  <c r="G128" i="10" s="1"/>
  <c r="M144" i="1" a="1"/>
  <c r="M144" i="1" s="1"/>
  <c r="M158" i="1" a="1"/>
  <c r="M158" i="1"/>
  <c r="M165" i="1" a="1"/>
  <c r="M165" i="1" s="1"/>
  <c r="AM165" i="1" s="1"/>
  <c r="M167" i="1" a="1"/>
  <c r="M167" i="1"/>
  <c r="M168" i="1" a="1"/>
  <c r="M168" i="1" s="1"/>
  <c r="AM168" i="1" s="1"/>
  <c r="M169" i="1" a="1"/>
  <c r="M169" i="1" s="1"/>
  <c r="M170" i="1" a="1"/>
  <c r="M170" i="1"/>
  <c r="M171" i="1" a="1"/>
  <c r="M171" i="1" s="1"/>
  <c r="AM171" i="1" s="1"/>
  <c r="M172" i="1" a="1"/>
  <c r="M172" i="1" s="1"/>
  <c r="M173" i="1" a="1"/>
  <c r="M173" i="1"/>
  <c r="M174" i="1" a="1"/>
  <c r="M174" i="1" s="1"/>
  <c r="AM174" i="1" s="1"/>
  <c r="M175" i="1" a="1"/>
  <c r="M175" i="1" s="1"/>
  <c r="M176" i="1" a="1"/>
  <c r="M176" i="1"/>
  <c r="M177" i="1" a="1"/>
  <c r="M177" i="1" s="1"/>
  <c r="AM177" i="1" s="1"/>
  <c r="M178" i="1" a="1"/>
  <c r="M178" i="1" s="1"/>
  <c r="M179" i="1" a="1"/>
  <c r="M179" i="1"/>
  <c r="M180" i="1" a="1"/>
  <c r="M180" i="1" s="1"/>
  <c r="AM180" i="1" s="1"/>
  <c r="M181" i="1" a="1"/>
  <c r="M181" i="1" s="1"/>
  <c r="M182" i="1" a="1"/>
  <c r="M182" i="1"/>
  <c r="M183" i="1" a="1"/>
  <c r="M183" i="1" s="1"/>
  <c r="AM183" i="1" s="1"/>
  <c r="M184" i="1" a="1"/>
  <c r="M184" i="1" s="1"/>
  <c r="M185" i="1" a="1"/>
  <c r="M185" i="1"/>
  <c r="M186" i="1" a="1"/>
  <c r="M186" i="1" s="1"/>
  <c r="AM186" i="1" s="1"/>
  <c r="M187" i="1" a="1"/>
  <c r="M187" i="1" s="1"/>
  <c r="M188" i="1" a="1"/>
  <c r="M188" i="1"/>
  <c r="M189" i="1" a="1"/>
  <c r="M189" i="1" s="1"/>
  <c r="M190" i="1" a="1"/>
  <c r="M190" i="1" s="1"/>
  <c r="M191" i="1" a="1"/>
  <c r="M191" i="1"/>
  <c r="M192" i="1" a="1"/>
  <c r="M192" i="1" s="1"/>
  <c r="M193" i="1" a="1"/>
  <c r="M193" i="1" s="1"/>
  <c r="M194" i="1" a="1"/>
  <c r="M194" i="1"/>
  <c r="M195" i="1" a="1"/>
  <c r="M195" i="1" s="1"/>
  <c r="M196" i="1" a="1"/>
  <c r="M196" i="1" s="1"/>
  <c r="M197" i="1" a="1"/>
  <c r="M197" i="1"/>
  <c r="M198" i="1" a="1"/>
  <c r="M198" i="1" s="1"/>
  <c r="M199" i="1" a="1"/>
  <c r="M199" i="1" s="1"/>
  <c r="M200" i="1" a="1"/>
  <c r="M200" i="1"/>
  <c r="M201" i="1" a="1"/>
  <c r="M201" i="1" s="1"/>
  <c r="M202" i="1" a="1"/>
  <c r="M202" i="1" s="1"/>
  <c r="M203" i="1" a="1"/>
  <c r="M203" i="1"/>
  <c r="M204" i="1" a="1"/>
  <c r="M204" i="1" s="1"/>
  <c r="M205" i="1" a="1"/>
  <c r="M205" i="1" s="1"/>
  <c r="M206" i="1" a="1"/>
  <c r="M206" i="1"/>
  <c r="M207" i="1" a="1"/>
  <c r="M207" i="1" s="1"/>
  <c r="M208" i="1" a="1"/>
  <c r="M208" i="1" s="1"/>
  <c r="M209" i="1" a="1"/>
  <c r="M209" i="1"/>
  <c r="M210" i="1" a="1"/>
  <c r="M210" i="1" s="1"/>
  <c r="M211" i="1" a="1"/>
  <c r="M211" i="1" s="1"/>
  <c r="M212" i="1" a="1"/>
  <c r="M212" i="1"/>
  <c r="M213" i="1" a="1"/>
  <c r="M213" i="1" s="1"/>
  <c r="M214" i="1" a="1"/>
  <c r="M214" i="1" s="1"/>
  <c r="M215" i="1" a="1"/>
  <c r="M215" i="1" s="1"/>
  <c r="AM215" i="1" s="1"/>
  <c r="M216" i="1" a="1"/>
  <c r="M216" i="1" s="1"/>
  <c r="M217" i="1" a="1"/>
  <c r="M217" i="1" s="1"/>
  <c r="M218" i="1" a="1"/>
  <c r="M218" i="1"/>
  <c r="M219" i="1" a="1"/>
  <c r="M219" i="1" s="1"/>
  <c r="M220" i="1" a="1"/>
  <c r="M220" i="1" s="1"/>
  <c r="M221" i="1" a="1"/>
  <c r="M221" i="1"/>
  <c r="M222" i="1" a="1"/>
  <c r="M222" i="1" s="1"/>
  <c r="M223" i="1" a="1"/>
  <c r="M223" i="1" s="1"/>
  <c r="M224" i="1" a="1"/>
  <c r="M224" i="1" s="1"/>
  <c r="AM224" i="1" s="1"/>
  <c r="M225" i="1" a="1"/>
  <c r="M225" i="1" s="1"/>
  <c r="M226" i="1" a="1"/>
  <c r="M226" i="1" s="1"/>
  <c r="M227" i="1" a="1"/>
  <c r="M227" i="1"/>
  <c r="M228" i="1" a="1"/>
  <c r="M228" i="1" s="1"/>
  <c r="M229" i="1" a="1"/>
  <c r="M229" i="1" s="1"/>
  <c r="M230" i="1" a="1"/>
  <c r="M230" i="1"/>
  <c r="M231" i="1" a="1"/>
  <c r="M231" i="1" s="1"/>
  <c r="M232" i="1" a="1"/>
  <c r="M232" i="1" s="1"/>
  <c r="M233" i="1" a="1"/>
  <c r="M233" i="1" s="1"/>
  <c r="AM233" i="1" s="1"/>
  <c r="M234" i="1" a="1"/>
  <c r="M234" i="1" s="1"/>
  <c r="M235" i="1" a="1"/>
  <c r="M235" i="1" s="1"/>
  <c r="M236" i="1" a="1"/>
  <c r="M236" i="1"/>
  <c r="M237" i="1" a="1"/>
  <c r="M237" i="1" s="1"/>
  <c r="M238" i="1" a="1"/>
  <c r="M238" i="1" s="1"/>
  <c r="M239" i="1" a="1"/>
  <c r="M239" i="1"/>
  <c r="M240" i="1" a="1"/>
  <c r="M240" i="1" s="1"/>
  <c r="M241" i="1" a="1"/>
  <c r="M241" i="1" s="1"/>
  <c r="M242" i="1" a="1"/>
  <c r="M242" i="1" s="1"/>
  <c r="AM242" i="1" s="1"/>
  <c r="M243" i="1" a="1"/>
  <c r="M243" i="1" s="1"/>
  <c r="M244" i="1" a="1"/>
  <c r="M244" i="1" s="1"/>
  <c r="M245" i="1" a="1"/>
  <c r="M245" i="1"/>
  <c r="M246" i="1" a="1"/>
  <c r="M246" i="1" s="1"/>
  <c r="M247" i="1" a="1"/>
  <c r="M247" i="1" s="1"/>
  <c r="M248" i="1" a="1"/>
  <c r="M248" i="1"/>
  <c r="M249" i="1" a="1"/>
  <c r="M249" i="1" s="1"/>
  <c r="M250" i="1" a="1"/>
  <c r="M250" i="1" s="1"/>
  <c r="M251" i="1" a="1"/>
  <c r="M251" i="1" s="1"/>
  <c r="AM251" i="1" s="1"/>
  <c r="M252" i="1" a="1"/>
  <c r="M252" i="1" s="1"/>
  <c r="M253" i="1" a="1"/>
  <c r="M253" i="1" s="1"/>
  <c r="M254" i="1" a="1"/>
  <c r="M254" i="1"/>
  <c r="M255" i="1" a="1"/>
  <c r="M255" i="1" s="1"/>
  <c r="M256" i="1" a="1"/>
  <c r="M256" i="1" s="1"/>
  <c r="M257" i="1" a="1"/>
  <c r="M257" i="1"/>
  <c r="M258" i="1" a="1"/>
  <c r="M258" i="1" s="1"/>
  <c r="M259" i="1" a="1"/>
  <c r="M259" i="1" s="1"/>
  <c r="M260" i="1" a="1"/>
  <c r="M260" i="1" s="1"/>
  <c r="AM260" i="1" s="1"/>
  <c r="M261" i="1" a="1"/>
  <c r="M261" i="1" s="1"/>
  <c r="M262" i="1" a="1"/>
  <c r="M262" i="1" s="1"/>
  <c r="M263" i="1" a="1"/>
  <c r="M263" i="1"/>
  <c r="M264" i="1" a="1"/>
  <c r="M264" i="1" s="1"/>
  <c r="M265" i="1" a="1"/>
  <c r="M265" i="1" s="1"/>
  <c r="M266" i="1" a="1"/>
  <c r="M266" i="1"/>
  <c r="M267" i="1" a="1"/>
  <c r="M267" i="1" s="1"/>
  <c r="M268" i="1" a="1"/>
  <c r="M268" i="1" s="1"/>
  <c r="M269" i="1" a="1"/>
  <c r="M269" i="1" s="1"/>
  <c r="AM269" i="1" s="1"/>
  <c r="M270" i="1" a="1"/>
  <c r="M270" i="1" s="1"/>
  <c r="M271" i="1" a="1"/>
  <c r="M271" i="1" s="1"/>
  <c r="M272" i="1" a="1"/>
  <c r="M272" i="1" s="1"/>
  <c r="AM272" i="1" s="1"/>
  <c r="M273" i="1" a="1"/>
  <c r="M273" i="1" s="1"/>
  <c r="M274" i="1" a="1"/>
  <c r="M274" i="1" s="1"/>
  <c r="M275" i="1" a="1"/>
  <c r="M275" i="1"/>
  <c r="M276" i="1" a="1"/>
  <c r="M276" i="1" s="1"/>
  <c r="M277" i="1" a="1"/>
  <c r="M277" i="1" s="1"/>
  <c r="M278" i="1" a="1"/>
  <c r="M278" i="1" s="1"/>
  <c r="AM278" i="1" s="1"/>
  <c r="M279" i="1" a="1"/>
  <c r="M279" i="1" s="1"/>
  <c r="M280" i="1" a="1"/>
  <c r="M280" i="1" s="1"/>
  <c r="M281" i="1" a="1"/>
  <c r="M281" i="1"/>
  <c r="M282" i="1" a="1"/>
  <c r="M282" i="1" s="1"/>
  <c r="M283" i="1" a="1"/>
  <c r="M283" i="1" s="1"/>
  <c r="K279" i="11" s="1"/>
  <c r="M284" i="1" a="1"/>
  <c r="M284" i="1" s="1"/>
  <c r="M285" i="1" a="1"/>
  <c r="M285" i="1" s="1"/>
  <c r="K281" i="11" s="1"/>
  <c r="M286" i="1" a="1"/>
  <c r="M286" i="1" s="1"/>
  <c r="K282" i="11" s="1"/>
  <c r="M287" i="1" a="1"/>
  <c r="M287" i="1" s="1"/>
  <c r="M288" i="1" a="1"/>
  <c r="M288" i="1" s="1"/>
  <c r="K284" i="11" s="1"/>
  <c r="M289" i="1" a="1"/>
  <c r="M289" i="1" s="1"/>
  <c r="K285" i="11" s="1"/>
  <c r="M290" i="1" a="1"/>
  <c r="M290" i="1" s="1"/>
  <c r="M291" i="1" a="1"/>
  <c r="M291" i="1" s="1"/>
  <c r="K287" i="11" s="1"/>
  <c r="M292" i="1" a="1"/>
  <c r="M292" i="1" s="1"/>
  <c r="K288" i="11" s="1"/>
  <c r="M293" i="1" a="1"/>
  <c r="M293" i="1"/>
  <c r="K289" i="11" s="1"/>
  <c r="M294" i="1" a="1"/>
  <c r="M294" i="1" s="1"/>
  <c r="K290" i="11" s="1"/>
  <c r="M295" i="1" a="1"/>
  <c r="M295" i="1" s="1"/>
  <c r="K291" i="11" s="1"/>
  <c r="M296" i="1" a="1"/>
  <c r="M296" i="1"/>
  <c r="K292" i="11" s="1"/>
  <c r="M297" i="1" a="1"/>
  <c r="M297" i="1" s="1"/>
  <c r="K293" i="11" s="1"/>
  <c r="M298" i="1" a="1"/>
  <c r="M298" i="1" s="1"/>
  <c r="K294" i="11" s="1"/>
  <c r="M299" i="1" a="1"/>
  <c r="M299" i="1" s="1"/>
  <c r="M300" i="1" a="1"/>
  <c r="M300" i="1" s="1"/>
  <c r="M301" i="1" a="1"/>
  <c r="M301" i="1" s="1"/>
  <c r="M302" i="1" a="1"/>
  <c r="M302" i="1" s="1"/>
  <c r="K298" i="11" s="1"/>
  <c r="M303" i="1" a="1"/>
  <c r="M303" i="1" s="1"/>
  <c r="M304" i="1" a="1"/>
  <c r="M304" i="1" s="1"/>
  <c r="M305" i="1" a="1"/>
  <c r="M305" i="1" s="1"/>
  <c r="K301" i="11" s="1"/>
  <c r="M306" i="1" a="1"/>
  <c r="M306" i="1" s="1"/>
  <c r="M307" i="1" a="1"/>
  <c r="M307" i="1" s="1"/>
  <c r="M308" i="1" a="1"/>
  <c r="M308" i="1" s="1"/>
  <c r="M309" i="1" a="1"/>
  <c r="M309" i="1" s="1"/>
  <c r="M310" i="1" a="1"/>
  <c r="M310" i="1" s="1"/>
  <c r="M311" i="1" a="1"/>
  <c r="M311" i="1" s="1"/>
  <c r="K307" i="11" s="1"/>
  <c r="M312" i="1" a="1"/>
  <c r="M312" i="1" s="1"/>
  <c r="M313" i="1" a="1"/>
  <c r="M313" i="1" s="1"/>
  <c r="M314" i="1" a="1"/>
  <c r="M314" i="1" s="1"/>
  <c r="K310" i="11" s="1"/>
  <c r="M315" i="1" a="1"/>
  <c r="M315" i="1" s="1"/>
  <c r="M316" i="1" a="1"/>
  <c r="M316" i="1" s="1"/>
  <c r="M317" i="1" a="1"/>
  <c r="M317" i="1" s="1"/>
  <c r="M318" i="1" a="1"/>
  <c r="M318" i="1" s="1"/>
  <c r="M319" i="1" a="1"/>
  <c r="M319" i="1" s="1"/>
  <c r="M320" i="1" a="1"/>
  <c r="M320" i="1" s="1"/>
  <c r="K316" i="11" s="1"/>
  <c r="M321" i="1" a="1"/>
  <c r="M321" i="1" s="1"/>
  <c r="M322" i="1" a="1"/>
  <c r="M322" i="1" s="1"/>
  <c r="M323" i="1" a="1"/>
  <c r="M323" i="1" s="1"/>
  <c r="K319" i="11" s="1"/>
  <c r="M324" i="1" a="1"/>
  <c r="M324" i="1" s="1"/>
  <c r="M325" i="1" a="1"/>
  <c r="M325" i="1" s="1"/>
  <c r="M326" i="1" a="1"/>
  <c r="M326" i="1" s="1"/>
  <c r="M327" i="1" a="1"/>
  <c r="M327" i="1" s="1"/>
  <c r="M328" i="1" a="1"/>
  <c r="M328" i="1" s="1"/>
  <c r="M329" i="1" a="1"/>
  <c r="M329" i="1" s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 s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 s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 s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 s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 s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 s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6" i="1"/>
  <c r="AM47" i="1"/>
  <c r="AM48" i="1"/>
  <c r="AM50" i="1"/>
  <c r="AM51" i="1"/>
  <c r="AM53" i="1"/>
  <c r="AM54" i="1"/>
  <c r="AM55" i="1"/>
  <c r="AM57" i="1"/>
  <c r="AM58" i="1"/>
  <c r="AM60" i="1"/>
  <c r="AM61" i="1"/>
  <c r="AM63" i="1"/>
  <c r="AM65" i="1"/>
  <c r="AM66" i="1"/>
  <c r="AM67" i="1"/>
  <c r="AM68" i="1"/>
  <c r="AM70" i="1"/>
  <c r="AM71" i="1"/>
  <c r="AM74" i="1"/>
  <c r="AM75" i="1"/>
  <c r="AM76" i="1"/>
  <c r="AM77" i="1"/>
  <c r="AM79" i="1"/>
  <c r="AM82" i="1"/>
  <c r="AM84" i="1"/>
  <c r="AM89" i="1"/>
  <c r="AM91" i="1"/>
  <c r="AM92" i="1"/>
  <c r="AM93" i="1"/>
  <c r="AM94" i="1"/>
  <c r="AM97" i="1"/>
  <c r="AM99" i="1"/>
  <c r="AM100" i="1"/>
  <c r="AM102" i="1"/>
  <c r="AM103" i="1"/>
  <c r="AM104" i="1"/>
  <c r="AM105" i="1"/>
  <c r="AM107" i="1"/>
  <c r="AM108" i="1"/>
  <c r="AM112" i="1"/>
  <c r="AM114" i="1"/>
  <c r="AM115" i="1"/>
  <c r="AM117" i="1"/>
  <c r="AM118" i="1"/>
  <c r="AM119" i="1"/>
  <c r="AM120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58" i="1"/>
  <c r="AM160" i="1"/>
  <c r="AM166" i="1"/>
  <c r="AM167" i="1"/>
  <c r="AM169" i="1"/>
  <c r="AM170" i="1"/>
  <c r="AM172" i="1"/>
  <c r="AM173" i="1"/>
  <c r="AM175" i="1"/>
  <c r="AM176" i="1"/>
  <c r="AM178" i="1"/>
  <c r="AM179" i="1"/>
  <c r="AM181" i="1"/>
  <c r="AM182" i="1"/>
  <c r="AM184" i="1"/>
  <c r="AM185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6" i="1"/>
  <c r="AM217" i="1"/>
  <c r="AM218" i="1"/>
  <c r="AM219" i="1"/>
  <c r="AM220" i="1"/>
  <c r="AM221" i="1"/>
  <c r="AM222" i="1"/>
  <c r="AM223" i="1"/>
  <c r="AM225" i="1"/>
  <c r="AM226" i="1"/>
  <c r="AM227" i="1"/>
  <c r="AM228" i="1"/>
  <c r="AM229" i="1"/>
  <c r="AM230" i="1"/>
  <c r="AM231" i="1"/>
  <c r="AM232" i="1"/>
  <c r="AM234" i="1"/>
  <c r="AM235" i="1"/>
  <c r="AM236" i="1"/>
  <c r="AM237" i="1"/>
  <c r="AM238" i="1"/>
  <c r="AM239" i="1"/>
  <c r="AM240" i="1"/>
  <c r="AM241" i="1"/>
  <c r="AM243" i="1"/>
  <c r="AM244" i="1"/>
  <c r="AM245" i="1"/>
  <c r="AM246" i="1"/>
  <c r="AM247" i="1"/>
  <c r="AM248" i="1"/>
  <c r="AM249" i="1"/>
  <c r="AM250" i="1"/>
  <c r="AM252" i="1"/>
  <c r="AM253" i="1"/>
  <c r="AM254" i="1"/>
  <c r="AM255" i="1"/>
  <c r="AM256" i="1"/>
  <c r="AM257" i="1"/>
  <c r="AM258" i="1"/>
  <c r="AM259" i="1"/>
  <c r="AM261" i="1"/>
  <c r="AM262" i="1"/>
  <c r="AM263" i="1"/>
  <c r="AM264" i="1"/>
  <c r="AM265" i="1"/>
  <c r="AM266" i="1"/>
  <c r="AM267" i="1"/>
  <c r="AM268" i="1"/>
  <c r="AM270" i="1"/>
  <c r="AM271" i="1"/>
  <c r="AM273" i="1"/>
  <c r="AM274" i="1"/>
  <c r="AM275" i="1"/>
  <c r="AM276" i="1"/>
  <c r="AM277" i="1"/>
  <c r="AM279" i="1"/>
  <c r="AM280" i="1"/>
  <c r="AM281" i="1"/>
  <c r="AM282" i="1"/>
  <c r="AM283" i="1"/>
  <c r="AM285" i="1"/>
  <c r="AM286" i="1"/>
  <c r="AM288" i="1"/>
  <c r="AM289" i="1"/>
  <c r="AM291" i="1"/>
  <c r="AM292" i="1"/>
  <c r="AM293" i="1"/>
  <c r="AM294" i="1"/>
  <c r="AM295" i="1"/>
  <c r="AM296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313" i="11" l="1"/>
  <c r="AM317" i="1"/>
  <c r="K383" i="11"/>
  <c r="AM387" i="1"/>
  <c r="L369" i="10" s="1"/>
  <c r="K280" i="11"/>
  <c r="AM284" i="1"/>
  <c r="K322" i="1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G126" i="10"/>
  <c r="AM126" i="1"/>
  <c r="N126" i="10" s="1"/>
  <c r="K95" i="11"/>
  <c r="AM98" i="1"/>
  <c r="K56" i="11"/>
  <c r="AM59" i="1"/>
  <c r="K24" i="11"/>
  <c r="AM27" i="1"/>
  <c r="L28" i="10" s="1"/>
  <c r="K87" i="11"/>
  <c r="AM90" i="1"/>
  <c r="K80" i="11"/>
  <c r="AM83" i="1"/>
  <c r="K49" i="11"/>
  <c r="AM52" i="1"/>
  <c r="L53" i="10" s="1"/>
  <c r="K113" i="11"/>
  <c r="AM116" i="1"/>
  <c r="K75" i="11"/>
  <c r="AM78" i="1"/>
  <c r="K59" i="11"/>
  <c r="AM62" i="1"/>
  <c r="L63" i="10" s="1"/>
  <c r="K42" i="11"/>
  <c r="AM45" i="1"/>
  <c r="K422" i="11"/>
  <c r="AM426" i="1"/>
  <c r="N408" i="10" s="1"/>
  <c r="K404" i="11"/>
  <c r="AM408" i="1"/>
  <c r="N390" i="10" s="1"/>
  <c r="K380" i="11"/>
  <c r="AM384" i="1"/>
  <c r="L366" i="10" s="1"/>
  <c r="K377" i="11"/>
  <c r="AM381" i="1"/>
  <c r="K353" i="11"/>
  <c r="AM357" i="1"/>
  <c r="L339" i="10" s="1"/>
  <c r="K350" i="11"/>
  <c r="AM354" i="1"/>
  <c r="L336" i="10" s="1"/>
  <c r="K326" i="11"/>
  <c r="AM330" i="1"/>
  <c r="K324" i="11"/>
  <c r="AM328" i="1"/>
  <c r="L310" i="10" s="1"/>
  <c r="K317" i="11"/>
  <c r="AM321" i="1"/>
  <c r="L303" i="10" s="1"/>
  <c r="K315" i="11"/>
  <c r="AM319" i="1"/>
  <c r="K308" i="11"/>
  <c r="AM312" i="1"/>
  <c r="L294" i="10" s="1"/>
  <c r="K306" i="11"/>
  <c r="AM310" i="1"/>
  <c r="L292" i="10" s="1"/>
  <c r="K299" i="11"/>
  <c r="AM303" i="1"/>
  <c r="K297" i="11"/>
  <c r="AM301" i="1"/>
  <c r="L283" i="10" s="1"/>
  <c r="K398" i="11"/>
  <c r="AM402" i="1"/>
  <c r="L384" i="10" s="1"/>
  <c r="K395" i="11"/>
  <c r="AM399" i="1"/>
  <c r="N381" i="10" s="1"/>
  <c r="K371" i="11"/>
  <c r="AM375" i="1"/>
  <c r="L357" i="10" s="1"/>
  <c r="K368" i="11"/>
  <c r="AM372" i="1"/>
  <c r="L354" i="10" s="1"/>
  <c r="K344" i="11"/>
  <c r="AM348" i="1"/>
  <c r="N330" i="10" s="1"/>
  <c r="K341" i="11"/>
  <c r="AM345" i="1"/>
  <c r="N327" i="10" s="1"/>
  <c r="K323" i="11"/>
  <c r="AM327" i="1"/>
  <c r="L309" i="10" s="1"/>
  <c r="K321" i="11"/>
  <c r="AM325" i="1"/>
  <c r="N307" i="10" s="1"/>
  <c r="K314" i="11"/>
  <c r="AM318" i="1"/>
  <c r="N300" i="10" s="1"/>
  <c r="K312" i="11"/>
  <c r="AM316" i="1"/>
  <c r="L298" i="10" s="1"/>
  <c r="K305" i="11"/>
  <c r="AM309" i="1"/>
  <c r="K303" i="11"/>
  <c r="AM307" i="1"/>
  <c r="L289" i="10" s="1"/>
  <c r="K296" i="11"/>
  <c r="AM300" i="1"/>
  <c r="K464" i="11"/>
  <c r="AM468" i="1"/>
  <c r="L450" i="10" s="1"/>
  <c r="K389" i="11"/>
  <c r="AM393" i="1"/>
  <c r="L375" i="10" s="1"/>
  <c r="K386" i="11"/>
  <c r="AM390" i="1"/>
  <c r="L372" i="10" s="1"/>
  <c r="K362" i="11"/>
  <c r="AM366" i="1"/>
  <c r="K359" i="11"/>
  <c r="AM363" i="1"/>
  <c r="L345" i="10" s="1"/>
  <c r="K335" i="11"/>
  <c r="AM339" i="1"/>
  <c r="L321" i="10" s="1"/>
  <c r="K332" i="11"/>
  <c r="AM336" i="1"/>
  <c r="K320" i="11"/>
  <c r="AM324" i="1"/>
  <c r="L306" i="10" s="1"/>
  <c r="K318" i="11"/>
  <c r="AM322" i="1"/>
  <c r="L304" i="10" s="1"/>
  <c r="K311" i="11"/>
  <c r="AM315" i="1"/>
  <c r="K309" i="11"/>
  <c r="AM313" i="1"/>
  <c r="L295" i="10" s="1"/>
  <c r="K302" i="11"/>
  <c r="AM306" i="1"/>
  <c r="L288" i="10" s="1"/>
  <c r="K300" i="11"/>
  <c r="AM304" i="1"/>
  <c r="N286" i="10" s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L399" i="10" s="1"/>
  <c r="AM406" i="1"/>
  <c r="L388" i="10" s="1"/>
  <c r="AM404" i="1"/>
  <c r="L386" i="10" s="1"/>
  <c r="AM397" i="1"/>
  <c r="L379" i="10" s="1"/>
  <c r="AM395" i="1"/>
  <c r="N377" i="10" s="1"/>
  <c r="AM388" i="1"/>
  <c r="L370" i="10" s="1"/>
  <c r="AM386" i="1"/>
  <c r="N368" i="10" s="1"/>
  <c r="AM379" i="1"/>
  <c r="L361" i="10" s="1"/>
  <c r="AM377" i="1"/>
  <c r="L359" i="10" s="1"/>
  <c r="AM370" i="1"/>
  <c r="L352" i="10" s="1"/>
  <c r="AM368" i="1"/>
  <c r="N350" i="10" s="1"/>
  <c r="AM361" i="1"/>
  <c r="N343" i="10" s="1"/>
  <c r="AM359" i="1"/>
  <c r="N341" i="10" s="1"/>
  <c r="AM352" i="1"/>
  <c r="N334" i="10" s="1"/>
  <c r="AM350" i="1"/>
  <c r="AM343" i="1"/>
  <c r="L325" i="10" s="1"/>
  <c r="AM341" i="1"/>
  <c r="L323" i="10" s="1"/>
  <c r="AM334" i="1"/>
  <c r="N316" i="10" s="1"/>
  <c r="AM332" i="1"/>
  <c r="N314" i="10" s="1"/>
  <c r="AM403" i="1"/>
  <c r="N385" i="10" s="1"/>
  <c r="AM401" i="1"/>
  <c r="AM394" i="1"/>
  <c r="L376" i="10" s="1"/>
  <c r="AM392" i="1"/>
  <c r="L374" i="10" s="1"/>
  <c r="AM385" i="1"/>
  <c r="AM383" i="1"/>
  <c r="N365" i="10" s="1"/>
  <c r="AM376" i="1"/>
  <c r="N358" i="10" s="1"/>
  <c r="AM374" i="1"/>
  <c r="L356" i="10" s="1"/>
  <c r="AM367" i="1"/>
  <c r="L349" i="10" s="1"/>
  <c r="AM365" i="1"/>
  <c r="L347" i="10" s="1"/>
  <c r="AM358" i="1"/>
  <c r="AM356" i="1"/>
  <c r="N338" i="10" s="1"/>
  <c r="AM349" i="1"/>
  <c r="N331" i="10" s="1"/>
  <c r="AM347" i="1"/>
  <c r="AM340" i="1"/>
  <c r="L322" i="10" s="1"/>
  <c r="AM338" i="1"/>
  <c r="L320" i="10" s="1"/>
  <c r="AM331" i="1"/>
  <c r="AM435" i="1"/>
  <c r="L417" i="10" s="1"/>
  <c r="AM407" i="1"/>
  <c r="L389" i="10" s="1"/>
  <c r="AM400" i="1"/>
  <c r="L382" i="10" s="1"/>
  <c r="AM398" i="1"/>
  <c r="N380" i="10" s="1"/>
  <c r="AM391" i="1"/>
  <c r="N373" i="10" s="1"/>
  <c r="AM389" i="1"/>
  <c r="AM382" i="1"/>
  <c r="L364" i="10" s="1"/>
  <c r="AM380" i="1"/>
  <c r="L362" i="10" s="1"/>
  <c r="AM373" i="1"/>
  <c r="N355" i="10" s="1"/>
  <c r="AM371" i="1"/>
  <c r="N353" i="10" s="1"/>
  <c r="AM364" i="1"/>
  <c r="N346" i="10" s="1"/>
  <c r="AM362" i="1"/>
  <c r="L344" i="10" s="1"/>
  <c r="AM355" i="1"/>
  <c r="L337" i="10" s="1"/>
  <c r="AM353" i="1"/>
  <c r="L335" i="10" s="1"/>
  <c r="AM346" i="1"/>
  <c r="L328" i="10" s="1"/>
  <c r="AM344" i="1"/>
  <c r="N326" i="10" s="1"/>
  <c r="AM337" i="1"/>
  <c r="N319" i="10" s="1"/>
  <c r="AM335" i="1"/>
  <c r="L317" i="10" s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L549" i="10" s="1"/>
  <c r="AM565" i="1"/>
  <c r="L547" i="10" s="1"/>
  <c r="AM556" i="1"/>
  <c r="L538" i="10" s="1"/>
  <c r="AM547" i="1"/>
  <c r="N529" i="10" s="1"/>
  <c r="AM544" i="1"/>
  <c r="L526" i="10" s="1"/>
  <c r="AM535" i="1"/>
  <c r="N517" i="10" s="1"/>
  <c r="AM526" i="1"/>
  <c r="L508" i="10" s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N549" i="10"/>
  <c r="L540" i="10"/>
  <c r="N540" i="10"/>
  <c r="L537" i="10"/>
  <c r="N537" i="10"/>
  <c r="L534" i="10"/>
  <c r="N534" i="10"/>
  <c r="L531" i="10"/>
  <c r="N531" i="10"/>
  <c r="L529" i="10"/>
  <c r="L528" i="10"/>
  <c r="N528" i="10"/>
  <c r="N526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N463" i="10"/>
  <c r="L462" i="10"/>
  <c r="N462" i="10"/>
  <c r="L459" i="10"/>
  <c r="N459" i="10"/>
  <c r="L456" i="10"/>
  <c r="N456" i="10"/>
  <c r="N454" i="10"/>
  <c r="L453" i="10"/>
  <c r="N453" i="10"/>
  <c r="N450" i="10"/>
  <c r="L435" i="10"/>
  <c r="N435" i="10"/>
  <c r="N426" i="10"/>
  <c r="L423" i="10"/>
  <c r="N411" i="10"/>
  <c r="L408" i="10"/>
  <c r="L402" i="10"/>
  <c r="N402" i="10"/>
  <c r="L390" i="10"/>
  <c r="N389" i="10"/>
  <c r="L387" i="10"/>
  <c r="N387" i="10"/>
  <c r="N386" i="10"/>
  <c r="L385" i="10"/>
  <c r="L383" i="10"/>
  <c r="N383" i="10"/>
  <c r="N382" i="10"/>
  <c r="L381" i="10"/>
  <c r="L380" i="10"/>
  <c r="L378" i="10"/>
  <c r="N378" i="10"/>
  <c r="L377" i="10"/>
  <c r="N375" i="10"/>
  <c r="L373" i="10"/>
  <c r="L371" i="10"/>
  <c r="N371" i="10"/>
  <c r="N370" i="10"/>
  <c r="N369" i="10"/>
  <c r="L367" i="10"/>
  <c r="N367" i="10"/>
  <c r="L363" i="10"/>
  <c r="N363" i="10"/>
  <c r="N362" i="10"/>
  <c r="L360" i="10"/>
  <c r="N360" i="10"/>
  <c r="N359" i="10"/>
  <c r="L358" i="10"/>
  <c r="N357" i="10"/>
  <c r="N356" i="10"/>
  <c r="L355" i="10"/>
  <c r="L353" i="10"/>
  <c r="L351" i="10"/>
  <c r="N351" i="10"/>
  <c r="L350" i="10"/>
  <c r="L348" i="10"/>
  <c r="N348" i="10"/>
  <c r="L346" i="10"/>
  <c r="N345" i="10"/>
  <c r="N344" i="10"/>
  <c r="L343" i="10"/>
  <c r="L342" i="10"/>
  <c r="N342" i="10"/>
  <c r="L340" i="10"/>
  <c r="N340" i="10"/>
  <c r="L338" i="10"/>
  <c r="L334" i="10"/>
  <c r="L333" i="10"/>
  <c r="N333" i="10"/>
  <c r="L332" i="10"/>
  <c r="N332" i="10"/>
  <c r="L331" i="10"/>
  <c r="L330" i="10"/>
  <c r="L329" i="10"/>
  <c r="N329" i="10"/>
  <c r="N328" i="10"/>
  <c r="L327" i="10"/>
  <c r="N325" i="10"/>
  <c r="L324" i="10"/>
  <c r="N324" i="10"/>
  <c r="N323" i="10"/>
  <c r="L319" i="10"/>
  <c r="L318" i="10"/>
  <c r="N318" i="10"/>
  <c r="N317" i="10"/>
  <c r="L316" i="10"/>
  <c r="L315" i="10"/>
  <c r="N315" i="10"/>
  <c r="L313" i="10"/>
  <c r="N313" i="10"/>
  <c r="L312" i="10"/>
  <c r="N312" i="10"/>
  <c r="L311" i="10"/>
  <c r="N311" i="10"/>
  <c r="N310" i="10"/>
  <c r="L308" i="10"/>
  <c r="N308" i="10"/>
  <c r="L307" i="10"/>
  <c r="L305" i="10"/>
  <c r="N305" i="10"/>
  <c r="L302" i="10"/>
  <c r="N302" i="10"/>
  <c r="L301" i="10"/>
  <c r="N301" i="10"/>
  <c r="L300" i="10"/>
  <c r="L299" i="10"/>
  <c r="N299" i="10"/>
  <c r="L297" i="10"/>
  <c r="N297" i="10"/>
  <c r="L296" i="10"/>
  <c r="N296" i="10"/>
  <c r="N295" i="10"/>
  <c r="L293" i="10"/>
  <c r="N293" i="10"/>
  <c r="N292" i="10"/>
  <c r="L291" i="10"/>
  <c r="N291" i="10"/>
  <c r="L290" i="10"/>
  <c r="N290" i="10"/>
  <c r="L287" i="10"/>
  <c r="N287" i="10"/>
  <c r="L286" i="10"/>
  <c r="L285" i="10"/>
  <c r="N285" i="10"/>
  <c r="L284" i="10"/>
  <c r="N284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28" i="10" l="1"/>
  <c r="N53" i="10"/>
  <c r="N63" i="10"/>
  <c r="N283" i="10"/>
  <c r="N289" i="10"/>
  <c r="N294" i="10"/>
  <c r="N306" i="10"/>
  <c r="N320" i="10"/>
  <c r="N335" i="10"/>
  <c r="N339" i="10"/>
  <c r="N347" i="10"/>
  <c r="N361" i="10"/>
  <c r="N374" i="10"/>
  <c r="N388" i="10"/>
  <c r="N420" i="10"/>
  <c r="L429" i="10"/>
  <c r="N441" i="10"/>
  <c r="N481" i="10"/>
  <c r="L314" i="10"/>
  <c r="N337" i="10"/>
  <c r="L341" i="10"/>
  <c r="N349" i="10"/>
  <c r="N364" i="10"/>
  <c r="N376" i="10"/>
  <c r="N399" i="10"/>
  <c r="L438" i="10"/>
  <c r="N547" i="10"/>
  <c r="N298" i="10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<sst xmlns="http://schemas.openxmlformats.org/spreadsheetml/2006/main" count="6229" uniqueCount="1414">
  <si>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</si>
  <si>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</si>
  <si>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</si>
  <si>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</si>
  <si>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</si>
  <si>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</si>
  <si>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</si>
  <si>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</si>
  <si>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</si>
  <si>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</si>
  <si>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</si>
  <si>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</si>
  <si>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</si>
  <si>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</si>
  <si>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</si>
  <si>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</si>
  <si>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</si>
  <si>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</si>
  <si>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</si>
  <si>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</si>
  <si>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</si>
  <si>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</si>
  <si>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</si>
  <si>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</si>
  <si>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</si>
  <si>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</si>
  <si>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</si>
  <si>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</si>
  <si>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</si>
  <si>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</si>
  <si>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</si>
  <si>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</si>
  <si>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</si>
  <si>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</si>
  <si>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</si>
  <si>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</si>
  <si>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</si>
  <si>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</si>
  <si>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</si>
  <si>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</si>
  <si>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</si>
  <si>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</si>
  <si>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</si>
  <si>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</si>
  <si>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</si>
  <si>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</si>
  <si>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</si>
  <si>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</si>
  <si>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</si>
  <si>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</si>
  <si>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</si>
  <si>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</si>
  <si>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</si>
  <si>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</si>
  <si>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</si>
  <si>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</si>
  <si>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</si>
  <si>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</si>
  <si>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</si>
  <si>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</si>
  <si>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</si>
  <si>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</si>
  <si>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</si>
  <si>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</si>
  <si>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</si>
  <si>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</si>
  <si>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</si>
  <si>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</si>
  <si>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</si>
  <si>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</si>
  <si>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</si>
  <si>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</si>
  <si>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</si>
  <si>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</si>
  <si>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</si>
  <si>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</si>
  <si>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</si>
  <si>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</si>
  <si>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</si>
  <si>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</si>
  <si>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</si>
  <si>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</si>
  <si>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</si>
  <si>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</si>
  <si>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</si>
  <si>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</si>
  <si>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</si>
  <si>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</si>
  <si>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</si>
  <si>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</si>
  <si>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</si>
  <si>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</si>
  <si>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</si>
  <si>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</si>
  <si>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</si>
  <si>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</si>
  <si>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</si>
  <si>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</si>
  <si>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</si>
  <si>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</si>
  <si>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</si>
  <si>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</si>
  <si>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</si>
  <si>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</si>
  <si>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</si>
  <si>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</si>
  <si>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</si>
  <si>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</si>
  <si>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</si>
  <si>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</si>
  <si>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</si>
  <si>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</si>
  <si>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</si>
  <si>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</si>
  <si>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</si>
  <si>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</si>
  <si>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</si>
  <si>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</si>
  <si>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</si>
  <si>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</si>
  <si>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</si>
  <si>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</si>
  <si>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</si>
  <si>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</si>
  <si>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</si>
  <si>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</si>
  <si>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</si>
  <si>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</si>
  <si>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</si>
  <si>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</si>
  <si>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</si>
  <si>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</si>
  <si>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</si>
  <si>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</si>
  <si>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</si>
  <si>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</si>
  <si>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</si>
  <si>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</si>
  <si>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</si>
  <si>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</si>
  <si>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</si>
  <si>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</si>
  <si>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</si>
  <si>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</si>
  <si>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</si>
  <si>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</si>
  <si>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</si>
  <si>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</si>
  <si>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</si>
  <si>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</si>
  <si>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</si>
  <si>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</si>
  <si>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</si>
  <si>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</si>
  <si>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</si>
  <si>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</si>
  <si>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</si>
  <si>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</si>
  <si>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</si>
  <si>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</si>
  <si>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</si>
  <si>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</si>
  <si>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</si>
  <si>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</si>
  <si>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</si>
  <si>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</si>
  <si>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</si>
  <si>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</si>
  <si>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</si>
  <si>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</si>
  <si>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</si>
  <si>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</si>
  <si>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</si>
  <si>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</si>
  <si>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</si>
  <si>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</si>
  <si>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</si>
  <si>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</si>
  <si>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</si>
  <si>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</si>
  <si>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</si>
  <si>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</si>
  <si>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</si>
  <si>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</si>
  <si>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</si>
  <si>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</si>
  <si>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</si>
  <si>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</si>
  <si>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</si>
  <si>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</si>
  <si>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</si>
  <si>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</si>
  <si>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</si>
  <si>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</si>
  <si>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</si>
  <si>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</si>
  <si>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</si>
  <si>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</si>
  <si>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</si>
  <si>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</si>
  <si>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</si>
  <si>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</si>
  <si>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</si>
  <si>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</si>
  <si>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</si>
  <si>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</si>
  <si>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</si>
  <si>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</si>
  <si>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</si>
  <si>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</si>
  <si>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</si>
  <si>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</si>
  <si>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</si>
  <si>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</si>
  <si>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</si>
  <si>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</si>
  <si>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</si>
  <si>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</si>
  <si>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</si>
  <si>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</si>
  <si>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</si>
  <si>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</si>
  <si>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</si>
  <si>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</si>
  <si>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</si>
  <si>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</si>
  <si>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</si>
  <si>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</si>
  <si>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</si>
  <si>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</si>
  <si>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</si>
  <si>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</si>
  <si>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</si>
  <si>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</si>
  <si>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</si>
  <si>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</si>
  <si>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</si>
  <si>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</si>
  <si>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</si>
  <si>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</si>
  <si>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</si>
  <si>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</si>
  <si>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</si>
  <si>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</si>
  <si>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</si>
  <si>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</si>
  <si>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</si>
  <si>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</si>
  <si>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</si>
  <si>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</si>
  <si>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</si>
  <si>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</si>
  <si>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</si>
  <si>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</si>
  <si>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</si>
  <si>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</si>
  <si>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</si>
  <si>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</si>
  <si>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</si>
  <si>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</si>
  <si>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</si>
  <si>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</si>
  <si>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</si>
  <si>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</si>
  <si>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</si>
  <si>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</si>
  <si>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</si>
  <si>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</si>
  <si>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</si>
  <si>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</si>
  <si>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</si>
  <si>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</si>
  <si>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</si>
  <si>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</si>
  <si>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</si>
  <si>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</si>
  <si>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</si>
  <si>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</si>
  <si>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</si>
  <si>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</si>
  <si>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</si>
  <si>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</si>
  <si>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</si>
  <si>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</si>
  <si>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</si>
  <si>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</si>
  <si>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</si>
  <si>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</si>
  <si>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</si>
  <si>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</si>
  <si>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</si>
  <si>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</si>
  <si>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</si>
  <si>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</si>
  <si>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</si>
  <si>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</si>
  <si>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</si>
  <si>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</si>
  <si>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</si>
  <si>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</si>
  <si>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</si>
  <si>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</si>
  <si>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</si>
  <si>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</si>
  <si>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</si>
  <si>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</si>
  <si>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</si>
  <si>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</si>
  <si>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</si>
  <si>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</si>
  <si>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</si>
  <si>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</si>
  <si>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</si>
  <si>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</si>
  <si>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</si>
  <si>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</si>
  <si>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</si>
  <si>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</si>
  <si>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</si>
  <si>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</si>
  <si>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</si>
  <si>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</si>
  <si>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</si>
  <si>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</si>
  <si>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</si>
  <si>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</si>
  <si>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</si>
  <si>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</si>
  <si>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</si>
  <si>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</si>
  <si>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</si>
  <si>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</si>
  <si>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</si>
  <si>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</si>
  <si>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</si>
  <si>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</si>
  <si>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</si>
  <si>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</si>
  <si>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</si>
  <si>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</si>
  <si>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</si>
  <si>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</si>
  <si>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</si>
  <si>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</si>
  <si>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</si>
  <si>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</si>
  <si>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</si>
  <si>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</si>
  <si>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</si>
  <si>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</si>
  <si>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</si>
  <si>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</si>
  <si>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</si>
  <si>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</si>
  <si>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</si>
  <si>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</si>
  <si>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</si>
  <si>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</si>
  <si>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</si>
  <si>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</si>
  <si>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</si>
  <si>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</si>
  <si>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</si>
  <si>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</si>
  <si>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</si>
  <si>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</si>
  <si>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</si>
  <si>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</si>
  <si>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</si>
  <si>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</si>
  <si>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</si>
  <si>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</si>
  <si>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</si>
  <si>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</si>
  <si>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</si>
  <si>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</si>
  <si>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</si>
  <si>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</si>
  <si>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</si>
  <si>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</si>
  <si>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</si>
  <si>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</si>
  <si>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</si>
  <si>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</si>
  <si>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</si>
  <si>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</si>
  <si>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</si>
  <si>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</si>
  <si>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</si>
  <si>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</si>
  <si>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</si>
  <si>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</si>
  <si>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</si>
  <si>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</si>
  <si>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</si>
  <si>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</si>
  <si>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</si>
  <si>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</si>
  <si>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</si>
  <si>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</si>
  <si>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</si>
  <si>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</si>
  <si>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</si>
  <si>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</si>
  <si>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</si>
  <si>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</si>
  <si>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</si>
  <si>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</si>
  <si>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</si>
  <si>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</si>
  <si>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</si>
  <si>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</si>
  <si>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</si>
  <si>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</si>
  <si>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</si>
  <si>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</si>
  <si>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</si>
  <si>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</si>
  <si>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</si>
  <si>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</si>
  <si>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</si>
  <si>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</si>
  <si>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</si>
  <si>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</si>
  <si>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</si>
  <si>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</si>
  <si>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</si>
  <si>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</si>
  <si>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</si>
  <si>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</si>
  <si>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</si>
  <si>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</si>
  <si>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</si>
  <si>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</si>
  <si>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</si>
  <si>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</si>
  <si>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</si>
  <si>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</si>
  <si>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</si>
  <si>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</si>
  <si>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</si>
  <si>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</si>
  <si>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</si>
  <si>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</si>
  <si>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</si>
  <si>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</si>
  <si>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</si>
  <si>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</si>
  <si>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</si>
  <si>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</si>
  <si>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</si>
  <si>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</si>
  <si>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</si>
  <si>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</si>
  <si>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</si>
  <si>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</si>
  <si>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</si>
  <si>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</si>
  <si>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</si>
  <si>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</si>
  <si>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</si>
  <si>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</si>
  <si>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</si>
  <si>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</si>
  <si>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</si>
  <si>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</si>
  <si>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</si>
  <si>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</si>
  <si>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</si>
  <si>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</si>
  <si>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</si>
  <si>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</si>
  <si>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</si>
  <si>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</si>
  <si>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</si>
  <si>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</si>
  <si>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</si>
  <si>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</si>
  <si>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</si>
  <si>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</si>
  <si>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</si>
  <si>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</si>
  <si>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</si>
  <si>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</si>
  <si>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</si>
  <si>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</si>
  <si>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</si>
  <si>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</si>
  <si>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</si>
  <si>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</si>
  <si>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</si>
  <si>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</si>
  <si>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</si>
  <si>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</si>
  <si>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</si>
  <si>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</si>
  <si>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</si>
  <si>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</si>
  <si>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</si>
  <si>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</si>
  <si>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</si>
  <si>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</si>
  <si>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</si>
  <si>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</si>
  <si>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</si>
  <si>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</si>
  <si>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</si>
  <si>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</si>
  <si>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</si>
  <si>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</si>
  <si>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</si>
  <si>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</si>
  <si>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</si>
  <si>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</si>
  <si>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</si>
  <si>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</si>
  <si>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</si>
  <si>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</si>
  <si>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</si>
  <si>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</si>
  <si>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</si>
  <si>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</si>
  <si>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</si>
  <si>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</si>
  <si>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</si>
  <si>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</si>
  <si>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</si>
  <si>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</si>
  <si>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</si>
  <si>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</si>
  <si>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</si>
  <si>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</si>
  <si>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</si>
  <si>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</si>
  <si>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</si>
  <si>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</si>
  <si>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</si>
  <si>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</si>
  <si>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</si>
  <si>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</si>
  <si>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</si>
  <si>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</si>
  <si>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</si>
  <si>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</si>
  <si>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</si>
  <si>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</si>
  <si>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</si>
  <si>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</si>
  <si>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</si>
  <si>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</si>
  <si>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</si>
  <si>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</si>
  <si>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</si>
  <si>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</si>
  <si>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</si>
  <si>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</si>
  <si>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</si>
  <si>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</si>
  <si>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</si>
  <si>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</si>
  <si>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</si>
  <si>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</si>
  <si>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</si>
  <si>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</si>
  <si>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</si>
  <si>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</si>
  <si>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</si>
  <si>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</si>
  <si>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</si>
  <si>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</si>
  <si>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</si>
  <si>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</si>
  <si>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</si>
  <si>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</si>
  <si>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</si>
  <si>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</si>
  <si>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</si>
  <si>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</si>
  <si>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</si>
  <si>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</si>
  <si>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</si>
  <si>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</si>
  <si>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</si>
  <si>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</si>
  <si>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</si>
  <si>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</si>
  <si>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</si>
  <si>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</si>
  <si>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</si>
  <si>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</si>
  <si>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</si>
  <si>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</si>
  <si>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</si>
  <si>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</si>
  <si>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</si>
  <si>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</si>
  <si>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</si>
  <si>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</si>
  <si>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</si>
  <si>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</si>
  <si>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</si>
  <si>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</si>
  <si>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</si>
  <si>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</si>
  <si>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</si>
  <si>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</si>
  <si>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</si>
  <si>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</si>
  <si>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</si>
  <si>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</si>
  <si>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</si>
  <si>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</si>
  <si>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</si>
  <si>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</si>
  <si>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</si>
  <si>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</si>
  <si>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</si>
  <si>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</si>
  <si>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</si>
  <si>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</si>
  <si>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</si>
  <si>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</si>
  <si>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</si>
  <si>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</si>
  <si>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</si>
  <si>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</si>
  <si>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</si>
  <si>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</si>
  <si>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</si>
  <si>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</si>
  <si>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</si>
  <si>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</si>
  <si>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</si>
  <si>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</si>
  <si>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</si>
  <si>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</si>
  <si>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</si>
  <si>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</si>
  <si>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</si>
  <si>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</si>
  <si>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</si>
  <si>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</si>
  <si>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</si>
  <si>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</si>
  <si>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</si>
  <si>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</si>
  <si>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</si>
  <si>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</si>
  <si>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</si>
  <si>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</si>
  <si>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</si>
  <si>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</si>
  <si>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</si>
  <si>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</si>
  <si>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</si>
  <si>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</si>
  <si>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</si>
  <si>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</si>
  <si>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</si>
  <si>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</si>
  <si>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</si>
  <si>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</si>
  <si>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</si>
  <si>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</si>
  <si>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</si>
  <si>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</si>
  <si>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</si>
  <si>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</si>
  <si>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</si>
  <si>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</si>
  <si>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</si>
  <si>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</si>
  <si>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</si>
  <si>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</si>
  <si>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</si>
  <si>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</si>
  <si>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</si>
  <si>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</si>
  <si>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</si>
  <si>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</si>
  <si>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</si>
  <si>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</si>
  <si>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</si>
  <si>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</si>
  <si>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</si>
  <si>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</si>
  <si>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</si>
  <si>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</si>
  <si>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</si>
  <si>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</si>
  <si>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</si>
  <si>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</si>
  <si>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</si>
  <si>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</si>
  <si>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</si>
  <si>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</si>
  <si>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</si>
  <si>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</si>
  <si>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</si>
  <si>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</si>
  <si>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</si>
  <si>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</si>
  <si>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</si>
  <si>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</si>
  <si>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</si>
  <si>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</si>
  <si>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</si>
  <si>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</si>
  <si>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</si>
  <si>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</si>
  <si>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</si>
  <si>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</si>
  <si>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</si>
  <si>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</si>
  <si>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</si>
  <si>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</si>
  <si>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</si>
  <si>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</si>
  <si>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</si>
  <si>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</si>
  <si>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</si>
  <si>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</si>
  <si>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</si>
  <si>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</si>
  <si>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</si>
  <si>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</si>
  <si>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</si>
  <si>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</si>
  <si>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</si>
  <si>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</si>
  <si>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</si>
  <si>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</si>
  <si>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</si>
  <si>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</si>
  <si>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</si>
  <si>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</si>
  <si>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</si>
  <si>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</si>
  <si>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</si>
  <si>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</si>
  <si>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</si>
  <si>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</si>
  <si>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</si>
  <si>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</si>
  <si>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</si>
  <si>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</si>
  <si>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</si>
  <si>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</si>
  <si>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</si>
  <si>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</si>
  <si>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</si>
  <si>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</si>
  <si>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</si>
  <si>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</si>
  <si>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</si>
  <si>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</si>
  <si>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</si>
  <si>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</si>
  <si>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</si>
  <si>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</si>
  <si>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</si>
  <si>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</si>
  <si>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</si>
  <si>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</si>
  <si>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</si>
  <si>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</si>
  <si>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</si>
  <si>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</si>
  <si>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</si>
  <si>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</si>
  <si>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</si>
  <si>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</si>
  <si>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</si>
  <si>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</si>
  <si>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</si>
  <si>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</si>
  <si>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</si>
  <si>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</si>
  <si>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</si>
  <si>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</si>
  <si>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</si>
  <si>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</si>
  <si>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</si>
  <si>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</si>
  <si>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</si>
  <si>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</si>
  <si>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</si>
  <si>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</si>
  <si>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</si>
  <si>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</si>
  <si>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</si>
  <si>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</si>
  <si>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</si>
  <si>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</si>
  <si>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</si>
  <si>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</si>
  <si>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</si>
  <si>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</si>
  <si>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</si>
  <si>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</si>
  <si>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</si>
  <si>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</si>
  <si>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</si>
  <si>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</si>
  <si>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</si>
  <si>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</si>
  <si>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</si>
  <si>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</si>
  <si>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</si>
  <si>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</si>
  <si>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</si>
  <si>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</si>
  <si>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</si>
  <si>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</si>
  <si>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</si>
  <si>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</si>
  <si>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</si>
  <si>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</si>
  <si>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</si>
  <si>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</si>
  <si>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</si>
  <si>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</si>
  <si>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</si>
  <si>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</si>
  <si>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</si>
  <si>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</si>
  <si>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</si>
  <si>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</si>
  <si>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</si>
  <si>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</si>
  <si>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</si>
  <si>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</si>
  <si>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</si>
  <si>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</si>
  <si>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</si>
  <si>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</si>
  <si>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</si>
  <si>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</si>
  <si>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</si>
  <si>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</si>
  <si>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</si>
  <si>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</si>
  <si>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</si>
  <si>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</si>
  <si>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</si>
  <si>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</si>
  <si>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</si>
  <si>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</si>
  <si>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</si>
  <si>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</si>
  <si>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</si>
  <si>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</si>
  <si>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</si>
  <si>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</si>
  <si>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</si>
  <si>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</si>
  <si>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</si>
  <si>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</si>
  <si>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</si>
  <si>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</si>
  <si>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</si>
  <si>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</si>
  <si>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</si>
  <si>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</si>
  <si>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</si>
  <si>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</si>
  <si>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</si>
  <si>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</si>
  <si>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</si>
  <si>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</si>
  <si>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</si>
  <si>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</si>
  <si>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</si>
  <si>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</si>
  <si>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</si>
  <si>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</si>
  <si>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</si>
  <si>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</si>
  <si>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</si>
  <si>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</si>
  <si>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</si>
  <si>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</si>
  <si>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</si>
  <si>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</si>
  <si>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</si>
  <si>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</si>
  <si>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</si>
  <si>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</si>
  <si>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</si>
  <si>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</si>
  <si>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</si>
  <si>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</si>
  <si>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</si>
  <si>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</si>
  <si>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</si>
  <si>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</si>
  <si>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</si>
  <si>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</si>
  <si>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</si>
  <si>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</si>
  <si>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</si>
  <si>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</si>
  <si>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</si>
  <si>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</si>
  <si>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</si>
  <si>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</si>
  <si>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</si>
  <si>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</si>
  <si>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</si>
  <si>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</si>
  <si>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</si>
  <si>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</si>
  <si>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</si>
  <si>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</si>
  <si>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</si>
  <si>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</si>
  <si>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</si>
  <si>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</si>
  <si>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</si>
  <si>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</si>
  <si>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</si>
  <si>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</si>
  <si>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</si>
  <si>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</si>
  <si>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</si>
  <si>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</si>
  <si>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</si>
  <si>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</si>
  <si>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</si>
  <si>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</si>
  <si>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</si>
  <si>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</si>
  <si>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</si>
  <si>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</si>
  <si>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</si>
  <si>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</si>
  <si>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</si>
  <si>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</si>
  <si>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</si>
  <si>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</si>
  <si>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</si>
  <si>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</si>
  <si>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</si>
  <si>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</si>
  <si>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</si>
  <si>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</si>
  <si>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</si>
  <si>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</si>
  <si>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</si>
  <si>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</si>
  <si>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</si>
  <si>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</si>
  <si>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</si>
  <si>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</si>
  <si>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</si>
  <si>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</si>
  <si>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</si>
  <si>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</si>
  <si>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</si>
  <si>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</si>
  <si>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</si>
  <si>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</si>
  <si>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</si>
  <si>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</si>
  <si>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</si>
  <si>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</si>
  <si>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</si>
  <si>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</si>
  <si>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</si>
  <si>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</si>
  <si>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</si>
  <si>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</si>
  <si>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</si>
  <si>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</si>
  <si>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</si>
  <si>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</si>
  <si>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</si>
  <si>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</si>
  <si>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</si>
  <si>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</si>
  <si>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</si>
  <si>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</si>
  <si>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</si>
  <si>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</si>
  <si>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</si>
  <si>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</si>
  <si>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</si>
  <si>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</si>
  <si>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</si>
  <si>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</si>
  <si>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</si>
  <si>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</si>
  <si>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</si>
  <si>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</si>
  <si>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</si>
  <si>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</si>
  <si>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</si>
  <si>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</si>
  <si>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</si>
  <si>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</si>
  <si>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</si>
  <si>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</si>
  <si>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</si>
  <si>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</si>
  <si>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</si>
  <si>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</si>
  <si>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</si>
  <si>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</si>
  <si>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</si>
  <si>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</si>
  <si>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</si>
  <si>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</si>
  <si>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</si>
  <si>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</si>
  <si>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</si>
  <si>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</si>
  <si>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</si>
  <si>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</si>
  <si>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</si>
  <si>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</si>
  <si>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</si>
  <si>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</si>
  <si>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</si>
  <si>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</si>
  <si>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</si>
  <si>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</si>
  <si>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</si>
  <si>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</si>
  <si>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</si>
  <si>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</si>
  <si>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</si>
  <si>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</si>
  <si>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</si>
  <si>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</si>
  <si>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</si>
  <si>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</si>
  <si>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</si>
  <si>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</si>
  <si>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</si>
  <si>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</si>
  <si>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</si>
  <si>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</si>
  <si>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</si>
  <si>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</si>
  <si>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</si>
  <si>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</si>
  <si>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</si>
  <si>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</si>
  <si>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</si>
  <si>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</si>
  <si>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</si>
  <si>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</si>
  <si>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</si>
  <si>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</si>
  <si>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</si>
  <si>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</si>
  <si>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</si>
  <si>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</si>
  <si>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</si>
  <si>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</si>
  <si>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</si>
  <si>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</si>
  <si>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</si>
  <si>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</si>
  <si>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</si>
  <si>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</si>
  <si>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</si>
  <si>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</si>
  <si>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</si>
  <si>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</si>
  <si>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</si>
  <si>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</si>
  <si>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</si>
  <si>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</si>
  <si>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</si>
  <si>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</si>
  <si>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</si>
  <si>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</si>
  <si>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</si>
  <si>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</si>
  <si>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</si>
  <si>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</si>
  <si>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</si>
  <si>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</si>
  <si>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</si>
  <si>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</si>
  <si>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</si>
  <si>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</si>
  <si>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</si>
  <si>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</si>
  <si>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</si>
  <si>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</si>
  <si>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</si>
  <si>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</si>
  <si>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</si>
  <si>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</si>
  <si>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</si>
  <si>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</si>
  <si>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</si>
  <si>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</si>
  <si>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</si>
  <si>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</si>
  <si>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</si>
  <si>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</si>
  <si>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</si>
  <si>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</si>
  <si>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</si>
  <si>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</si>
  <si>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</si>
  <si>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</si>
  <si>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</si>
  <si>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</si>
  <si>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</si>
  <si>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</si>
  <si>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</si>
  <si>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</si>
  <si>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</si>
  <si>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</si>
  <si>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</si>
  <si>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</si>
  <si>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</si>
  <si>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</si>
  <si>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</si>
  <si>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</si>
  <si>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</si>
  <si>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</si>
  <si>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</si>
  <si>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</si>
  <si>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</si>
  <si>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</si>
  <si>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</si>
  <si>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</si>
  <si>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</si>
  <si>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</si>
  <si>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</si>
  <si>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</si>
  <si>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</si>
  <si>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</si>
  <si>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</si>
  <si>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</si>
  <si>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</si>
  <si>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</si>
  <si>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</si>
  <si>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</si>
  <si>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</si>
  <si>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</si>
  <si>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</si>
  <si>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</si>
  <si>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</si>
  <si>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</si>
  <si>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</si>
  <si>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</si>
  <si>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</si>
  <si>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</si>
  <si>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</si>
  <si>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</si>
  <si>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</si>
  <si>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</si>
  <si>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</si>
  <si>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</si>
  <si>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</si>
  <si>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</si>
  <si>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</si>
  <si>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</si>
  <si>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</si>
  <si>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</si>
  <si>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</si>
  <si>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</si>
  <si>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</si>
  <si>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</si>
  <si>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</si>
  <si>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</si>
  <si>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</si>
  <si>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</si>
  <si>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</si>
  <si>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</si>
  <si>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</si>
  <si>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</si>
  <si>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</si>
  <si>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</si>
  <si>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</si>
  <si>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</si>
  <si>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</si>
  <si>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</si>
  <si>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</si>
  <si>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</si>
  <si>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</si>
  <si>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</si>
  <si>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</si>
  <si>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</si>
  <si>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</si>
  <si>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</si>
  <si>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</si>
  <si>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</si>
  <si>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</si>
  <si>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</si>
  <si>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</si>
  <si>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</si>
  <si>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</si>
  <si>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</si>
  <si>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</si>
  <si>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</si>
  <si>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</si>
  <si>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</si>
  <si>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</si>
  <si>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</si>
  <si>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</si>
  <si>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</si>
  <si>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</si>
  <si>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</si>
  <si>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</si>
  <si>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</si>
  <si>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</si>
  <si>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</si>
  <si>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</si>
  <si>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</si>
  <si>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</si>
  <si>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</si>
  <si>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</si>
  <si>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</si>
  <si>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</si>
  <si>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</si>
  <si>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</si>
  <si>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</si>
  <si>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</si>
  <si>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</si>
  <si>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</si>
  <si>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</si>
  <si>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</si>
  <si>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</si>
  <si>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</si>
  <si>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</si>
  <si>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</si>
  <si>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</si>
  <si>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</si>
  <si>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</si>
  <si>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</si>
  <si>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</si>
  <si>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</si>
  <si>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</si>
  <si>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</si>
  <si>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</si>
  <si>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</si>
  <si>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</si>
  <si>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</si>
  <si>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</si>
  <si>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</si>
  <si>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</si>
  <si>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</si>
  <si>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</si>
  <si>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</si>
  <si>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</si>
  <si>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</si>
  <si>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</si>
  <si>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</si>
  <si>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</si>
  <si>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</si>
  <si>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</si>
  <si>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</si>
  <si>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</si>
  <si>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</si>
  <si>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</si>
  <si>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</si>
  <si>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</si>
  <si>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</si>
  <si>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</si>
  <si>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</si>
  <si>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</si>
  <si>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</si>
  <si>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</si>
  <si>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</si>
  <si>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</si>
  <si>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</si>
  <si>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</si>
  <si>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</si>
  <si>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</si>
  <si>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</si>
  <si>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</si>
  <si>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</si>
  <si>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</si>
  <si>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</si>
  <si>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</si>
  <si>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</si>
  <si>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</si>
  <si>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</si>
  <si>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</si>
  <si>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</si>
  <si>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</si>
  <si>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</si>
  <si>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</si>
  <si>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</si>
  <si>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</si>
  <si>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</si>
  <si>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</si>
  <si>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</si>
  <si>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</si>
  <si>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</si>
  <si>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</si>
  <si>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</si>
  <si>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</si>
  <si>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</si>
  <si>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</si>
  <si>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</si>
  <si>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</si>
  <si>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</si>
  <si>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</si>
  <si>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</si>
  <si>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</si>
  <si>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</si>
  <si>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</si>
  <si>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</si>
  <si>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</si>
  <si>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</si>
  <si>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</si>
  <si>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</si>
  <si>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</si>
  <si>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</si>
  <si>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</si>
  <si>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</si>
  <si>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</si>
  <si>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</si>
  <si>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</si>
  <si>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</si>
  <si>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</si>
  <si>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</si>
  <si>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</si>
  <si>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</si>
  <si>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</si>
  <si>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</si>
  <si>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</si>
  <si>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</si>
  <si>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</si>
  <si>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</si>
  <si>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</si>
  <si>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</si>
  <si>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</si>
  <si>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</si>
  <si>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</si>
  <si>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</si>
  <si>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</si>
  <si>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</si>
  <si>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</si>
  <si>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</si>
  <si>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</si>
  <si>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</si>
  <si>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</si>
  <si>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</si>
  <si>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</si>
  <si>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</si>
  <si>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</si>
  <si>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</si>
  <si>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</si>
  <si>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</si>
  <si>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</si>
  <si>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</si>
  <si>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</si>
  <si>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</si>
  <si>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</si>
  <si>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</si>
  <si>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</si>
  <si>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</si>
  <si>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</si>
  <si>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</si>
  <si>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</si>
  <si>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</si>
  <si>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</si>
  <si>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</si>
  <si>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 xml:space="preserve">MC1 12:48, autorizado as 13:18 em inspeção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</si>
  <si>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</si>
  <si>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</si>
  <si>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</si>
  <si>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</si>
  <si>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</si>
  <si>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</si>
  <si>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</si>
  <si>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</si>
  <si>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</si>
  <si>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</si>
  <si>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</si>
  <si>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</si>
  <si>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</si>
  <si>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</si>
  <si>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</si>
  <si>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</si>
  <si>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</si>
  <si>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</si>
  <si>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</si>
  <si>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</si>
  <si>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</si>
  <si>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</si>
  <si>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</si>
  <si>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</si>
  <si>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Jovanio</t>
  </si>
  <si>
    <t>Solda - Condicionado à temperatura (tem junta via 1 e 2)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</si>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</sst>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W163" activePane="topRight" state="frozen"/>
      <selection pane="topRight" activeCell="AG167" sqref="AG16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1334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1335</v>
      </c>
      <c r="N122" s="141" t="s">
        <v>1336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1337</v>
      </c>
      <c r="BK122" s="19" t="s">
        <v>1338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1338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1339</v>
      </c>
      <c r="BK123" s="19" t="s">
        <v>1340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1340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1341</v>
      </c>
      <c r="BK124" s="18" t="s">
        <v>1341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1341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1342</v>
      </c>
      <c r="BK130" s="18" t="s">
        <v>1342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1342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1343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1344</v>
      </c>
      <c r="BK131" s="19" t="s">
        <v>1345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1345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1346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1347</v>
      </c>
      <c r="N132" s="141" t="s">
        <v>1346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1339</v>
      </c>
      <c r="BK132" s="19" t="s">
        <v>1340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1340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1348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1339</v>
      </c>
      <c r="BK133" s="19" t="s">
        <v>1340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1340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1348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1339</v>
      </c>
      <c r="BK135" s="19" t="s">
        <v>1340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1340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1349</v>
      </c>
      <c r="BK137" s="18" t="s">
        <v>1350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1350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1351</v>
      </c>
      <c r="N138" s="141" t="s">
        <v>1352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1353</v>
      </c>
      <c r="X138" s="116" t="s">
        <v>519</v>
      </c>
      <c r="Y138" s="143" t="s">
        <v>522</v>
      </c>
      <c r="Z138" s="116"/>
      <c r="AA138" s="164" t="s">
        <v>1354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1337</v>
      </c>
      <c r="BK138" s="19" t="s">
        <v>1338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1338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1355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1356</v>
      </c>
      <c r="BK140" s="18" t="s">
        <v>1356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1356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1337</v>
      </c>
      <c r="BK142" s="19" t="s">
        <v>1338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1338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53" si="37">IF(BN142="","",SUBSTITUTE(BM142," ","")&amp;SUBSTITUTE(BN142," ",""))</f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1357</v>
      </c>
      <c r="BK143" s="18" t="s">
        <v>1357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1357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1358</v>
      </c>
      <c r="W144" s="117" t="s">
        <v>1359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1360</v>
      </c>
      <c r="BK144" s="18" t="s">
        <v>1360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1360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1343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1361</v>
      </c>
      <c r="BK145" s="18" t="s">
        <v>1361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1362</v>
      </c>
      <c r="BK146" s="18" t="s">
        <v>1362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1362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1346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1347</v>
      </c>
      <c r="N147" s="141" t="s">
        <v>1346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1363</v>
      </c>
      <c r="BK147" s="19" t="s">
        <v>1364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1365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37"/>
        <v>SemOportunidadeSemOportunidade</v>
      </c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4.1666666666666664E-2</v>
      </c>
      <c r="AZ148" s="192"/>
      <c r="BA148" s="121">
        <v>66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2</v>
      </c>
      <c r="BI148" s="18"/>
      <c r="BJ148" s="18" t="s">
        <v>1366</v>
      </c>
      <c r="BK148" s="19" t="s">
        <v>1367</v>
      </c>
      <c r="BL148" s="17"/>
      <c r="BM148" s="144" t="s">
        <v>543</v>
      </c>
      <c r="BN148" s="144" t="s">
        <v>543</v>
      </c>
      <c r="BO148" s="144" t="s">
        <v>543</v>
      </c>
      <c r="BP148" s="20" t="s">
        <v>517</v>
      </c>
      <c r="BQ148" s="13" t="str">
        <f t="shared" ref="BQ148" si="44">IF(AND(BR148&lt;1,BS148&lt;1),"Produção e Intervalo",IF(BR148&lt;1,"Intervalo",IF(BS148&lt;1,"Produção","Aderente")))</f>
        <v>Aderente</v>
      </c>
      <c r="BR148" s="21">
        <f t="shared" ref="BR148" si="45">IF(OR(B148="",F148=""),"*",AY148/P148)</f>
        <v>1</v>
      </c>
      <c r="BS148" s="21">
        <f t="shared" ref="BS148" si="46">IF(OR(B148="",F148=""),"*",BA148/Q148)</f>
        <v>1</v>
      </c>
      <c r="BT148" s="8" t="str">
        <f t="shared" si="37"/>
        <v>OKOK</v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1368</v>
      </c>
      <c r="BK149" s="18" t="s">
        <v>1369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1370</v>
      </c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 t="shared" si="37"/>
        <v>SuperExecução</v>
      </c>
      <c r="BU149" s="8"/>
    </row>
    <row r="150" spans="1:73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1371</v>
      </c>
      <c r="N150" s="141" t="s">
        <v>1372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1373</v>
      </c>
      <c r="W150" s="117" t="s">
        <v>1374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7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1375</v>
      </c>
      <c r="BK151" s="18" t="s">
        <v>1376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1365</v>
      </c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 t="shared" si="37"/>
        <v>SemOportunidadeSemOportunidade</v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7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1377</v>
      </c>
      <c r="BK152" s="19" t="s">
        <v>1378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8"/>
        <v>Aderente</v>
      </c>
      <c r="BR152" s="21">
        <f t="shared" si="49"/>
        <v>1.333333333333333</v>
      </c>
      <c r="BS152" s="21">
        <f t="shared" si="50"/>
        <v>1</v>
      </c>
      <c r="BT152" s="8" t="str">
        <f t="shared" si="37"/>
        <v>OKOK</v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7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1377</v>
      </c>
      <c r="BK153" s="19" t="s">
        <v>1379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1365</v>
      </c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37"/>
        <v>SemOportunidadeSemOportunidade</v>
      </c>
      <c r="BU153" s="8"/>
    </row>
    <row r="154" spans="1:73">
      <c r="A154" s="147" t="str">
        <f t="shared" ref="A154:A164" si="51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2">IF(BN154="","",SUBSTITUTE(BM154," ","")&amp;SUBSTITUTE(BN154," ",""))</f>
        <v/>
      </c>
      <c r="BU154" s="8"/>
    </row>
    <row r="155" spans="1:73">
      <c r="A155" s="147" t="str">
        <f t="shared" si="51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3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4">IF(AND(BR155&lt;1,BS155&lt;1),"Produção e Intervalo",IF(BR155&lt;1,"Intervalo",IF(BS155&lt;1,"Produção","Aderente")))</f>
        <v>Aderente</v>
      </c>
      <c r="BR155" s="21" t="str">
        <f t="shared" ref="BR155:BR156" si="55">IF(OR(B155="",F155=""),"*",AY155/P155)</f>
        <v>*</v>
      </c>
      <c r="BS155" s="21" t="str">
        <f t="shared" ref="BS155:BS156" si="56">IF(OR(B155="",F155=""),"*",BA155/Q155)</f>
        <v>*</v>
      </c>
      <c r="BT155" s="8"/>
      <c r="BU155" s="8"/>
    </row>
    <row r="156" spans="1:73">
      <c r="A156" s="147" t="str">
        <f t="shared" si="51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4"/>
        <v>Aderente</v>
      </c>
      <c r="BR156" s="21" t="str">
        <f t="shared" si="55"/>
        <v>*</v>
      </c>
      <c r="BS156" s="21" t="str">
        <f t="shared" si="56"/>
        <v>*</v>
      </c>
      <c r="BT156" s="8"/>
      <c r="BU156" s="8"/>
    </row>
    <row r="157" spans="1:73">
      <c r="A157" s="147" t="str">
        <f t="shared" si="51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1377</v>
      </c>
      <c r="BK157" s="19" t="s">
        <v>1380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1365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ref="BT157:BT158" si="57">IF(BN157="","",SUBSTITUTE(BM157," ","")&amp;SUBSTITUTE(BN157," ",""))</f>
        <v>SemOportunidadeSemOportunidade</v>
      </c>
      <c r="BU157" s="8"/>
    </row>
    <row r="158" spans="1:73">
      <c r="A158" s="147" t="str">
        <f t="shared" si="51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1377</v>
      </c>
      <c r="BK158" s="19" t="s">
        <v>1381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1382</v>
      </c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7"/>
        <v>ModernizaçãoExecução</v>
      </c>
      <c r="BU158" s="8"/>
    </row>
    <row r="159" spans="1:73">
      <c r="A159" s="147" t="str">
        <f t="shared" si="51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1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1383</v>
      </c>
      <c r="BK160" s="19" t="s">
        <v>1384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19"/>
        <v>Aderente</v>
      </c>
      <c r="BR160" s="21">
        <f t="shared" si="20"/>
        <v>1</v>
      </c>
      <c r="BS160" s="21">
        <f t="shared" si="21"/>
        <v>1</v>
      </c>
      <c r="BT160" s="8" t="str">
        <f t="shared" ref="BT160:BT164" si="58">IF(BN160="","",SUBSTITUTE(BM160," ","")&amp;SUBSTITUTE(BN160," ",""))</f>
        <v>OKOK</v>
      </c>
      <c r="BU160" s="8"/>
    </row>
    <row r="161" spans="1:73">
      <c r="A161" s="147" t="str">
        <f t="shared" si="51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1355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1377</v>
      </c>
      <c r="BK161" s="19" t="s">
        <v>1385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1365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58"/>
        <v>SemOportunidadeSemOportunidade</v>
      </c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1386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1387</v>
      </c>
      <c r="BK162" s="19" t="s">
        <v>1388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58"/>
        <v>OKOK</v>
      </c>
      <c r="BU162" s="8"/>
    </row>
    <row r="163" spans="1:73">
      <c r="A163" s="147" t="str">
        <f t="shared" si="51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1377</v>
      </c>
      <c r="BK163" s="18" t="s">
        <v>1389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1389</v>
      </c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 t="shared" si="58"/>
        <v>ExpansãoExecução</v>
      </c>
      <c r="BU163" s="8"/>
    </row>
    <row r="164" spans="1:73">
      <c r="A164" s="147" t="str">
        <f t="shared" si="51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1375</v>
      </c>
      <c r="BK164" s="19" t="s">
        <v>1390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Aderente</v>
      </c>
      <c r="BR164" s="21">
        <f t="shared" si="61"/>
        <v>1</v>
      </c>
      <c r="BS164" s="21">
        <f t="shared" si="62"/>
        <v>1</v>
      </c>
      <c r="BT164" s="8" t="str">
        <f t="shared" si="58"/>
        <v>OKOK</v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  <c r="BU165" s="8"/>
    </row>
    <row r="166" spans="1:73">
      <c r="A166" s="50"/>
      <c r="B166" s="155">
        <v>45972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1371</v>
      </c>
      <c r="N166" s="141" t="s">
        <v>1372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1373</v>
      </c>
      <c r="W166" s="117" t="s">
        <v>1391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/>
      <c r="AS166" s="120"/>
      <c r="AT166" s="120"/>
      <c r="AU166" s="166"/>
      <c r="AV166" s="166"/>
      <c r="AW166" s="15"/>
      <c r="AX166" s="15"/>
      <c r="AY166" s="12">
        <f t="shared" si="17"/>
        <v>0</v>
      </c>
      <c r="AZ166" s="192"/>
      <c r="BA166" s="121"/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Produção e Intervalo</v>
      </c>
      <c r="BR166" s="21">
        <f t="shared" si="20"/>
        <v>0</v>
      </c>
      <c r="BS166" s="21">
        <f t="shared" si="21"/>
        <v>0</v>
      </c>
      <c r="BT166" s="8" t="str">
        <f t="shared" si="52"/>
        <v/>
      </c>
      <c r="BU166" s="8"/>
    </row>
    <row r="167" spans="1:73">
      <c r="A167" s="50"/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1392</v>
      </c>
      <c r="W167" s="117" t="s">
        <v>1393</v>
      </c>
      <c r="X167" s="116" t="s">
        <v>519</v>
      </c>
      <c r="Y167" s="143"/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Produção e Intervalo</v>
      </c>
      <c r="BR167" s="21">
        <f t="shared" si="20"/>
        <v>0</v>
      </c>
      <c r="BS167" s="21">
        <f t="shared" si="21"/>
        <v>0</v>
      </c>
      <c r="BT167" s="8" t="str">
        <f t="shared" si="52"/>
        <v/>
      </c>
      <c r="BU167" s="8"/>
    </row>
    <row r="168" spans="1:73">
      <c r="A168" s="50"/>
      <c r="B168" s="155">
        <v>45972</v>
      </c>
      <c r="C168" s="156">
        <f>IF(BS_CONTROLE[[#This Row],[DATA]]="","",WEEKNUM(BS_CONTROLE[[#This Row],[DATA]]))</f>
        <v>46</v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2"/>
        <v/>
      </c>
    </row>
    <row r="169" spans="1:73">
      <c r="A169" s="50"/>
      <c r="B169" s="155">
        <v>45972</v>
      </c>
      <c r="C169" s="156">
        <f>IF(BS_CONTROLE[[#This Row],[DATA]]="","",WEEKNUM(BS_CONTROLE[[#This Row],[DATA]]))</f>
        <v>46</v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2"/>
        <v/>
      </c>
    </row>
    <row r="170" spans="1:73">
      <c r="A170" s="50"/>
      <c r="B170" s="155">
        <v>45972</v>
      </c>
      <c r="C170" s="156">
        <f>IF(BS_CONTROLE[[#This Row],[DATA]]="","",WEEKNUM(BS_CONTROLE[[#This Row],[DATA]]))</f>
        <v>46</v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3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2"/>
        <v/>
      </c>
    </row>
    <row r="171" spans="1:73">
      <c r="A171" s="50"/>
      <c r="B171" s="155">
        <v>45972</v>
      </c>
      <c r="C171" s="156">
        <f>IF(BS_CONTROLE[[#This Row],[DATA]]="","",WEEKNUM(BS_CONTROLE[[#This Row],[DATA]]))</f>
        <v>46</v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2"/>
        <v/>
      </c>
    </row>
    <row r="172" spans="1:73">
      <c r="A172" s="50"/>
      <c r="B172" s="155">
        <v>45972</v>
      </c>
      <c r="C172" s="156">
        <f>IF(BS_CONTROLE[[#This Row],[DATA]]="","",WEEKNUM(BS_CONTROLE[[#This Row],[DATA]]))</f>
        <v>46</v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2"/>
        <v/>
      </c>
    </row>
    <row r="173" spans="1:73">
      <c r="A173" s="50"/>
      <c r="B173" s="155">
        <v>45972</v>
      </c>
      <c r="C173" s="156">
        <f>IF(BS_CONTROLE[[#This Row],[DATA]]="","",WEEKNUM(BS_CONTROLE[[#This Row],[DATA]]))</f>
        <v>46</v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/>
      </c>
    </row>
    <row r="174" spans="1:73" ht="15.75" customHeight="1">
      <c r="A174" s="50"/>
      <c r="B174" s="155">
        <v>45972</v>
      </c>
      <c r="C174" s="156">
        <f>IF(BS_CONTROLE[[#This Row],[DATA]]="","",WEEKNUM(BS_CONTROLE[[#This Row],[DATA]]))</f>
        <v>46</v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Aderente</v>
      </c>
      <c r="BR174" s="21" t="str">
        <f t="shared" ref="BR174:BR237" si="66">IF(OR(B174="",F174=""),"*",AY174/P174)</f>
        <v>*</v>
      </c>
      <c r="BS174" s="21" t="str">
        <f t="shared" ref="BS174:BS237" si="67">IF(OR(B174="",F174=""),"*",BA174/Q174)</f>
        <v>*</v>
      </c>
      <c r="BT174" s="8" t="str">
        <f t="shared" si="64"/>
        <v/>
      </c>
    </row>
    <row r="175" spans="1:73">
      <c r="A175" s="50"/>
      <c r="B175" s="155">
        <v>45972</v>
      </c>
      <c r="C175" s="156">
        <f>IF(BS_CONTROLE[[#This Row],[DATA]]="","",WEEKNUM(BS_CONTROLE[[#This Row],[DATA]]))</f>
        <v>46</v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Aderente</v>
      </c>
      <c r="BR175" s="21" t="str">
        <f t="shared" si="66"/>
        <v>*</v>
      </c>
      <c r="BS175" s="21" t="str">
        <f t="shared" si="67"/>
        <v>*</v>
      </c>
      <c r="BT175" s="8" t="str">
        <f t="shared" si="64"/>
        <v/>
      </c>
    </row>
    <row r="176" spans="1:73">
      <c r="A176" s="50"/>
      <c r="B176" s="155">
        <v>45972</v>
      </c>
      <c r="C176" s="156">
        <f>IF(BS_CONTROLE[[#This Row],[DATA]]="","",WEEKNUM(BS_CONTROLE[[#This Row],[DATA]]))</f>
        <v>46</v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Aderente</v>
      </c>
      <c r="BR176" s="21" t="str">
        <f t="shared" si="66"/>
        <v>*</v>
      </c>
      <c r="BS176" s="21" t="str">
        <f t="shared" si="67"/>
        <v>*</v>
      </c>
      <c r="BT176" s="8" t="str">
        <f t="shared" si="64"/>
        <v/>
      </c>
    </row>
    <row r="177" spans="1:72">
      <c r="A177" s="50"/>
      <c r="B177" s="155">
        <v>45972</v>
      </c>
      <c r="C177" s="156">
        <f>IF(BS_CONTROLE[[#This Row],[DATA]]="","",WEEKNUM(BS_CONTROLE[[#This Row],[DATA]]))</f>
        <v>46</v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Aderente</v>
      </c>
      <c r="BR177" s="21" t="str">
        <f t="shared" si="66"/>
        <v>*</v>
      </c>
      <c r="BS177" s="21" t="str">
        <f t="shared" si="67"/>
        <v>*</v>
      </c>
      <c r="BT177" s="8" t="str">
        <f t="shared" si="64"/>
        <v/>
      </c>
    </row>
    <row r="178" spans="1:72">
      <c r="A178" s="50"/>
      <c r="B178" s="155">
        <v>45972</v>
      </c>
      <c r="C178" s="156">
        <f>IF(BS_CONTROLE[[#This Row],[DATA]]="","",WEEKNUM(BS_CONTROLE[[#This Row],[DATA]]))</f>
        <v>46</v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Aderente</v>
      </c>
      <c r="BR179" s="21" t="str">
        <f t="shared" si="66"/>
        <v>*</v>
      </c>
      <c r="BS179" s="21" t="str">
        <f t="shared" si="67"/>
        <v>*</v>
      </c>
      <c r="BT179" s="8" t="str">
        <f t="shared" si="6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Aderente</v>
      </c>
      <c r="BR180" s="21" t="str">
        <f t="shared" si="66"/>
        <v>*</v>
      </c>
      <c r="BS180" s="21" t="str">
        <f t="shared" si="67"/>
        <v>*</v>
      </c>
      <c r="BT180" s="8" t="str">
        <f t="shared" si="6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Aderente</v>
      </c>
      <c r="BR182" s="21" t="str">
        <f t="shared" si="66"/>
        <v>*</v>
      </c>
      <c r="BS182" s="21" t="str">
        <f t="shared" si="67"/>
        <v>*</v>
      </c>
      <c r="BT182" s="8" t="str">
        <f t="shared" si="6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Aderente</v>
      </c>
      <c r="BR183" s="21" t="str">
        <f t="shared" si="66"/>
        <v>*</v>
      </c>
      <c r="BS183" s="21" t="str">
        <f t="shared" si="67"/>
        <v>*</v>
      </c>
      <c r="BT183" s="8" t="str">
        <f t="shared" si="6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Aderente</v>
      </c>
      <c r="BR184" s="21" t="str">
        <f t="shared" si="66"/>
        <v>*</v>
      </c>
      <c r="BS184" s="21" t="str">
        <f t="shared" si="67"/>
        <v>*</v>
      </c>
      <c r="BT184" s="8" t="str">
        <f t="shared" si="6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7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3" operator="equal">
      <formula>"NÃO"</formula>
    </cfRule>
    <cfRule type="cellIs" dxfId="235" priority="464" operator="equal">
      <formula>"SIM"</formula>
    </cfRule>
  </conditionalFormatting>
  <conditionalFormatting sqref="AZ357:AZ815 AZ6:AZ355">
    <cfRule type="expression" dxfId="234" priority="42919">
      <formula>#REF!=1</formula>
    </cfRule>
  </conditionalFormatting>
  <conditionalFormatting sqref="BF65 V65 U6:U64 U66:U817 BE6:BE835 AY6:AY835">
    <cfRule type="cellIs" dxfId="233" priority="42903" operator="equal">
      <formula>"ERRO"</formula>
    </cfRule>
  </conditionalFormatting>
  <conditionalFormatting sqref="BQ192:BQ819 BQ6:BQ190">
    <cfRule type="cellIs" dxfId="232" priority="42898" operator="equal">
      <formula>"Produção e Intervalo"</formula>
    </cfRule>
    <cfRule type="cellIs" dxfId="231" priority="42899" operator="equal">
      <formula>"Aderente"</formula>
    </cfRule>
    <cfRule type="cellIs" dxfId="230" priority="42900" operator="equal">
      <formula>"Intervalo"</formula>
    </cfRule>
    <cfRule type="cellIs" dxfId="229" priority="42901" operator="equal">
      <formula>"Produção"</formula>
    </cfRule>
    <cfRule type="cellIs" dxfId="228" priority="42902" operator="equal">
      <formula>"ERRO"</formula>
    </cfRule>
  </conditionalFormatting>
  <conditionalFormatting sqref="BR6:BS835">
    <cfRule type="cellIs" dxfId="227" priority="42880" operator="equal">
      <formula>"*"</formula>
    </cfRule>
    <cfRule type="cellIs" dxfId="226" priority="42881" operator="greaterThanOrEqual">
      <formula>1</formula>
    </cfRule>
    <cfRule type="cellIs" dxfId="225" priority="42882" operator="lessThan">
      <formula>1</formula>
    </cfRule>
  </conditionalFormatting>
  <conditionalFormatting sqref="BH818 BH441:BH815 BH6:BH27 BH28:BI34 BH35:BH84 BH85:BI88 BH89:BH438">
    <cfRule type="iconSet" priority="44703">
      <iconSet showValue="0">
        <cfvo type="percent" val="0"/>
        <cfvo type="num" val="1"/>
        <cfvo type="num" val="1" gte="0"/>
      </iconSet>
    </cfRule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83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0">
      <formula>#REF!=1</formula>
    </cfRule>
  </conditionalFormatting>
  <conditionalFormatting sqref="BP1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">
    <cfRule type="iconSet" priority="44735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4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1" operator="equal">
      <formula>"OPORTUNIDADE"</formula>
    </cfRule>
  </conditionalFormatting>
  <conditionalFormatting sqref="Z222">
    <cfRule type="cellIs" dxfId="222" priority="299" operator="equal">
      <formula>"NÃO"</formula>
    </cfRule>
    <cfRule type="cellIs" dxfId="221" priority="300" operator="equal">
      <formula>"SIM"</formula>
    </cfRule>
  </conditionalFormatting>
  <conditionalFormatting sqref="Z224">
    <cfRule type="cellIs" dxfId="220" priority="298" operator="equal">
      <formula>"OPORTUNIDADE"</formula>
    </cfRule>
  </conditionalFormatting>
  <conditionalFormatting sqref="Z224">
    <cfRule type="cellIs" dxfId="219" priority="296" operator="equal">
      <formula>"NÃO"</formula>
    </cfRule>
    <cfRule type="cellIs" dxfId="218" priority="297" operator="equal">
      <formula>"SIM"</formula>
    </cfRule>
  </conditionalFormatting>
  <conditionalFormatting sqref="BP2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1" operator="equal">
      <formula>"OPORTUNIDADE"</formula>
    </cfRule>
  </conditionalFormatting>
  <conditionalFormatting sqref="Y222">
    <cfRule type="cellIs" dxfId="216" priority="289" operator="equal">
      <formula>"NÃO"</formula>
    </cfRule>
    <cfRule type="cellIs" dxfId="215" priority="290" operator="equal">
      <formula>"SIM"</formula>
    </cfRule>
  </conditionalFormatting>
  <conditionalFormatting sqref="Y224">
    <cfRule type="cellIs" dxfId="214" priority="288" operator="equal">
      <formula>"OPORTUNIDADE"</formula>
    </cfRule>
  </conditionalFormatting>
  <conditionalFormatting sqref="Y224">
    <cfRule type="cellIs" dxfId="213" priority="286" operator="equal">
      <formula>"NÃO"</formula>
    </cfRule>
    <cfRule type="cellIs" dxfId="212" priority="287" operator="equal">
      <formula>"SIM"</formula>
    </cfRule>
  </conditionalFormatting>
  <conditionalFormatting sqref="BP21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7" operator="equal">
      <formula>"OPORTUNIDADE"</formula>
    </cfRule>
  </conditionalFormatting>
  <conditionalFormatting sqref="Z241">
    <cfRule type="cellIs" dxfId="210" priority="235" operator="equal">
      <formula>"NÃO"</formula>
    </cfRule>
    <cfRule type="cellIs" dxfId="209" priority="236" operator="equal">
      <formula>"SIM"</formula>
    </cfRule>
  </conditionalFormatting>
  <conditionalFormatting sqref="Y241:Y245">
    <cfRule type="cellIs" dxfId="208" priority="234" operator="equal">
      <formula>"OPORTUNIDADE"</formula>
    </cfRule>
  </conditionalFormatting>
  <conditionalFormatting sqref="Y241:Y245">
    <cfRule type="cellIs" dxfId="207" priority="232" operator="equal">
      <formula>"NÃO"</formula>
    </cfRule>
    <cfRule type="cellIs" dxfId="206" priority="233" operator="equal">
      <formula>"SIM"</formula>
    </cfRule>
  </conditionalFormatting>
  <conditionalFormatting sqref="Y239">
    <cfRule type="cellIs" dxfId="205" priority="231" operator="equal">
      <formula>"OPORTUNIDADE"</formula>
    </cfRule>
  </conditionalFormatting>
  <conditionalFormatting sqref="Y239">
    <cfRule type="cellIs" dxfId="204" priority="229" operator="equal">
      <formula>"NÃO"</formula>
    </cfRule>
    <cfRule type="cellIs" dxfId="203" priority="230" operator="equal">
      <formula>"SIM"</formula>
    </cfRule>
  </conditionalFormatting>
  <conditionalFormatting sqref="Y238">
    <cfRule type="cellIs" dxfId="202" priority="228" operator="equal">
      <formula>"OPORTUNIDADE"</formula>
    </cfRule>
  </conditionalFormatting>
  <conditionalFormatting sqref="Y238">
    <cfRule type="cellIs" dxfId="201" priority="226" operator="equal">
      <formula>"NÃO"</formula>
    </cfRule>
    <cfRule type="cellIs" dxfId="200" priority="227" operator="equal">
      <formula>"SIM"</formula>
    </cfRule>
  </conditionalFormatting>
  <conditionalFormatting sqref="Y237">
    <cfRule type="cellIs" dxfId="199" priority="225" operator="equal">
      <formula>"OPORTUNIDADE"</formula>
    </cfRule>
  </conditionalFormatting>
  <conditionalFormatting sqref="Y237">
    <cfRule type="cellIs" dxfId="198" priority="223" operator="equal">
      <formula>"NÃO"</formula>
    </cfRule>
    <cfRule type="cellIs" dxfId="197" priority="224" operator="equal">
      <formula>"SIM"</formula>
    </cfRule>
  </conditionalFormatting>
  <conditionalFormatting sqref="Y236">
    <cfRule type="cellIs" dxfId="196" priority="222" operator="equal">
      <formula>"OPORTUNIDADE"</formula>
    </cfRule>
  </conditionalFormatting>
  <conditionalFormatting sqref="Y236">
    <cfRule type="cellIs" dxfId="195" priority="220" operator="equal">
      <formula>"NÃO"</formula>
    </cfRule>
    <cfRule type="cellIs" dxfId="194" priority="221" operator="equal">
      <formula>"SIM"</formula>
    </cfRule>
  </conditionalFormatting>
  <conditionalFormatting sqref="Y235">
    <cfRule type="cellIs" dxfId="193" priority="219" operator="equal">
      <formula>"OPORTUNIDADE"</formula>
    </cfRule>
  </conditionalFormatting>
  <conditionalFormatting sqref="Y235">
    <cfRule type="cellIs" dxfId="192" priority="217" operator="equal">
      <formula>"NÃO"</formula>
    </cfRule>
    <cfRule type="cellIs" dxfId="191" priority="218" operator="equal">
      <formula>"SIM"</formula>
    </cfRule>
  </conditionalFormatting>
  <conditionalFormatting sqref="Y234">
    <cfRule type="cellIs" dxfId="190" priority="216" operator="equal">
      <formula>"OPORTUNIDADE"</formula>
    </cfRule>
  </conditionalFormatting>
  <conditionalFormatting sqref="Y234">
    <cfRule type="cellIs" dxfId="189" priority="214" operator="equal">
      <formula>"NÃO"</formula>
    </cfRule>
    <cfRule type="cellIs" dxfId="188" priority="215" operator="equal">
      <formula>"SIM"</formula>
    </cfRule>
  </conditionalFormatting>
  <conditionalFormatting sqref="BQ191">
    <cfRule type="cellIs" dxfId="187" priority="209" operator="equal">
      <formula>"Produção e Intervalo"</formula>
    </cfRule>
    <cfRule type="cellIs" dxfId="186" priority="210" operator="equal">
      <formula>"Aderente"</formula>
    </cfRule>
    <cfRule type="cellIs" dxfId="185" priority="211" operator="equal">
      <formula>"Intervalo"</formula>
    </cfRule>
    <cfRule type="cellIs" dxfId="184" priority="212" operator="equal">
      <formula>"Produção"</formula>
    </cfRule>
    <cfRule type="cellIs" dxfId="183" priority="213" operator="equal">
      <formula>"ERRO"</formula>
    </cfRule>
  </conditionalFormatting>
  <conditionalFormatting sqref="BJ200:BK20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2" operator="equal">
      <formula>"OPORTUNIDADE"</formula>
    </cfRule>
  </conditionalFormatting>
  <conditionalFormatting sqref="Y252">
    <cfRule type="cellIs" dxfId="181" priority="200" operator="equal">
      <formula>"NÃO"</formula>
    </cfRule>
    <cfRule type="cellIs" dxfId="180" priority="201" operator="equal">
      <formula>"SIM"</formula>
    </cfRule>
  </conditionalFormatting>
  <conditionalFormatting sqref="Y260">
    <cfRule type="cellIs" dxfId="179" priority="196" operator="equal">
      <formula>"OPORTUNIDADE"</formula>
    </cfRule>
  </conditionalFormatting>
  <conditionalFormatting sqref="Y260">
    <cfRule type="cellIs" dxfId="178" priority="194" operator="equal">
      <formula>"NÃO"</formula>
    </cfRule>
    <cfRule type="cellIs" dxfId="177" priority="195" operator="equal">
      <formula>"SIM"</formula>
    </cfRule>
  </conditionalFormatting>
  <conditionalFormatting sqref="BP24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7" operator="equal">
      <formula>"OPORTUNIDADE"</formula>
    </cfRule>
  </conditionalFormatting>
  <conditionalFormatting sqref="Y272:Z272">
    <cfRule type="cellIs" dxfId="175" priority="175" operator="equal">
      <formula>"NÃO"</formula>
    </cfRule>
    <cfRule type="cellIs" dxfId="174" priority="176" operator="equal">
      <formula>"SIM"</formula>
    </cfRule>
  </conditionalFormatting>
  <conditionalFormatting sqref="BP25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0" operator="equal">
      <formula>"OPORTUNIDADE"</formula>
    </cfRule>
  </conditionalFormatting>
  <conditionalFormatting sqref="Z269">
    <cfRule type="cellIs" dxfId="172" priority="168" operator="equal">
      <formula>"NÃO"</formula>
    </cfRule>
    <cfRule type="cellIs" dxfId="171" priority="169" operator="equal">
      <formula>"SIM"</formula>
    </cfRule>
  </conditionalFormatting>
  <conditionalFormatting sqref="BK27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9" operator="equal">
      <formula>"OPORTUNIDADE"</formula>
    </cfRule>
  </conditionalFormatting>
  <conditionalFormatting sqref="Y6:Z25">
    <cfRule type="cellIs" dxfId="169" priority="117" operator="equal">
      <formula>"NÃO"</formula>
    </cfRule>
    <cfRule type="cellIs" dxfId="168" priority="118" operator="equal">
      <formula>"SIM"</formula>
    </cfRule>
  </conditionalFormatting>
  <conditionalFormatting sqref="Z18">
    <cfRule type="cellIs" dxfId="167" priority="116" operator="equal">
      <formula>"OPORTUNIDADE"</formula>
    </cfRule>
  </conditionalFormatting>
  <conditionalFormatting sqref="Z18">
    <cfRule type="cellIs" dxfId="166" priority="114" operator="equal">
      <formula>"NÃO"</formula>
    </cfRule>
    <cfRule type="cellIs" dxfId="165" priority="115" operator="equal">
      <formula>"SIM"</formula>
    </cfRule>
  </conditionalFormatting>
  <conditionalFormatting sqref="Y18">
    <cfRule type="cellIs" dxfId="164" priority="113" operator="equal">
      <formula>"OPORTUNIDADE"</formula>
    </cfRule>
  </conditionalFormatting>
  <conditionalFormatting sqref="Y18">
    <cfRule type="cellIs" dxfId="163" priority="111" operator="equal">
      <formula>"NÃO"</formula>
    </cfRule>
    <cfRule type="cellIs" dxfId="162" priority="112" operator="equal">
      <formula>"SIM"</formula>
    </cfRule>
  </conditionalFormatting>
  <conditionalFormatting sqref="Z23">
    <cfRule type="cellIs" dxfId="161" priority="110" operator="equal">
      <formula>"OPORTUNIDADE"</formula>
    </cfRule>
  </conditionalFormatting>
  <conditionalFormatting sqref="Z23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Y23">
    <cfRule type="cellIs" dxfId="158" priority="107" operator="equal">
      <formula>"OPORTUNIDADE"</formula>
    </cfRule>
  </conditionalFormatting>
  <conditionalFormatting sqref="Y23">
    <cfRule type="cellIs" dxfId="157" priority="105" operator="equal">
      <formula>"NÃO"</formula>
    </cfRule>
    <cfRule type="cellIs" dxfId="156" priority="106" operator="equal">
      <formula>"SIM"</formula>
    </cfRule>
  </conditionalFormatting>
  <conditionalFormatting sqref="BK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51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N154:BO157 BN109:BO110 BN106:BO107 BO136 BN148:BO148 BO145 BM6:BM815 BO139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8:BN164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8:BO164 BO149:BO150 BO140:BO144 BO146:BO147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F114:F445 AI6:AI835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4" sqref="B144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1394</v>
      </c>
      <c r="V1" s="294"/>
      <c r="W1" s="294"/>
    </row>
    <row r="2" spans="1:23" s="91" customFormat="1">
      <c r="A2" s="94" t="s">
        <v>1395</v>
      </c>
      <c r="B2" s="94" t="s">
        <v>1396</v>
      </c>
      <c r="C2" s="94" t="s">
        <v>508</v>
      </c>
      <c r="D2" s="95" t="s">
        <v>1062</v>
      </c>
      <c r="E2" s="95" t="s">
        <v>1063</v>
      </c>
      <c r="F2" s="95" t="s">
        <v>1397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1398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>
        <f ca="1">_xlfn.XLOOKUP(G117&amp;$W$2,BS_CONTROLE[CHAVE],BS_CONTROLE[Quantidade_11],"-")</f>
        <v>0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45972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JOVÂNIO (TP-850)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>
        <f>IF(SP_NORTE!B168="","*",SP_NORTE!B168)</f>
        <v>45972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>
        <f>IF(SP_NORTE!B169="","*",SP_NORTE!B169)</f>
        <v>45972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>
        <f>IF(SP_NORTE!B170="","*",SP_NORTE!B170)</f>
        <v>45972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>
        <f>IF(SP_NORTE!B171="","*",SP_NORTE!B171)</f>
        <v>45972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>
        <f>IF(SP_NORTE!B172="","*",SP_NORTE!B172)</f>
        <v>45972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>
        <f>IF(SP_NORTE!B173="","*",SP_NORTE!B173)</f>
        <v>45972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>
        <f>IF(SP_NORTE!B174="","*",SP_NORTE!B174)</f>
        <v>45972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>
        <f>IF(SP_NORTE!B175="","*",SP_NORTE!B175)</f>
        <v>45972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>
        <f>IF(SP_NORTE!B176="","*",SP_NORTE!B176)</f>
        <v>45972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>
        <f>IF(SP_NORTE!B177="","*",SP_NORTE!B177)</f>
        <v>45972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>
        <f>IF(SP_NORTE!B178="","*",SP_NORTE!B178)</f>
        <v>45972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1399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16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1400</v>
      </c>
      <c r="D5" s="296"/>
      <c r="E5" s="296"/>
      <c r="F5" s="296"/>
      <c r="G5" s="296"/>
      <c r="H5" s="296"/>
      <c r="I5" s="296"/>
      <c r="J5" s="297"/>
      <c r="K5" s="298" t="s">
        <v>1401</v>
      </c>
      <c r="L5" s="299"/>
      <c r="M5" s="299"/>
      <c r="N5" s="299"/>
      <c r="O5" s="300" t="s">
        <v>1402</v>
      </c>
      <c r="P5" s="301"/>
    </row>
    <row r="6" spans="1:16" s="81" customFormat="1" ht="15" customHeight="1">
      <c r="A6" s="73" t="s">
        <v>1397</v>
      </c>
      <c r="B6" s="82" t="s">
        <v>1396</v>
      </c>
      <c r="C6" s="83" t="s">
        <v>1062</v>
      </c>
      <c r="D6" s="84" t="s">
        <v>1063</v>
      </c>
      <c r="E6" s="83" t="s">
        <v>1403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1404</v>
      </c>
      <c r="M6" s="87" t="s">
        <v>708</v>
      </c>
      <c r="N6" s="88" t="s">
        <v>1057</v>
      </c>
      <c r="O6" s="204" t="s">
        <v>1100</v>
      </c>
      <c r="P6" s="149" t="s">
        <v>1405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>
        <f>IF(SP_NORTE!B120="","*",SP_NORTE!B120)</f>
        <v>45968</v>
      </c>
      <c r="B120" s="90" t="str">
        <f>IF(SP_NORTE!X120="","*",SP_NORTE!X120)</f>
        <v>*</v>
      </c>
      <c r="C120" s="90" t="str">
        <f>IF(SP_NORTE!S120="","*",SP_NORTE!S120)</f>
        <v>SP NORTE</v>
      </c>
      <c r="D120" s="90" t="str">
        <f>IF(SP_NORTE!T120="","*",SP_NORTE!T120)</f>
        <v>ZEB-ZCZ</v>
      </c>
      <c r="E120" s="90" t="str">
        <f>IF(SP_NORTE!D120="","*",SP_NORTE!D120)</f>
        <v>E46</v>
      </c>
      <c r="F120" s="90" t="str">
        <f>IF(SP_NORTE!H120="","*",SP_NORTE!H120)</f>
        <v xml:space="preserve">ZRU </v>
      </c>
      <c r="G120" s="90" t="str">
        <f>IF(SP_NORTE!M120="","*",SP_NORTE!M120)</f>
        <v>ZCV-ZCT</v>
      </c>
      <c r="H120" s="129">
        <f>IF(SP_NORTE!K120="","*",SP_NORTE!K120)</f>
        <v>149</v>
      </c>
      <c r="I120" s="126">
        <f>IF(SP_NORTE!O120="","*",SP_NORTE!O120)</f>
        <v>0.375</v>
      </c>
      <c r="J120" s="126">
        <f>IF(SP_NORTE!P120="","*",SP_NORTE!P120)</f>
        <v>8.3333333333333329E-2</v>
      </c>
      <c r="K120" s="90" t="str">
        <f>IF(SP_NORTE!AK120="","*",SP_NORTE!AK120)</f>
        <v xml:space="preserve">ZRU </v>
      </c>
      <c r="L120" s="90" t="str">
        <f>IF(SP_NORTE!AM120="","*",SP_NORTE!AM120)</f>
        <v>ZCV-ZCT</v>
      </c>
      <c r="M120" s="90">
        <f>IF(SP_NORTE!AP120="","*",SP_NORTE!AP120)</f>
        <v>149</v>
      </c>
      <c r="N120" s="90" t="str">
        <f>IF(SP_NORTE!AM120="","*",SP_NORTE!AM120)</f>
        <v>ZCV-ZCT</v>
      </c>
      <c r="O120" s="122">
        <f>IF(SP_NORTE!BH120="","*",SP_NORTE!BH120)</f>
        <v>0</v>
      </c>
      <c r="P120" s="182" t="str">
        <f>IF($A$2=1,IF(SP_NORTE!BJ120="","*",SP_NORTE!BJ120),IF(SP_NORTE!BK120="","*",SP_NORTE!BK120))</f>
        <v>Sem oportunidade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0</v>
      </c>
      <c r="P147" s="182" t="str">
        <f>IF($A$2=1,IF(SP_NORTE!BJ147="","*",SP_NORTE!BJ147),IF(SP_NORTE!BK147="","*",SP_NORTE!BK147))</f>
        <v>Equipe no local em preparação, previsão de pronto 9h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2</v>
      </c>
      <c r="P148" s="182" t="str">
        <f>IF($A$2=1,IF(SP_NORTE!BJ148="","*",SP_NORTE!BJ148),IF(SP_NORTE!BK148="","*",SP_NORTE!BK148))</f>
        <v>MC1 9h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0</v>
      </c>
      <c r="P149" s="182" t="str">
        <f>IF($A$2=1,IF(SP_NORTE!BJ149="","*",SP_NORTE!BJ149),IF(SP_NORTE!BK149="","*",SP_NORTE!BK149))</f>
        <v>Aguarda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0</v>
      </c>
      <c r="P151" s="182" t="str">
        <f>IF($A$2=1,IF(SP_NORTE!BJ151="","*",SP_NORTE!BJ151),IF(SP_NORTE!BK151="","*",SP_NORTE!BK151))</f>
        <v xml:space="preserve">Equipe pronta as 08:30, aguarda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2</v>
      </c>
      <c r="P152" s="182" t="str">
        <f>IF($A$2=1,IF(SP_NORTE!BJ152="","*",SP_NORTE!BJ152),IF(SP_NORTE!BK152="","*",SP_NORTE!BK152))</f>
        <v xml:space="preserve">Aguarda equipe informar pronto para alinhar intervalo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0</v>
      </c>
      <c r="P153" s="182" t="str">
        <f>IF($A$2=1,IF(SP_NORTE!BJ153="","*",SP_NORTE!BJ153),IF(SP_NORTE!BK153="","*",SP_NORTE!BK153))</f>
        <v xml:space="preserve">Aguarda equipe informar pronto para alinhar intervalo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0</v>
      </c>
      <c r="P157" s="182" t="str">
        <f>IF($A$2=1,IF(SP_NORTE!BJ157="","*",SP_NORTE!BJ157),IF(SP_NORTE!BK157="","*",SP_NORTE!BK157))</f>
        <v xml:space="preserve">Aguarda equipe informar pronto para alinhar intervalo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0</v>
      </c>
      <c r="P158" s="182" t="str">
        <f>IF($A$2=1,IF(SP_NORTE!BJ158="","*",SP_NORTE!BJ158),IF(SP_NORTE!BK158="","*",SP_NORTE!BK158))</f>
        <v xml:space="preserve">Aguarda equipe informar pronto para alinhar intervalo 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2</v>
      </c>
      <c r="P160" s="182" t="str">
        <f>IF($A$2=1,IF(SP_NORTE!BJ160="","*",SP_NORTE!BJ160),IF(SP_NORTE!BK160="","*",SP_NORTE!BK160))</f>
        <v xml:space="preserve">MC1 08:26, auguarda autorização 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0</v>
      </c>
      <c r="P161" s="182" t="str">
        <f>IF($A$2=1,IF(SP_NORTE!BJ161="","*",SP_NORTE!BJ161),IF(SP_NORTE!BK161="","*",SP_NORTE!BK161))</f>
        <v xml:space="preserve">Aguarda equipe informar pronto para alinhar intervalo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2</v>
      </c>
      <c r="P162" s="182" t="str">
        <f>IF($A$2=1,IF(SP_NORTE!BJ162="","*",SP_NORTE!BJ162),IF(SP_NORTE!BK162="","*",SP_NORTE!BK162))</f>
        <v>Equipe em deslocamento para ZIQ previsão de MC1 10:30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0</v>
      </c>
      <c r="P163" s="182" t="str">
        <f>IF($A$2=1,IF(SP_NORTE!BJ163="","*",SP_NORTE!BJ163),IF(SP_NORTE!BK163="","*",SP_NORTE!BK163))</f>
        <v xml:space="preserve">Aguarda equipe informar pronto para alinhar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2</v>
      </c>
      <c r="P164" s="182" t="str">
        <f>IF($A$2=1,IF(SP_NORTE!BJ164="","*",SP_NORTE!BJ164),IF(SP_NORTE!BK164="","*",SP_NORTE!BK164))</f>
        <v xml:space="preserve">Equipe pronta as 08:30, aguarda oportunidade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>
        <f>IF(SP_NORTE!B166="","*",SP_NORTE!B166)</f>
        <v>45972</v>
      </c>
      <c r="B166" s="90" t="str">
        <f>IF(SP_NORTE!X166="","*",SP_NORTE!X166)</f>
        <v>Oportunidade</v>
      </c>
      <c r="C166" s="90" t="str">
        <f>IF(SP_NORTE!S166="","*",SP_NORTE!S166)</f>
        <v>SP NORTE</v>
      </c>
      <c r="D166" s="90" t="str">
        <f>IF(SP_NORTE!T166="","*",SP_NORTE!T166)</f>
        <v>TMI-ZEB</v>
      </c>
      <c r="E166" s="90" t="str">
        <f>IF(SP_NORTE!D166="","*",SP_NORTE!D166)</f>
        <v>E14</v>
      </c>
      <c r="F166" s="90" t="str">
        <f>IF(SP_NORTE!H166="","*",SP_NORTE!H166)</f>
        <v>ZJA2</v>
      </c>
      <c r="G166" s="90" t="str">
        <f>IF(SP_NORTE!M166="","*",SP_NORTE!M166)</f>
        <v>ZSF-ZJA</v>
      </c>
      <c r="H166" s="129">
        <f>IF(SP_NORTE!K166="","*",SP_NORTE!K166)</f>
        <v>420</v>
      </c>
      <c r="I166" s="126">
        <f>IF(SP_NORTE!O166="","*",SP_NORTE!O166)</f>
        <v>0</v>
      </c>
      <c r="J166" s="126">
        <f>IF(SP_NORTE!P166="","*",SP_NORTE!P166)</f>
        <v>4.1666666666666664E-2</v>
      </c>
      <c r="K166" s="90" t="str">
        <f>IF(SP_NORTE!AK166="","*",SP_NORTE!AK166)</f>
        <v>ZJA2</v>
      </c>
      <c r="L166" s="90" t="str">
        <f>IF(SP_NORTE!AM166="","*",SP_NORTE!AM166)</f>
        <v>ZSF-ZJA</v>
      </c>
      <c r="M166" s="90">
        <f>IF(SP_NORTE!AP166="","*",SP_NORTE!AP166)</f>
        <v>420</v>
      </c>
      <c r="N166" s="90" t="str">
        <f>IF(SP_NORTE!AM166="","*",SP_NORTE!AM166)</f>
        <v>ZSF-ZJA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>
        <f>IF(SP_NORTE!B167="","*",SP_NORTE!B167)</f>
        <v>45972</v>
      </c>
      <c r="B167" s="90" t="str">
        <f>IF(SP_NORTE!X167="","*",SP_NORTE!X167)</f>
        <v>Oportunidade</v>
      </c>
      <c r="C167" s="90" t="str">
        <f>IF(SP_NORTE!S167="","*",SP_NORTE!S167)</f>
        <v>SP NORTE</v>
      </c>
      <c r="D167" s="90" t="str">
        <f>IF(SP_NORTE!T167="","*",SP_NORTE!T167)</f>
        <v>TMI-ZEB</v>
      </c>
      <c r="E167" s="90" t="str">
        <f>IF(SP_NORTE!D167="","*",SP_NORTE!D167)</f>
        <v>JOVÂNIO (TP-850)</v>
      </c>
      <c r="F167" s="90" t="str">
        <f>IF(SP_NORTE!H167="","*",SP_NORTE!H167)</f>
        <v>-</v>
      </c>
      <c r="G167" s="90" t="str">
        <f>IF(SP_NORTE!M167="","*",SP_NORTE!M167)</f>
        <v>ZJA</v>
      </c>
      <c r="H167" s="129">
        <f>IF(SP_NORTE!K167="","*",SP_NORTE!K167)</f>
        <v>373.6</v>
      </c>
      <c r="I167" s="126">
        <f>IF(SP_NORTE!O167="","*",SP_NORTE!O167)</f>
        <v>0.375</v>
      </c>
      <c r="J167" s="126">
        <f>IF(SP_NORTE!P167="","*",SP_NORTE!P167)</f>
        <v>6.25E-2</v>
      </c>
      <c r="K167" s="90" t="str">
        <f>IF(SP_NORTE!AK167="","*",SP_NORTE!AK167)</f>
        <v>-</v>
      </c>
      <c r="L167" s="90" t="str">
        <f>IF(SP_NORTE!AM167="","*",SP_NORTE!AM167)</f>
        <v>ZJA</v>
      </c>
      <c r="M167" s="90">
        <f>IF(SP_NORTE!AP167="","*",SP_NORTE!AP167)</f>
        <v>373.6</v>
      </c>
      <c r="N167" s="90" t="str">
        <f>IF(SP_NORTE!AM167="","*",SP_NORTE!AM167)</f>
        <v>ZJA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>
        <f>IF(SP_NORTE!B168="","*",SP_NORTE!B168)</f>
        <v>45972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>
        <f>IF(SP_NORTE!B169="","*",SP_NORTE!B169)</f>
        <v>45972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>
        <f>IF(SP_NORTE!B170="","*",SP_NORTE!B170)</f>
        <v>45972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>
        <f>IF(SP_NORTE!B171="","*",SP_NORTE!B171)</f>
        <v>45972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>
        <f>IF(SP_NORTE!B172="","*",SP_NORTE!B172)</f>
        <v>45972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>
        <f>IF(SP_NORTE!B173="","*",SP_NORTE!B173)</f>
        <v>45972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>
        <f>IF(SP_NORTE!B174="","*",SP_NORTE!B174)</f>
        <v>45972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>
        <f>IF(SP_NORTE!B175="","*",SP_NORTE!B175)</f>
        <v>45972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>
        <f>IF(SP_NORTE!B176="","*",SP_NORTE!B176)</f>
        <v>45972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>
        <f>IF(SP_NORTE!B177="","*",SP_NORTE!B177)</f>
        <v>45972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>
        <f>IF(SP_NORTE!B178="","*",SP_NORTE!B178)</f>
        <v>45972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1406</v>
      </c>
      <c r="C2" s="134" t="s">
        <v>1047</v>
      </c>
      <c r="D2" s="83" t="s">
        <v>1049</v>
      </c>
      <c r="E2" s="83" t="s">
        <v>1407</v>
      </c>
      <c r="F2" s="111" t="s">
        <v>1408</v>
      </c>
      <c r="G2" s="83" t="s">
        <v>1409</v>
      </c>
      <c r="H2" s="83" t="s">
        <v>1410</v>
      </c>
      <c r="I2" s="83" t="s">
        <v>1411</v>
      </c>
      <c r="J2" s="83" t="s">
        <v>1412</v>
      </c>
      <c r="K2" s="85" t="s">
        <v>1413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45972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*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*</v>
      </c>
      <c r="C130" s="107">
        <f>IF(SP_NORTE!B168="","*",SP_NORTE!B168)</f>
        <v>45972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>
        <f>IF(SP_NORTE!B169="","*",SP_NORTE!B169)</f>
        <v>45972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>
        <f>IF(SP_NORTE!B170="","*",SP_NORTE!B170)</f>
        <v>45972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>
        <f>IF(SP_NORTE!B171="","*",SP_NORTE!B171)</f>
        <v>45972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>
        <f>IF(SP_NORTE!B172="","*",SP_NORTE!B172)</f>
        <v>45972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>
        <f>IF(SP_NORTE!B173="","*",SP_NORTE!B173)</f>
        <v>45972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>
        <f>IF(SP_NORTE!B174="","*",SP_NORTE!B174)</f>
        <v>45972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>
        <f>IF(SP_NORTE!B175="","*",SP_NORTE!B175)</f>
        <v>45972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>
        <f>IF(SP_NORTE!B176="","*",SP_NORTE!B176)</f>
        <v>45972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>
        <f>IF(SP_NORTE!B177="","*",SP_NORTE!B177)</f>
        <v>45972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>
        <f>IF(SP_NORTE!B178="","*",SP_NORTE!B178)</f>
        <v>45972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2025-11-10T17:06:56Z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