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99" documentId="120_S{118792C3-22EF-5104-A093-F22BFE3913F3}" xr6:coauthVersionLast="47" xr6:coauthVersionMax="47" xr10:uidLastSave="{B4BB481E-4142-4977-B680-C1E24DC4D5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<sst xmlns="http://schemas.openxmlformats.org/spreadsheetml/2006/main" count="3227" uniqueCount="1146">
  <si>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</si>
  <si>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</si>
  <si>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</si>
  <si>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</si>
  <si>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</si>
  <si>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</si>
  <si>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</si>
  <si>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</si>
  <si>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</si>
  <si>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</si>
  <si>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</si>
  <si>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</si>
  <si>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</si>
  <si>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</si>
  <si>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</si>
  <si>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</si>
  <si>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</si>
  <si>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</si>
  <si>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</si>
  <si>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</si>
  <si>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</si>
  <si>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</si>
  <si>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</si>
  <si>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</si>
  <si>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</si>
  <si>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</si>
  <si>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</si>
  <si>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</si>
  <si>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</si>
  <si>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</si>
  <si>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</si>
  <si>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</si>
  <si>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</si>
  <si>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</si>
  <si>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</si>
  <si>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</si>
  <si>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</si>
  <si>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</si>
  <si>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</si>
  <si>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</si>
  <si>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</si>
  <si>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</si>
  <si>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</si>
  <si>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</si>
  <si>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</si>
  <si>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</si>
  <si>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</si>
  <si>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</si>
  <si>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</si>
  <si>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</si>
  <si>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</si>
  <si>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</si>
  <si>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</si>
  <si>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</si>
  <si>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</si>
  <si>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</si>
  <si>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</si>
  <si>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</si>
  <si>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</si>
  <si>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</si>
  <si>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</si>
  <si>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</si>
  <si>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</si>
  <si>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</si>
  <si>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</si>
  <si>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</si>
  <si>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</si>
  <si>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</si>
  <si>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</si>
  <si>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</si>
  <si>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</si>
  <si>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</si>
  <si>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</si>
  <si>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</si>
  <si>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</si>
  <si>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</si>
  <si>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</si>
  <si>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</si>
  <si>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</si>
  <si>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</si>
  <si>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</si>
  <si>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</si>
  <si>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</si>
  <si>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</si>
  <si>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</si>
  <si>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</si>
  <si>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</si>
  <si>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</si>
  <si>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</si>
  <si>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</si>
  <si>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</si>
  <si>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</si>
  <si>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</si>
  <si>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</si>
  <si>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</si>
  <si>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</si>
  <si>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</si>
  <si>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</si>
  <si>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</si>
  <si>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</si>
  <si>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</si>
  <si>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</si>
  <si>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</si>
  <si>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</si>
  <si>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</si>
  <si>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</si>
  <si>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</si>
  <si>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</si>
  <si>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</si>
  <si>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</si>
  <si>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</si>
  <si>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</si>
  <si>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</si>
  <si>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</si>
  <si>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</si>
  <si>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</si>
  <si>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</si>
  <si>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</si>
  <si>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</si>
  <si>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</si>
  <si>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</si>
  <si>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</si>
  <si>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</si>
  <si>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</si>
  <si>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</si>
  <si>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</si>
  <si>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</si>
  <si>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</si>
  <si>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</si>
  <si>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</si>
  <si>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</si>
  <si>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</si>
  <si>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</si>
  <si>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</si>
  <si>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</si>
  <si>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</si>
  <si>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</si>
  <si>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</si>
  <si>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</si>
  <si>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</si>
  <si>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</si>
  <si>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</si>
  <si>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</si>
  <si>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</si>
  <si>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</si>
  <si>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</si>
  <si>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</si>
  <si>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</si>
  <si>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</si>
  <si>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</si>
  <si>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</si>
  <si>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</si>
  <si>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</si>
  <si>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</si>
  <si>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</si>
  <si>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</si>
  <si>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</si>
  <si>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</si>
  <si>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</si>
  <si>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</si>
  <si>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</si>
  <si>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</si>
  <si>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</si>
  <si>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</si>
  <si>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</si>
  <si>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</si>
  <si>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</si>
  <si>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</si>
  <si>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</si>
  <si>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</si>
  <si>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</si>
  <si>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</si>
  <si>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</si>
  <si>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</si>
  <si>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</si>
  <si>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</si>
  <si>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</si>
  <si>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</si>
  <si>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</si>
  <si>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</si>
  <si>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</si>
  <si>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</si>
  <si>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</si>
  <si>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</si>
  <si>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</si>
  <si>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</si>
  <si>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</si>
  <si>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</si>
  <si>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</si>
  <si>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</si>
  <si>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</si>
  <si>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</si>
  <si>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</si>
  <si>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</si>
  <si>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</si>
  <si>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</si>
  <si>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</si>
  <si>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</si>
  <si>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</si>
  <si>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</si>
  <si>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</si>
  <si>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</si>
  <si>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</si>
  <si>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</si>
  <si>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</si>
  <si>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</si>
  <si>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</si>
  <si>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</si>
  <si>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</si>
  <si>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</si>
  <si>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</si>
  <si>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</si>
  <si>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</si>
  <si>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</si>
  <si>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</si>
  <si>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</si>
  <si>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</si>
  <si>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</si>
  <si>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</si>
  <si>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</si>
  <si>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</si>
  <si>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</si>
  <si>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</si>
  <si>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</si>
  <si>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</si>
  <si>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</si>
  <si>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</si>
  <si>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</si>
  <si>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</si>
  <si>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</si>
  <si>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</si>
  <si>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</si>
  <si>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</si>
  <si>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</si>
  <si>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</si>
  <si>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</si>
  <si>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</si>
  <si>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</si>
  <si>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</si>
  <si>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</si>
  <si>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</si>
  <si>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</si>
  <si>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</si>
  <si>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</si>
  <si>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</si>
  <si>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</si>
  <si>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</si>
  <si>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</si>
  <si>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</si>
  <si>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</si>
  <si>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</si>
  <si>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</si>
  <si>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</si>
  <si>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</si>
  <si>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</si>
  <si>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</si>
  <si>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</si>
  <si>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</si>
  <si>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</si>
  <si>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</si>
  <si>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</si>
  <si>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</si>
  <si>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</si>
  <si>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</si>
  <si>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</si>
  <si>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</si>
  <si>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</si>
  <si>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</si>
  <si>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</si>
  <si>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</si>
  <si>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</si>
  <si>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</si>
  <si>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</si>
  <si>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</si>
  <si>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</si>
  <si>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</si>
  <si>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</si>
  <si>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</si>
  <si>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</si>
  <si>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</si>
  <si>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</si>
  <si>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</si>
  <si>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</si>
  <si>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</si>
  <si>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</si>
  <si>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</si>
  <si>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</si>
  <si>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</si>
  <si>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</si>
  <si>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</si>
  <si>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</si>
  <si>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</si>
  <si>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</si>
  <si>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</si>
  <si>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</si>
  <si>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</si>
  <si>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</si>
  <si>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</si>
  <si>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</si>
  <si>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</si>
  <si>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</si>
  <si>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</si>
  <si>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</si>
  <si>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</si>
  <si>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</si>
  <si>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</si>
  <si>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</si>
  <si>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</si>
  <si>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</si>
  <si>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</si>
  <si>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</si>
  <si>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</si>
  <si>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</si>
  <si>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</si>
  <si>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</si>
  <si>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</si>
  <si>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</si>
  <si>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</si>
  <si>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</si>
  <si>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</si>
  <si>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</si>
  <si>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</si>
  <si>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</si>
  <si>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</si>
  <si>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</si>
  <si>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</si>
  <si>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</si>
  <si>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</si>
  <si>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</si>
  <si>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</si>
  <si>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</si>
  <si>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</si>
  <si>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</si>
  <si>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</si>
  <si>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</si>
  <si>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</si>
  <si>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</si>
  <si>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</si>
  <si>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</si>
  <si>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</si>
  <si>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</si>
  <si>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</si>
  <si>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</si>
  <si>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</si>
  <si>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</si>
  <si>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</si>
  <si>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</si>
  <si>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</si>
  <si>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</si>
  <si>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</si>
  <si>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</si>
  <si>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</si>
  <si>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</si>
  <si>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</si>
  <si>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</si>
  <si>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</si>
  <si>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</si>
  <si>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</si>
  <si>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</si>
  <si>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</si>
  <si>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</si>
  <si>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</si>
  <si>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</si>
  <si>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</si>
  <si>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</si>
  <si>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</si>
  <si>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</si>
  <si>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</si>
  <si>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</si>
  <si>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</si>
  <si>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</si>
  <si>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</si>
  <si>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</si>
  <si>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</si>
  <si>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</si>
  <si>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</si>
  <si>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</si>
  <si>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</si>
  <si>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</si>
  <si>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</si>
  <si>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</si>
  <si>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</si>
  <si>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</si>
  <si>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</si>
  <si>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</si>
  <si>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</si>
  <si>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</si>
  <si>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</si>
  <si>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</si>
  <si>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</si>
  <si>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</si>
  <si>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</si>
  <si>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</si>
  <si>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</si>
  <si>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</si>
  <si>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</si>
  <si>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</si>
  <si>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</si>
  <si>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</si>
  <si>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</si>
  <si>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</si>
  <si>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</si>
  <si>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</si>
  <si>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</si>
  <si>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</si>
  <si>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</si>
  <si>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</si>
  <si>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</si>
  <si>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</si>
  <si>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</si>
  <si>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</si>
  <si>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</si>
  <si>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</si>
  <si>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</si>
  <si>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</si>
  <si>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</si>
  <si>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</si>
  <si>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</si>
  <si>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</si>
  <si>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</si>
  <si>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</si>
  <si>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</si>
  <si>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</si>
  <si>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</si>
  <si>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</si>
  <si>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</si>
  <si>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</si>
  <si>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</si>
  <si>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</si>
  <si>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</si>
  <si>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</si>
  <si>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</si>
  <si>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</si>
  <si>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</si>
  <si>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</si>
  <si>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</si>
  <si>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</si>
  <si>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</si>
  <si>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</si>
  <si>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</si>
  <si>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</si>
  <si>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</si>
  <si>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</si>
  <si>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</si>
  <si>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</si>
  <si>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</si>
  <si>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</si>
  <si>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</si>
  <si>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</si>
  <si>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</si>
  <si>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</si>
  <si>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</si>
  <si>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</si>
  <si>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</si>
  <si>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</si>
  <si>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</si>
  <si>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</si>
  <si>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</si>
  <si>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</si>
  <si>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</si>
  <si>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</si>
  <si>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</si>
  <si>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</si>
  <si>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</si>
  <si>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</si>
  <si>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</si>
  <si>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</si>
  <si>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</si>
  <si>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</si>
  <si>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</si>
  <si>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</si>
  <si>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</si>
  <si>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</si>
  <si>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</si>
  <si>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</si>
  <si>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</si>
  <si>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</si>
  <si>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</si>
  <si>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</si>
  <si>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</si>
  <si>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</si>
  <si>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</si>
  <si>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</si>
  <si>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</si>
  <si>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</si>
  <si>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</si>
  <si>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</si>
  <si>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</si>
  <si>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</si>
  <si>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</si>
  <si>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</si>
  <si>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</si>
  <si>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</si>
  <si>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</si>
  <si>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</si>
  <si>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</si>
  <si>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</si>
  <si>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</si>
  <si>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</si>
  <si>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</si>
  <si>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</si>
  <si>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</si>
  <si>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</si>
  <si>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</si>
  <si>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</si>
  <si>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</si>
  <si>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</si>
  <si>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</si>
  <si>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</si>
  <si>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</si>
  <si>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</si>
  <si>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</si>
  <si>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</si>
  <si>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</si>
  <si>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</si>
  <si>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</si>
  <si>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</si>
  <si>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</si>
  <si>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</si>
  <si>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</si>
  <si>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</si>
  <si>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</si>
  <si>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</si>
  <si>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</si>
  <si>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</si>
  <si>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</si>
  <si>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</si>
  <si>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</si>
  <si>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</si>
  <si>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</si>
  <si>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</si>
  <si>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</si>
  <si>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</si>
  <si>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</si>
  <si>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</si>
  <si>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</si>
  <si>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</si>
  <si>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</si>
  <si>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</si>
  <si>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</si>
  <si>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</si>
  <si>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</si>
  <si>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</si>
  <si>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</si>
  <si>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</si>
  <si>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</si>
  <si>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</si>
  <si>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</si>
  <si>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</si>
  <si>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</si>
  <si>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</si>
  <si>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</si>
  <si>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</si>
  <si>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</si>
  <si>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</si>
  <si>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</si>
  <si>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</si>
  <si>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</si>
  <si>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</si>
  <si>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</si>
  <si>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</si>
  <si>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</si>
  <si>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</si>
  <si>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</si>
  <si>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</si>
  <si>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</si>
  <si>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</si>
  <si>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</si>
  <si>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</si>
  <si>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</si>
  <si>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</si>
  <si>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</si>
  <si>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</si>
  <si>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</si>
  <si>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</si>
  <si>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</si>
  <si>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</si>
  <si>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</si>
  <si>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</si>
  <si>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</si>
  <si>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</si>
  <si>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</si>
  <si>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</si>
  <si>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</si>
  <si>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</si>
  <si>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</si>
  <si>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</si>
  <si>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</si>
  <si>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</si>
  <si>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</si>
  <si>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</si>
  <si>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</si>
  <si>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</si>
  <si>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</si>
  <si>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</si>
  <si>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</si>
  <si>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</si>
  <si>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</si>
  <si>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</si>
  <si>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</si>
  <si>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</si>
  <si>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</si>
  <si>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</si>
  <si>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</si>
  <si>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</si>
  <si>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</si>
  <si>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</si>
  <si>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</si>
  <si>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</si>
  <si>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</si>
  <si>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</si>
  <si>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</si>
  <si>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</si>
  <si>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</si>
  <si>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</si>
  <si>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</si>
  <si>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</si>
  <si>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</si>
  <si>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</si>
  <si>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</si>
  <si>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</si>
  <si>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</si>
  <si>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</si>
  <si>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</si>
  <si>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</si>
  <si>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</si>
  <si>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</si>
  <si>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</si>
  <si>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</si>
  <si>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</si>
  <si>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</si>
  <si>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</si>
  <si>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</si>
  <si>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</si>
  <si>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</si>
  <si>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</si>
  <si>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</si>
  <si>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</si>
  <si>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</si>
  <si>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</si>
  <si>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</si>
  <si>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</si>
  <si>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</si>
  <si>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</si>
  <si>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</si>
  <si>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</si>
  <si>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</si>
  <si>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</si>
  <si>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</si>
  <si>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</si>
  <si>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</si>
  <si>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</si>
  <si>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</si>
  <si>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</si>
  <si>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</si>
  <si>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</si>
  <si>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</si>
  <si>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</si>
  <si>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</si>
  <si>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</si>
  <si>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</si>
  <si>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</si>
  <si>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</si>
  <si>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</si>
  <si>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</si>
  <si>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</si>
  <si>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</si>
  <si>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</si>
  <si>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</si>
  <si>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</si>
  <si>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</si>
  <si>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</si>
  <si>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</si>
  <si>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</si>
  <si>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</si>
  <si>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</si>
  <si>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</si>
  <si>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</si>
  <si>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</si>
  <si>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</si>
  <si>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</si>
  <si>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</si>
  <si>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</si>
  <si>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</si>
  <si>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</si>
  <si>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</si>
  <si>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</si>
  <si>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</si>
  <si>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</si>
  <si>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</si>
  <si>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</si>
  <si>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</si>
  <si>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</si>
  <si>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</si>
  <si>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</si>
  <si>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</si>
  <si>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</si>
  <si>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</si>
  <si>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</si>
  <si>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</si>
  <si>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</si>
  <si>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</si>
  <si>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</si>
  <si>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</si>
  <si>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</si>
  <si>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</si>
  <si>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</si>
  <si>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</si>
  <si>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</si>
  <si>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</si>
  <si>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</si>
  <si>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</si>
  <si>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</si>
  <si>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</si>
  <si>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</si>
  <si>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</si>
  <si>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</si>
  <si>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</si>
  <si>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</si>
  <si>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</si>
  <si>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</si>
  <si>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</si>
  <si>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</si>
  <si>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</si>
  <si>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</si>
  <si>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</si>
  <si>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</si>
  <si>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</si>
  <si>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</si>
  <si>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</si>
  <si>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</si>
  <si>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</si>
  <si>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</si>
  <si>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</si>
  <si>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</si>
  <si>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</si>
  <si>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</si>
  <si>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</si>
  <si>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</si>
  <si>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</si>
  <si>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</si>
  <si>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</si>
  <si>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</si>
  <si>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</si>
  <si>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</si>
  <si>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</si>
  <si>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</si>
  <si>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</si>
  <si>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</si>
  <si>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</si>
  <si>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</si>
  <si>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</si>
  <si>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</si>
  <si>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</si>
  <si>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</si>
  <si>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</si>
  <si>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</si>
  <si>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</si>
  <si>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</si>
  <si>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</si>
  <si>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</si>
  <si>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</si>
  <si>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</si>
  <si>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</si>
  <si>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</si>
  <si>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</si>
  <si>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</si>
  <si>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</si>
  <si>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</si>
  <si>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</si>
  <si>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</si>
  <si>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</si>
  <si>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</si>
  <si>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</si>
  <si>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</si>
  <si>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</si>
  <si>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</si>
  <si>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</si>
  <si>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</si>
  <si>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</si>
  <si>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</si>
  <si>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</si>
  <si>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</si>
  <si>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</si>
  <si>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</si>
  <si>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</si>
  <si>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</si>
  <si>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</si>
  <si>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</si>
  <si>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</si>
  <si>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</si>
  <si>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</si>
  <si>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</si>
  <si>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</si>
  <si>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</si>
  <si>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</si>
  <si>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</si>
  <si>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</si>
  <si>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</si>
  <si>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</si>
  <si>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</si>
  <si>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</si>
  <si>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</si>
  <si>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</si>
  <si>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</si>
  <si>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</si>
  <si>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</si>
  <si>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</si>
  <si>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</si>
  <si>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</si>
  <si>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</si>
  <si>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</si>
  <si>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</si>
  <si>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</si>
  <si>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</si>
  <si>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</si>
  <si>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</si>
  <si>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</si>
  <si>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</si>
  <si>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</si>
  <si>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</si>
  <si>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</si>
  <si>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</si>
  <si>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</si>
  <si>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</si>
  <si>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</si>
  <si>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</si>
  <si>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</si>
  <si>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</si>
  <si>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</si>
  <si>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</si>
  <si>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</si>
  <si>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</si>
  <si>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</si>
  <si>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</si>
  <si>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</si>
  <si>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</si>
  <si>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</si>
  <si>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</si>
  <si>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</si>
  <si>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</si>
  <si>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</si>
  <si>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</si>
  <si>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</si>
  <si>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</si>
  <si>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</si>
  <si>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</si>
  <si>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</si>
  <si>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</si>
  <si>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</si>
  <si>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</si>
  <si>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</si>
  <si>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</si>
  <si>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</si>
  <si>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</si>
  <si>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</si>
  <si>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</si>
  <si>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</si>
  <si>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</si>
  <si>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</si>
  <si>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</si>
  <si>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</si>
  <si>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</si>
  <si>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</si>
  <si>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</si>
  <si>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</si>
  <si>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</si>
  <si>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</si>
  <si>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</si>
  <si>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</si>
  <si>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</si>
  <si>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</si>
  <si>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</si>
  <si>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</si>
  <si>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</si>
  <si>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</si>
  <si>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</si>
  <si>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</si>
  <si>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</si>
  <si>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</si>
  <si>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</si>
  <si>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</si>
  <si>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</si>
  <si>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</si>
  <si>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</si>
  <si>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</si>
  <si>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</si>
  <si>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</si>
  <si>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</si>
  <si>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</si>
  <si>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</si>
  <si>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</si>
  <si>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</si>
  <si>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</si>
  <si>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</si>
  <si>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</si>
  <si>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</si>
  <si>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</si>
  <si>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</si>
  <si>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</si>
  <si>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</si>
  <si>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</si>
  <si>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</si>
  <si>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</si>
  <si>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</si>
  <si>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</si>
  <si>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</si>
  <si>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</si>
  <si>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</si>
  <si>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</si>
  <si>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</si>
  <si>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</si>
  <si>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</si>
  <si>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</si>
  <si>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</si>
  <si>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</si>
  <si>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</si>
  <si>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</si>
  <si>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</si>
  <si>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</si>
  <si>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</si>
  <si>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</si>
  <si>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</si>
  <si>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</si>
  <si>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</si>
  <si>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</si>
  <si>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</si>
  <si>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</si>
  <si>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</si>
  <si>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</si>
  <si>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</si>
  <si>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</si>
  <si>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</si>
  <si>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</si>
  <si>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</si>
  <si>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</si>
  <si>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</si>
  <si>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</si>
  <si>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</si>
  <si>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</si>
  <si>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</si>
  <si>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</si>
  <si>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</si>
  <si>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</si>
  <si>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</si>
  <si>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</si>
  <si>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</si>
  <si>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</si>
  <si>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</si>
  <si>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</si>
  <si>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</si>
  <si>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</si>
  <si>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</si>
  <si>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</si>
  <si>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</si>
  <si>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</si>
  <si>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</si>
  <si>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</si>
  <si>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</si>
  <si>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</si>
  <si>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</si>
  <si>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</si>
  <si>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</si>
  <si>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</si>
  <si>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</si>
  <si>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</si>
  <si>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</si>
  <si>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</si>
  <si>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</si>
  <si>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</si>
  <si>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</si>
  <si>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</si>
  <si>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</si>
  <si>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</si>
  <si>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</si>
  <si>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</si>
  <si>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</si>
  <si>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</si>
  <si>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</si>
  <si>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</si>
  <si>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</si>
  <si>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</si>
  <si>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</si>
  <si>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</si>
  <si>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</si>
  <si>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</si>
  <si>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</si>
  <si>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</si>
  <si>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</si>
  <si>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</si>
  <si>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</si>
  <si>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</si>
  <si>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</si>
  <si>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</si>
  <si>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</si>
  <si>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</si>
  <si>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</si>
  <si>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</si>
  <si>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</si>
  <si>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</si>
  <si>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</si>
  <si>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</si>
  <si>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</si>
  <si>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</si>
  <si>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</si>
  <si>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</si>
  <si>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</si>
  <si>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</si>
  <si>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</si>
  <si>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</si>
  <si>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</si>
  <si>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</si>
  <si>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</si>
  <si>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</si>
  <si>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</si>
  <si>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</si>
  <si>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</si>
  <si>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</si>
  <si>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</si>
  <si>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</si>
  <si>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</si>
  <si>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</si>
  <si>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</si>
  <si>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</si>
  <si>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</si>
  <si>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</t>
  </si>
  <si>
    <t>ZST</t>
  </si>
  <si>
    <t>Daniel</t>
  </si>
  <si>
    <t>Faixa as 9h, equipe não esta pronta para atividade</t>
  </si>
  <si>
    <t>Moises</t>
  </si>
  <si>
    <t>1 (Palazzi)</t>
  </si>
  <si>
    <t>Mc1 08:17, autorizado 09:37, em intervalo 10:09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</si>
  <si>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</si>
  <si>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</si>
  <si>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</si>
  <si>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</si>
  <si>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</si>
  <si>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</si>
  <si>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</si>
  <si>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</si>
  <si>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</si>
  <si>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</si>
  <si>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</si>
  <si>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</si>
  <si>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</si>
  <si>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Mc1 08:42, autorizado 09:21, em deslocamento para intervalo </t>
  </si>
  <si>
    <t xml:space="preserve">PDM - Substituição de trilho  </t>
  </si>
  <si>
    <t>ZEM130-2</t>
  </si>
  <si>
    <t xml:space="preserve">felipe </t>
  </si>
  <si>
    <t>Recolhimento de dormente</t>
  </si>
  <si>
    <t>Aguarda MC1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</si>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</sst>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" activePane="topRight" state="frozen"/>
      <selection pane="topRight" activeCell="BP19" sqref="BP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 t="str">
        <f>IF(D6="","*",IFERROR(IF(ISODD(COUNT(AS6:AX1000)),"ERRO",SUM((AT6-AS6),(AV6-AU6),(AX6-AW6))),"ERRO"))</f>
        <v>ERRO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 t="str">
        <f t="shared" ref="AY7:AY70" si="3">IF(D7="","*",IFERROR(IF(ISODD(COUNT(AS7:AX1001)),"ERRO",SUM((AT7-AS7),(AV7-AU7),(AX7-AW7))),"ERRO"))</f>
        <v>ERRO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e">
        <f t="shared" ref="BQ7:BQ70" si="4">IF(AND(BR7&lt;1,BS7&lt;1),"Produção e Intervalo",IF(BR7&lt;1,"Intervalo",IF(BS7&lt;1,"Produção","Aderente")))</f>
        <v>#VALUE!</v>
      </c>
      <c r="BR7" s="19" t="e">
        <f t="shared" ref="BR7:BR70" si="5">IF(OR(B7="",F7=""),"*",AY7/P7)</f>
        <v>#VALUE!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 t="str">
        <f t="shared" si="3"/>
        <v>ERRO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e">
        <f t="shared" si="4"/>
        <v>#VALUE!</v>
      </c>
      <c r="BR8" s="19" t="e">
        <f t="shared" si="5"/>
        <v>#VALUE!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 t="str">
        <f t="shared" si="3"/>
        <v>ERRO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e">
        <f t="shared" si="4"/>
        <v>#VALUE!</v>
      </c>
      <c r="BR10" s="19" t="e">
        <f t="shared" si="5"/>
        <v>#VALUE!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/>
      <c r="AT11" s="108"/>
      <c r="AU11" s="136"/>
      <c r="AV11" s="136"/>
      <c r="AW11" s="14"/>
      <c r="AX11" s="14"/>
      <c r="AY11" s="164" t="str">
        <f t="shared" si="3"/>
        <v>ERRO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e">
        <f t="shared" si="4"/>
        <v>#VALUE!</v>
      </c>
      <c r="BR11" s="19" t="e">
        <f t="shared" si="5"/>
        <v>#VALUE!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 t="str">
        <f t="shared" si="3"/>
        <v>ERRO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e">
        <f t="shared" si="4"/>
        <v>#VALUE!</v>
      </c>
      <c r="BR13" s="19" t="e">
        <f t="shared" si="5"/>
        <v>#VALUE!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 t="str">
        <f t="shared" si="3"/>
        <v>ERRO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>
        <v>1</v>
      </c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e">
        <f t="shared" si="4"/>
        <v>#VALUE!</v>
      </c>
      <c r="BR14" s="19" t="e">
        <f t="shared" si="5"/>
        <v>#VALUE!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>
        <v>0</v>
      </c>
      <c r="BI16" s="17"/>
      <c r="BJ16" s="17" t="s">
        <v>1037</v>
      </c>
      <c r="BK16" s="17" t="s">
        <v>1037</v>
      </c>
      <c r="BL16" s="16"/>
      <c r="BM16" s="130" t="s">
        <v>406</v>
      </c>
      <c r="BN16" s="130" t="s">
        <v>435</v>
      </c>
      <c r="BO16" s="130" t="s">
        <v>497</v>
      </c>
      <c r="BP16" s="18" t="s">
        <v>1038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SuperExecução</v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1039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1040</v>
      </c>
      <c r="W17" s="151" t="s">
        <v>1041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1040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1039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1042</v>
      </c>
      <c r="W18" s="151" t="s">
        <v>1041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1042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1043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1043</v>
      </c>
      <c r="BG19" s="16"/>
      <c r="BH19" s="17"/>
      <c r="BI19" s="17"/>
      <c r="BJ19" s="17" t="s">
        <v>1044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1043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1043</v>
      </c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1045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1043</v>
      </c>
      <c r="W22" s="151" t="s">
        <v>1046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1043</v>
      </c>
      <c r="BG22" s="16"/>
      <c r="BH22" s="17"/>
      <c r="BI22" s="17"/>
      <c r="BJ22" s="17" t="s">
        <v>1044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1047</v>
      </c>
      <c r="I23" s="106" t="s">
        <v>1047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1048</v>
      </c>
      <c r="W23" s="151" t="s">
        <v>1049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1048</v>
      </c>
      <c r="BG23" s="16"/>
      <c r="BH23" s="17"/>
      <c r="BI23" s="17"/>
      <c r="BJ23" s="17" t="s">
        <v>1050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1051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1052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1052</v>
      </c>
      <c r="BG24" s="16"/>
      <c r="BH24" s="17"/>
      <c r="BI24" s="17"/>
      <c r="BJ24" s="17" t="s">
        <v>1050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1053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1053</v>
      </c>
      <c r="BG25" s="16"/>
      <c r="BH25" s="17"/>
      <c r="BI25" s="17"/>
      <c r="BJ25" s="17" t="s">
        <v>1054</v>
      </c>
      <c r="BK25" s="17" t="s">
        <v>1054</v>
      </c>
      <c r="BL25" s="16"/>
      <c r="BM25" s="130" t="s">
        <v>396</v>
      </c>
      <c r="BN25" s="130" t="s">
        <v>430</v>
      </c>
      <c r="BO25" s="130" t="s">
        <v>430</v>
      </c>
      <c r="BP25" s="18" t="s">
        <v>1055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1053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1053</v>
      </c>
      <c r="BG26" s="16"/>
      <c r="BH26" s="17"/>
      <c r="BI26" s="17"/>
      <c r="BJ26" s="17" t="s">
        <v>1054</v>
      </c>
      <c r="BK26" s="17" t="s">
        <v>1054</v>
      </c>
      <c r="BL26" s="16"/>
      <c r="BM26" s="130" t="s">
        <v>396</v>
      </c>
      <c r="BN26" s="130" t="s">
        <v>430</v>
      </c>
      <c r="BO26" s="130" t="s">
        <v>430</v>
      </c>
      <c r="BP26" s="18" t="s">
        <v>1055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1053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1053</v>
      </c>
      <c r="BG27" s="16"/>
      <c r="BH27" s="17"/>
      <c r="BI27" s="17"/>
      <c r="BJ27" s="17" t="s">
        <v>1054</v>
      </c>
      <c r="BK27" s="17" t="s">
        <v>1054</v>
      </c>
      <c r="BL27" s="16"/>
      <c r="BM27" s="130" t="s">
        <v>396</v>
      </c>
      <c r="BN27" s="130" t="s">
        <v>430</v>
      </c>
      <c r="BO27" s="130" t="s">
        <v>430</v>
      </c>
      <c r="BP27" s="18" t="s">
        <v>1055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1053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1053</v>
      </c>
      <c r="BG28" s="16"/>
      <c r="BH28" s="17"/>
      <c r="BI28" s="17"/>
      <c r="BJ28" s="17" t="s">
        <v>1054</v>
      </c>
      <c r="BK28" s="17" t="s">
        <v>1054</v>
      </c>
      <c r="BL28" s="16"/>
      <c r="BM28" s="130" t="s">
        <v>396</v>
      </c>
      <c r="BN28" s="130" t="s">
        <v>430</v>
      </c>
      <c r="BO28" s="130" t="s">
        <v>430</v>
      </c>
      <c r="BP28" s="18" t="s">
        <v>1055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1056</v>
      </c>
      <c r="N29" s="105" t="s">
        <v>1057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1058</v>
      </c>
      <c r="W29" s="151" t="s">
        <v>1059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1058</v>
      </c>
      <c r="BG29" s="16"/>
      <c r="BH29" s="17">
        <v>1</v>
      </c>
      <c r="BI29" s="17"/>
      <c r="BJ29" s="17" t="s">
        <v>1060</v>
      </c>
      <c r="BK29" s="17" t="s">
        <v>1060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1061</v>
      </c>
      <c r="BK31" s="17" t="s">
        <v>1061</v>
      </c>
      <c r="BL31" s="16"/>
      <c r="BM31" s="130" t="s">
        <v>396</v>
      </c>
      <c r="BN31" s="130" t="s">
        <v>430</v>
      </c>
      <c r="BO31" s="130" t="s">
        <v>430</v>
      </c>
      <c r="BP31" s="18" t="s">
        <v>1055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1062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1063</v>
      </c>
      <c r="BK32" s="17" t="s">
        <v>1063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1064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1065</v>
      </c>
      <c r="W33" s="151" t="s">
        <v>1066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1065</v>
      </c>
      <c r="BG33" s="16"/>
      <c r="BH33" s="17">
        <v>1</v>
      </c>
      <c r="BI33" s="17"/>
      <c r="BJ33" s="17" t="s">
        <v>1067</v>
      </c>
      <c r="BK33" s="17" t="s">
        <v>1067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1068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1069</v>
      </c>
      <c r="N34" s="105" t="s">
        <v>1070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1065</v>
      </c>
      <c r="W34" s="151" t="s">
        <v>1071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1065</v>
      </c>
      <c r="BG34" s="16"/>
      <c r="BH34" s="17"/>
      <c r="BI34" s="17"/>
      <c r="BJ34" s="17" t="s">
        <v>1044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1065</v>
      </c>
      <c r="W35" s="151" t="s">
        <v>1072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1065</v>
      </c>
      <c r="BG35" s="16"/>
      <c r="BH35" s="17"/>
      <c r="BI35" s="17"/>
      <c r="BJ35" s="17" t="s">
        <v>1044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1073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1073</v>
      </c>
      <c r="BG36" s="16"/>
      <c r="BH36" s="17"/>
      <c r="BI36" s="17"/>
      <c r="BJ36" s="17" t="s">
        <v>1044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1074</v>
      </c>
      <c r="BK37" s="17" t="s">
        <v>1074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1075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1076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1076</v>
      </c>
      <c r="BG38" s="16"/>
      <c r="BH38" s="17"/>
      <c r="BI38" s="17"/>
      <c r="BJ38" s="17" t="s">
        <v>1044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1065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1065</v>
      </c>
      <c r="BG39" s="16"/>
      <c r="BH39" s="17"/>
      <c r="BI39" s="17"/>
      <c r="BJ39" s="17" t="s">
        <v>1044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3" operator="equal">
      <formula>"OPORTUNIDADE"</formula>
    </cfRule>
  </conditionalFormatting>
  <conditionalFormatting sqref="Y40:Z1000">
    <cfRule type="cellIs" dxfId="167" priority="11479" operator="equal">
      <formula>"NÃO"</formula>
    </cfRule>
    <cfRule type="cellIs" dxfId="166" priority="11480" operator="equal">
      <formula>"SIM"</formula>
    </cfRule>
  </conditionalFormatting>
  <conditionalFormatting sqref="AZ6:AZ1000">
    <cfRule type="expression" dxfId="165" priority="53935">
      <formula>#REF!=1</formula>
    </cfRule>
  </conditionalFormatting>
  <conditionalFormatting sqref="U6:U1000 AY6:AY1000 BE6:BE1000">
    <cfRule type="cellIs" dxfId="164" priority="53919" operator="equal">
      <formula>"ERRO"</formula>
    </cfRule>
  </conditionalFormatting>
  <conditionalFormatting sqref="BQ6:BQ1000">
    <cfRule type="cellIs" dxfId="163" priority="53914" operator="equal">
      <formula>"Produção e Intervalo"</formula>
    </cfRule>
    <cfRule type="cellIs" dxfId="162" priority="53915" operator="equal">
      <formula>"Aderente"</formula>
    </cfRule>
    <cfRule type="cellIs" dxfId="161" priority="53916" operator="equal">
      <formula>"Intervalo"</formula>
    </cfRule>
    <cfRule type="cellIs" dxfId="160" priority="53917" operator="equal">
      <formula>"Produção"</formula>
    </cfRule>
    <cfRule type="cellIs" dxfId="159" priority="53918" operator="equal">
      <formula>"ERRO"</formula>
    </cfRule>
  </conditionalFormatting>
  <conditionalFormatting sqref="BR6:BS1000">
    <cfRule type="cellIs" dxfId="158" priority="53896" operator="equal">
      <formula>"*"</formula>
    </cfRule>
    <cfRule type="cellIs" dxfId="157" priority="53897" operator="greaterThanOrEqual">
      <formula>1</formula>
    </cfRule>
    <cfRule type="cellIs" dxfId="156" priority="53898" operator="lessThan">
      <formula>1</formula>
    </cfRule>
  </conditionalFormatting>
  <conditionalFormatting sqref="BH9:BH1000">
    <cfRule type="iconSet" priority="60680">
      <iconSet showValue="0">
        <cfvo type="percent" val="0"/>
        <cfvo type="num" val="1"/>
        <cfvo type="num" val="1" gte="0"/>
      </iconSet>
    </cfRule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BK9:BK15 BK30 BK34:BK36 BK38:BK1000 BK17:BK24">
    <cfRule type="iconSet" priority="606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2" operator="equal">
      <formula>"OPORTUNIDADE"</formula>
    </cfRule>
  </conditionalFormatting>
  <conditionalFormatting sqref="Y6:Z39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H6:BH8">
    <cfRule type="iconSet" priority="18">
      <iconSet showValue="0">
        <cfvo type="percent" val="0"/>
        <cfvo type="num" val="1"/>
        <cfvo type="num" val="1" gte="0"/>
      </iconSet>
    </cfRule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1077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1078</v>
      </c>
      <c r="C4" s="160" t="s">
        <v>1079</v>
      </c>
      <c r="D4" s="160" t="s">
        <v>1080</v>
      </c>
      <c r="E4" s="160" t="s">
        <v>1081</v>
      </c>
      <c r="F4" s="160" t="s">
        <v>4</v>
      </c>
      <c r="G4" s="160" t="s">
        <v>1082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1083</v>
      </c>
      <c r="C6" s="161">
        <v>407867</v>
      </c>
      <c r="D6" s="161" t="s">
        <v>1084</v>
      </c>
      <c r="E6" s="161" t="s">
        <v>789</v>
      </c>
      <c r="F6" s="161" t="s">
        <v>1085</v>
      </c>
      <c r="G6" s="162"/>
    </row>
    <row r="7" spans="2:7">
      <c r="B7" s="161" t="s">
        <v>1086</v>
      </c>
      <c r="C7" s="161">
        <v>293644</v>
      </c>
      <c r="D7" s="161" t="s">
        <v>1087</v>
      </c>
      <c r="E7" s="161" t="s">
        <v>789</v>
      </c>
      <c r="F7" s="161" t="s">
        <v>1085</v>
      </c>
      <c r="G7" s="162"/>
    </row>
    <row r="8" spans="2:7">
      <c r="B8" s="161" t="s">
        <v>1088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1089</v>
      </c>
      <c r="C9" s="161">
        <v>256790</v>
      </c>
      <c r="D9" s="161" t="s">
        <v>1090</v>
      </c>
      <c r="E9" s="161" t="s">
        <v>790</v>
      </c>
      <c r="F9" s="161" t="s">
        <v>1091</v>
      </c>
      <c r="G9" s="162">
        <v>46357</v>
      </c>
    </row>
    <row r="10" spans="2:7">
      <c r="B10" s="161" t="s">
        <v>1092</v>
      </c>
      <c r="C10" s="161">
        <v>265193</v>
      </c>
      <c r="D10" s="161" t="s">
        <v>1093</v>
      </c>
      <c r="E10" s="161" t="s">
        <v>791</v>
      </c>
      <c r="F10" s="161" t="s">
        <v>1051</v>
      </c>
      <c r="G10" s="161" t="s">
        <v>1094</v>
      </c>
    </row>
    <row r="11" spans="2:7">
      <c r="B11" s="161" t="s">
        <v>1095</v>
      </c>
      <c r="C11" s="161">
        <v>293716</v>
      </c>
      <c r="D11" s="161" t="s">
        <v>1096</v>
      </c>
      <c r="E11" s="161" t="s">
        <v>791</v>
      </c>
      <c r="F11" s="161" t="s">
        <v>1051</v>
      </c>
      <c r="G11" s="162">
        <v>46204</v>
      </c>
    </row>
    <row r="12" spans="2:7">
      <c r="B12" s="161" t="s">
        <v>1097</v>
      </c>
      <c r="C12" s="161">
        <v>257258</v>
      </c>
      <c r="D12" s="161" t="s">
        <v>1098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1099</v>
      </c>
      <c r="C13" s="161">
        <v>371147</v>
      </c>
      <c r="D13" s="161" t="s">
        <v>1100</v>
      </c>
      <c r="E13" s="161" t="s">
        <v>792</v>
      </c>
      <c r="F13" s="161" t="s">
        <v>128</v>
      </c>
      <c r="G13" s="161" t="s">
        <v>1094</v>
      </c>
    </row>
    <row r="14" spans="2:7">
      <c r="B14" s="161" t="s">
        <v>1101</v>
      </c>
      <c r="C14" s="161">
        <v>259230</v>
      </c>
      <c r="D14" s="161" t="s">
        <v>1102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1103</v>
      </c>
      <c r="C15" s="161">
        <v>370705</v>
      </c>
      <c r="D15" s="161"/>
      <c r="E15" s="161" t="s">
        <v>792</v>
      </c>
      <c r="F15" s="161" t="s">
        <v>128</v>
      </c>
      <c r="G15" s="161" t="s">
        <v>1094</v>
      </c>
    </row>
    <row r="16" spans="2:7">
      <c r="B16" s="161" t="s">
        <v>1104</v>
      </c>
      <c r="C16" s="161">
        <v>258542</v>
      </c>
      <c r="D16" s="161" t="s">
        <v>1105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1106</v>
      </c>
      <c r="C17" s="161">
        <v>257050</v>
      </c>
      <c r="D17" s="161" t="s">
        <v>1107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0" sqref="E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1108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1109</v>
      </c>
      <c r="D4" s="163" t="s">
        <v>1110</v>
      </c>
      <c r="E4" s="163" t="s">
        <v>1111</v>
      </c>
      <c r="F4" s="160" t="s">
        <v>1112</v>
      </c>
      <c r="G4" s="163" t="s">
        <v>1113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1114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1115</v>
      </c>
      <c r="G7" s="167" t="s">
        <v>1116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1114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1114</v>
      </c>
      <c r="G9" s="167" t="s">
        <v>1117</v>
      </c>
    </row>
    <row r="10" spans="2:7">
      <c r="B10" s="167" t="s">
        <v>1118</v>
      </c>
      <c r="C10" s="167">
        <v>9038</v>
      </c>
      <c r="D10" s="168">
        <v>46049</v>
      </c>
      <c r="E10" s="167">
        <v>15098</v>
      </c>
      <c r="F10" s="169" t="s">
        <v>1119</v>
      </c>
      <c r="G10" s="167" t="s">
        <v>1120</v>
      </c>
    </row>
    <row r="11" spans="2:7">
      <c r="B11" s="167" t="s">
        <v>709</v>
      </c>
      <c r="C11" s="167" t="s">
        <v>1121</v>
      </c>
      <c r="D11" s="168">
        <v>46048</v>
      </c>
      <c r="E11" s="167">
        <v>11300</v>
      </c>
      <c r="F11" s="169" t="s">
        <v>1122</v>
      </c>
      <c r="G11" s="167" t="s">
        <v>1123</v>
      </c>
    </row>
    <row r="12" spans="2:7">
      <c r="B12" s="167" t="s">
        <v>709</v>
      </c>
      <c r="C12" s="167" t="s">
        <v>1124</v>
      </c>
      <c r="D12" s="168">
        <v>46048</v>
      </c>
      <c r="E12" s="167">
        <v>13300</v>
      </c>
      <c r="F12" s="169" t="s">
        <v>1122</v>
      </c>
      <c r="G12" s="167" t="s">
        <v>1125</v>
      </c>
    </row>
    <row r="13" spans="2:7">
      <c r="B13" s="167" t="s">
        <v>709</v>
      </c>
      <c r="C13" s="167" t="s">
        <v>1126</v>
      </c>
      <c r="D13" s="168">
        <v>46048</v>
      </c>
      <c r="E13" s="167">
        <v>10500</v>
      </c>
      <c r="F13" s="169" t="s">
        <v>1122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1127</v>
      </c>
      <c r="V1" s="210"/>
      <c r="W1" s="210"/>
    </row>
    <row r="2" spans="1:23" ht="15" customHeight="1">
      <c r="A2" s="87" t="s">
        <v>1128</v>
      </c>
      <c r="B2" s="87" t="s">
        <v>1129</v>
      </c>
      <c r="C2" s="87" t="s">
        <v>376</v>
      </c>
      <c r="D2" s="88" t="s">
        <v>957</v>
      </c>
      <c r="E2" s="88" t="s">
        <v>4</v>
      </c>
      <c r="F2" s="88" t="s">
        <v>1130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1131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1132</v>
      </c>
      <c r="D5" s="212"/>
      <c r="E5" s="212"/>
      <c r="F5" s="212"/>
      <c r="G5" s="212"/>
      <c r="H5" s="212"/>
      <c r="I5" s="212"/>
      <c r="J5" s="213"/>
      <c r="K5" s="214" t="s">
        <v>1133</v>
      </c>
      <c r="L5" s="215"/>
      <c r="M5" s="215"/>
      <c r="N5" s="215"/>
      <c r="O5" s="216" t="s">
        <v>1134</v>
      </c>
      <c r="P5" s="217"/>
    </row>
    <row r="6" spans="1:16" s="74" customFormat="1" ht="15" customHeight="1">
      <c r="A6" s="66" t="s">
        <v>1130</v>
      </c>
      <c r="B6" s="75" t="s">
        <v>1129</v>
      </c>
      <c r="C6" s="76" t="s">
        <v>957</v>
      </c>
      <c r="D6" s="77" t="s">
        <v>958</v>
      </c>
      <c r="E6" s="76" t="s">
        <v>1135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1136</v>
      </c>
      <c r="M6" s="80" t="s">
        <v>576</v>
      </c>
      <c r="N6" s="81" t="s">
        <v>952</v>
      </c>
      <c r="O6" s="158" t="s">
        <v>995</v>
      </c>
      <c r="P6" s="133" t="s">
        <v>1137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1138</v>
      </c>
      <c r="C2" s="121" t="s">
        <v>942</v>
      </c>
      <c r="D2" s="76" t="s">
        <v>944</v>
      </c>
      <c r="E2" s="76" t="s">
        <v>1139</v>
      </c>
      <c r="F2" s="99" t="s">
        <v>1140</v>
      </c>
      <c r="G2" s="76" t="s">
        <v>1141</v>
      </c>
      <c r="H2" s="76" t="s">
        <v>1142</v>
      </c>
      <c r="I2" s="76" t="s">
        <v>1143</v>
      </c>
      <c r="J2" s="76" t="s">
        <v>1144</v>
      </c>
      <c r="K2" s="78" t="s">
        <v>1145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2026-03-02T13:16:01Z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