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ldugan\Desktop\GitHub Repos\fdarely\GaitData\"/>
    </mc:Choice>
  </mc:AlternateContent>
  <bookViews>
    <workbookView xWindow="0" yWindow="0" windowWidth="32914" windowHeight="14803"/>
  </bookViews>
  <sheets>
    <sheet name="Report" sheetId="15" r:id="rId1"/>
    <sheet name="Raw data" sheetId="8" r:id="rId2"/>
    <sheet name="Session averages" sheetId="11" r:id="rId3"/>
    <sheet name="SEM" sheetId="9" r:id="rId4"/>
    <sheet name="Between Assessors" sheetId="12" r:id="rId5"/>
    <sheet name="Grey bands" sheetId="4" r:id="rId6"/>
  </sheets>
  <calcPr calcId="162913"/>
</workbook>
</file>

<file path=xl/calcChain.xml><?xml version="1.0" encoding="utf-8"?>
<calcChain xmlns="http://schemas.openxmlformats.org/spreadsheetml/2006/main">
  <c r="C6" i="12" l="1"/>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5" i="12"/>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5" i="11"/>
  <c r="C7" i="4" l="1"/>
  <c r="C19" i="4"/>
  <c r="C23" i="4"/>
  <c r="C27" i="4"/>
  <c r="C31" i="4"/>
  <c r="C43" i="4"/>
  <c r="B47" i="4"/>
  <c r="C59" i="4"/>
  <c r="B63" i="4"/>
  <c r="C75" i="4"/>
  <c r="C79" i="4"/>
  <c r="C87" i="4"/>
  <c r="C91" i="4"/>
  <c r="C95" i="4"/>
  <c r="C14" i="4"/>
  <c r="C30" i="4"/>
  <c r="B50" i="4"/>
  <c r="C51" i="4"/>
  <c r="C54" i="4"/>
  <c r="C55" i="4"/>
  <c r="B62" i="4"/>
  <c r="C67" i="4"/>
  <c r="B70" i="4"/>
  <c r="C71" i="4"/>
  <c r="B74" i="4"/>
  <c r="C82" i="4"/>
  <c r="B83" i="4"/>
  <c r="B87" i="4"/>
  <c r="B98" i="4"/>
  <c r="B99" i="4"/>
  <c r="C102" i="4"/>
  <c r="B103" i="4"/>
  <c r="B7" i="4"/>
  <c r="B10" i="4"/>
  <c r="B18" i="4"/>
  <c r="B22" i="4"/>
  <c r="B26" i="4"/>
  <c r="B34" i="4"/>
  <c r="B38" i="4"/>
  <c r="B41" i="4"/>
  <c r="C46" i="4"/>
  <c r="C62" i="4"/>
  <c r="B78" i="4"/>
  <c r="B94" i="4"/>
  <c r="C10" i="4"/>
  <c r="C18" i="4"/>
  <c r="B19" i="4"/>
  <c r="C22" i="4"/>
  <c r="B23" i="4"/>
  <c r="C26" i="4"/>
  <c r="B30" i="4"/>
  <c r="C34" i="4"/>
  <c r="B35" i="4"/>
  <c r="C35" i="4"/>
  <c r="C38" i="4"/>
  <c r="B39" i="4"/>
  <c r="C39" i="4"/>
  <c r="B42" i="4"/>
  <c r="C42" i="4"/>
  <c r="B46" i="4"/>
  <c r="C50" i="4"/>
  <c r="B51" i="4"/>
  <c r="B54" i="4"/>
  <c r="B55" i="4"/>
  <c r="B58" i="4"/>
  <c r="C58" i="4"/>
  <c r="B66" i="4"/>
  <c r="C66" i="4"/>
  <c r="B67" i="4"/>
  <c r="C70" i="4"/>
  <c r="B71" i="4"/>
  <c r="B73" i="4"/>
  <c r="C74" i="4"/>
  <c r="C78" i="4"/>
  <c r="B82" i="4"/>
  <c r="C83" i="4"/>
  <c r="B86" i="4"/>
  <c r="C86" i="4"/>
  <c r="B90" i="4"/>
  <c r="C90" i="4"/>
  <c r="C94" i="4"/>
  <c r="C98" i="4"/>
  <c r="C99" i="4"/>
  <c r="B102" i="4"/>
  <c r="C103" i="4"/>
  <c r="B105" i="4"/>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C15" i="4" l="1"/>
  <c r="C11" i="4"/>
  <c r="B14" i="4"/>
  <c r="B6" i="4"/>
  <c r="C104" i="4"/>
  <c r="C96" i="4"/>
  <c r="C88" i="4"/>
  <c r="C80" i="4"/>
  <c r="C72" i="4"/>
  <c r="C64" i="4"/>
  <c r="C56" i="4"/>
  <c r="C48" i="4"/>
  <c r="C40" i="4"/>
  <c r="C32" i="4"/>
  <c r="C24" i="4"/>
  <c r="C16" i="4"/>
  <c r="B8" i="4"/>
  <c r="B97" i="4"/>
  <c r="B89" i="4"/>
  <c r="B81" i="4"/>
  <c r="B65" i="4"/>
  <c r="B57" i="4"/>
  <c r="B49" i="4"/>
  <c r="B33" i="4"/>
  <c r="B25" i="4"/>
  <c r="B17" i="4"/>
  <c r="C6" i="4"/>
  <c r="B101" i="4"/>
  <c r="B93" i="4"/>
  <c r="B85" i="4"/>
  <c r="B77" i="4"/>
  <c r="B69" i="4"/>
  <c r="B61" i="4"/>
  <c r="B53" i="4"/>
  <c r="B45" i="4"/>
  <c r="B37" i="4"/>
  <c r="B29" i="4"/>
  <c r="B21" i="4"/>
  <c r="B13" i="4"/>
  <c r="C5" i="4"/>
  <c r="B5" i="4"/>
  <c r="C63" i="4"/>
  <c r="C47" i="4"/>
  <c r="B95" i="4"/>
  <c r="B91" i="4"/>
  <c r="B79" i="4"/>
  <c r="B75" i="4"/>
  <c r="B59" i="4"/>
  <c r="B43" i="4"/>
  <c r="B31" i="4"/>
  <c r="B27" i="4"/>
  <c r="B15" i="4"/>
  <c r="B11" i="4"/>
  <c r="C100" i="4"/>
  <c r="C92" i="4"/>
  <c r="C84" i="4"/>
  <c r="C76" i="4"/>
  <c r="C68" i="4"/>
  <c r="C60" i="4"/>
  <c r="C52" i="4"/>
  <c r="C44" i="4"/>
  <c r="C36" i="4"/>
  <c r="C28" i="4"/>
  <c r="C20" i="4"/>
  <c r="C12" i="4"/>
  <c r="B104" i="4"/>
  <c r="B100" i="4"/>
  <c r="B96" i="4"/>
  <c r="B92" i="4"/>
  <c r="B88" i="4"/>
  <c r="B84" i="4"/>
  <c r="B80" i="4"/>
  <c r="B76" i="4"/>
  <c r="B72" i="4"/>
  <c r="B68" i="4"/>
  <c r="B64" i="4"/>
  <c r="B60" i="4"/>
  <c r="B56" i="4"/>
  <c r="B52" i="4"/>
  <c r="B48" i="4"/>
  <c r="B44" i="4"/>
  <c r="B40" i="4"/>
  <c r="B36" i="4"/>
  <c r="B32" i="4"/>
  <c r="B28" i="4"/>
  <c r="B24" i="4"/>
  <c r="B20" i="4"/>
  <c r="B16" i="4"/>
  <c r="B12" i="4"/>
  <c r="C8" i="4"/>
  <c r="C105" i="4"/>
  <c r="C101" i="4"/>
  <c r="C97" i="4"/>
  <c r="C93" i="4"/>
  <c r="C89" i="4"/>
  <c r="C85" i="4"/>
  <c r="C81" i="4"/>
  <c r="C77" i="4"/>
  <c r="C73" i="4"/>
  <c r="C69" i="4"/>
  <c r="C65" i="4"/>
  <c r="C61" i="4"/>
  <c r="C57" i="4"/>
  <c r="C53" i="4"/>
  <c r="C49" i="4"/>
  <c r="C45" i="4"/>
  <c r="C41" i="4"/>
  <c r="C37" i="4"/>
  <c r="C33" i="4"/>
  <c r="C29" i="4"/>
  <c r="C25" i="4"/>
  <c r="C21" i="4"/>
  <c r="C17" i="4"/>
  <c r="C13" i="4"/>
  <c r="B9" i="4"/>
  <c r="C9" i="4"/>
  <c r="A5" i="9"/>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B5" i="11"/>
  <c r="G105" i="11"/>
  <c r="F105" i="11"/>
  <c r="E105" i="11"/>
  <c r="D105" i="11"/>
  <c r="C105" i="11"/>
  <c r="B105" i="11"/>
  <c r="G104" i="11"/>
  <c r="F104" i="11"/>
  <c r="E104" i="11"/>
  <c r="D104" i="11"/>
  <c r="C104" i="11"/>
  <c r="B104" i="11"/>
  <c r="G103" i="11"/>
  <c r="F103" i="11"/>
  <c r="E103" i="11"/>
  <c r="D103" i="11"/>
  <c r="C103" i="11"/>
  <c r="B103" i="11"/>
  <c r="G102" i="11"/>
  <c r="F102" i="11"/>
  <c r="E102" i="11"/>
  <c r="D102" i="11"/>
  <c r="C102" i="11"/>
  <c r="B102" i="11"/>
  <c r="G101" i="11"/>
  <c r="F101" i="11"/>
  <c r="E101" i="11"/>
  <c r="D101" i="11"/>
  <c r="C101" i="11"/>
  <c r="B101" i="11"/>
  <c r="G100" i="11"/>
  <c r="F100" i="11"/>
  <c r="E100" i="11"/>
  <c r="D100" i="11"/>
  <c r="C100" i="11"/>
  <c r="B100" i="11"/>
  <c r="G99" i="11"/>
  <c r="F99" i="11"/>
  <c r="E99" i="11"/>
  <c r="D99" i="11"/>
  <c r="C99" i="11"/>
  <c r="B99" i="11"/>
  <c r="G98" i="11"/>
  <c r="F98" i="11"/>
  <c r="E98" i="11"/>
  <c r="D98" i="11"/>
  <c r="C98" i="11"/>
  <c r="B98" i="11"/>
  <c r="G97" i="11"/>
  <c r="F97" i="11"/>
  <c r="E97" i="11"/>
  <c r="D97" i="11"/>
  <c r="C97" i="11"/>
  <c r="B97" i="11"/>
  <c r="G96" i="11"/>
  <c r="F96" i="11"/>
  <c r="E96" i="11"/>
  <c r="D96" i="11"/>
  <c r="C96" i="11"/>
  <c r="B96" i="11"/>
  <c r="G95" i="11"/>
  <c r="F95" i="11"/>
  <c r="E95" i="11"/>
  <c r="D95" i="11"/>
  <c r="C95" i="11"/>
  <c r="B95" i="11"/>
  <c r="G94" i="11"/>
  <c r="F94" i="11"/>
  <c r="E94" i="11"/>
  <c r="D94" i="11"/>
  <c r="C94" i="11"/>
  <c r="B94" i="11"/>
  <c r="G93" i="11"/>
  <c r="F93" i="11"/>
  <c r="E93" i="11"/>
  <c r="D93" i="11"/>
  <c r="C93" i="11"/>
  <c r="B93" i="11"/>
  <c r="G92" i="11"/>
  <c r="F92" i="11"/>
  <c r="E92" i="11"/>
  <c r="D92" i="11"/>
  <c r="C92" i="11"/>
  <c r="B92" i="11"/>
  <c r="G91" i="11"/>
  <c r="F91" i="11"/>
  <c r="E91" i="11"/>
  <c r="D91" i="11"/>
  <c r="C91" i="11"/>
  <c r="B91" i="11"/>
  <c r="G90" i="11"/>
  <c r="F90" i="11"/>
  <c r="E90" i="11"/>
  <c r="D90" i="11"/>
  <c r="C90" i="11"/>
  <c r="B90" i="11"/>
  <c r="G89" i="11"/>
  <c r="F89" i="11"/>
  <c r="E89" i="11"/>
  <c r="D89" i="11"/>
  <c r="C89" i="11"/>
  <c r="B89" i="11"/>
  <c r="G88" i="11"/>
  <c r="F88" i="11"/>
  <c r="E88" i="11"/>
  <c r="D88" i="11"/>
  <c r="C88" i="11"/>
  <c r="B88" i="11"/>
  <c r="G87" i="11"/>
  <c r="F87" i="11"/>
  <c r="E87" i="11"/>
  <c r="D87" i="11"/>
  <c r="C87" i="11"/>
  <c r="B87" i="11"/>
  <c r="G86" i="11"/>
  <c r="F86" i="11"/>
  <c r="E86" i="11"/>
  <c r="D86" i="11"/>
  <c r="C86" i="11"/>
  <c r="B86" i="11"/>
  <c r="G85" i="11"/>
  <c r="F85" i="11"/>
  <c r="E85" i="11"/>
  <c r="D85" i="11"/>
  <c r="C85" i="11"/>
  <c r="B85" i="11"/>
  <c r="G84" i="11"/>
  <c r="F84" i="11"/>
  <c r="E84" i="11"/>
  <c r="D84" i="11"/>
  <c r="C84" i="11"/>
  <c r="B84" i="11"/>
  <c r="G83" i="11"/>
  <c r="F83" i="11"/>
  <c r="E83" i="11"/>
  <c r="D83" i="11"/>
  <c r="C83" i="11"/>
  <c r="B83" i="11"/>
  <c r="G82" i="11"/>
  <c r="F82" i="11"/>
  <c r="E82" i="11"/>
  <c r="D82" i="11"/>
  <c r="C82" i="11"/>
  <c r="B82" i="11"/>
  <c r="G81" i="11"/>
  <c r="F81" i="11"/>
  <c r="E81" i="11"/>
  <c r="D81" i="11"/>
  <c r="C81" i="11"/>
  <c r="B81" i="11"/>
  <c r="G80" i="11"/>
  <c r="F80" i="11"/>
  <c r="E80" i="11"/>
  <c r="D80" i="11"/>
  <c r="C80" i="11"/>
  <c r="B80" i="11"/>
  <c r="G79" i="11"/>
  <c r="F79" i="11"/>
  <c r="E79" i="11"/>
  <c r="D79" i="11"/>
  <c r="C79" i="11"/>
  <c r="B79" i="11"/>
  <c r="G78" i="11"/>
  <c r="F78" i="11"/>
  <c r="E78" i="11"/>
  <c r="D78" i="11"/>
  <c r="C78" i="11"/>
  <c r="B78" i="11"/>
  <c r="G77" i="11"/>
  <c r="F77" i="11"/>
  <c r="E77" i="11"/>
  <c r="D77" i="11"/>
  <c r="C77" i="11"/>
  <c r="B77" i="11"/>
  <c r="G76" i="11"/>
  <c r="F76" i="11"/>
  <c r="E76" i="11"/>
  <c r="D76" i="11"/>
  <c r="C76" i="11"/>
  <c r="B76" i="11"/>
  <c r="G75" i="11"/>
  <c r="F75" i="11"/>
  <c r="E75" i="11"/>
  <c r="D75" i="11"/>
  <c r="C75" i="11"/>
  <c r="B75" i="11"/>
  <c r="G74" i="11"/>
  <c r="F74" i="11"/>
  <c r="E74" i="11"/>
  <c r="D74" i="11"/>
  <c r="C74" i="11"/>
  <c r="B74" i="11"/>
  <c r="G73" i="11"/>
  <c r="F73" i="11"/>
  <c r="E73" i="11"/>
  <c r="D73" i="11"/>
  <c r="C73" i="11"/>
  <c r="B73" i="11"/>
  <c r="G72" i="11"/>
  <c r="F72" i="11"/>
  <c r="E72" i="11"/>
  <c r="D72" i="11"/>
  <c r="C72" i="11"/>
  <c r="B72" i="11"/>
  <c r="G71" i="11"/>
  <c r="F71" i="11"/>
  <c r="E71" i="11"/>
  <c r="D71" i="11"/>
  <c r="C71" i="11"/>
  <c r="B71" i="11"/>
  <c r="G70" i="11"/>
  <c r="F70" i="11"/>
  <c r="E70" i="11"/>
  <c r="D70" i="11"/>
  <c r="C70" i="11"/>
  <c r="B70" i="11"/>
  <c r="G69" i="11"/>
  <c r="F69" i="11"/>
  <c r="E69" i="11"/>
  <c r="D69" i="11"/>
  <c r="C69" i="11"/>
  <c r="B69" i="11"/>
  <c r="G68" i="11"/>
  <c r="F68" i="11"/>
  <c r="E68" i="11"/>
  <c r="D68" i="11"/>
  <c r="C68" i="11"/>
  <c r="B68" i="11"/>
  <c r="G67" i="11"/>
  <c r="F67" i="11"/>
  <c r="E67" i="11"/>
  <c r="D67" i="11"/>
  <c r="C67" i="11"/>
  <c r="B67" i="11"/>
  <c r="G66" i="11"/>
  <c r="F66" i="11"/>
  <c r="E66" i="11"/>
  <c r="D66" i="11"/>
  <c r="C66" i="11"/>
  <c r="B66" i="11"/>
  <c r="G65" i="11"/>
  <c r="F65" i="11"/>
  <c r="E65" i="11"/>
  <c r="D65" i="11"/>
  <c r="C65" i="11"/>
  <c r="B65" i="11"/>
  <c r="G64" i="11"/>
  <c r="F64" i="11"/>
  <c r="E64" i="11"/>
  <c r="D64" i="11"/>
  <c r="C64" i="11"/>
  <c r="B64" i="11"/>
  <c r="G63" i="11"/>
  <c r="F63" i="11"/>
  <c r="E63" i="11"/>
  <c r="D63" i="11"/>
  <c r="C63" i="11"/>
  <c r="B63" i="11"/>
  <c r="G62" i="11"/>
  <c r="F62" i="11"/>
  <c r="E62" i="11"/>
  <c r="D62" i="11"/>
  <c r="C62" i="11"/>
  <c r="B62" i="11"/>
  <c r="G61" i="11"/>
  <c r="F61" i="11"/>
  <c r="E61" i="11"/>
  <c r="D61" i="11"/>
  <c r="C61" i="11"/>
  <c r="B61" i="11"/>
  <c r="G60" i="11"/>
  <c r="F60" i="11"/>
  <c r="E60" i="11"/>
  <c r="D60" i="11"/>
  <c r="C60" i="11"/>
  <c r="B60" i="11"/>
  <c r="G59" i="11"/>
  <c r="F59" i="11"/>
  <c r="E59" i="11"/>
  <c r="D59" i="11"/>
  <c r="C59" i="11"/>
  <c r="B59" i="11"/>
  <c r="G58" i="11"/>
  <c r="F58" i="11"/>
  <c r="E58" i="11"/>
  <c r="D58" i="11"/>
  <c r="C58" i="11"/>
  <c r="B58" i="11"/>
  <c r="G57" i="11"/>
  <c r="F57" i="11"/>
  <c r="E57" i="11"/>
  <c r="D57" i="11"/>
  <c r="C57" i="11"/>
  <c r="B57" i="11"/>
  <c r="G56" i="11"/>
  <c r="F56" i="11"/>
  <c r="E56" i="11"/>
  <c r="D56" i="11"/>
  <c r="C56" i="11"/>
  <c r="B56" i="11"/>
  <c r="G55" i="11"/>
  <c r="F55" i="11"/>
  <c r="E55" i="11"/>
  <c r="D55" i="11"/>
  <c r="C55" i="11"/>
  <c r="B55" i="11"/>
  <c r="G54" i="11"/>
  <c r="F54" i="11"/>
  <c r="E54" i="11"/>
  <c r="D54" i="11"/>
  <c r="C54" i="11"/>
  <c r="B54" i="11"/>
  <c r="G53" i="11"/>
  <c r="F53" i="11"/>
  <c r="E53" i="11"/>
  <c r="D53" i="11"/>
  <c r="C53" i="11"/>
  <c r="B53" i="11"/>
  <c r="G52" i="11"/>
  <c r="F52" i="11"/>
  <c r="E52" i="11"/>
  <c r="D52" i="11"/>
  <c r="C52" i="11"/>
  <c r="B52" i="11"/>
  <c r="G51" i="11"/>
  <c r="F51" i="11"/>
  <c r="E51" i="11"/>
  <c r="D51" i="11"/>
  <c r="C51" i="11"/>
  <c r="B51" i="11"/>
  <c r="G50" i="11"/>
  <c r="F50" i="11"/>
  <c r="E50" i="11"/>
  <c r="D50" i="11"/>
  <c r="C50" i="11"/>
  <c r="B50" i="11"/>
  <c r="G49" i="11"/>
  <c r="F49" i="11"/>
  <c r="E49" i="11"/>
  <c r="D49" i="11"/>
  <c r="C49" i="11"/>
  <c r="B49" i="11"/>
  <c r="G48" i="11"/>
  <c r="F48" i="11"/>
  <c r="E48" i="11"/>
  <c r="D48" i="11"/>
  <c r="C48" i="11"/>
  <c r="B48" i="11"/>
  <c r="G47" i="11"/>
  <c r="F47" i="11"/>
  <c r="E47" i="11"/>
  <c r="D47" i="11"/>
  <c r="C47" i="11"/>
  <c r="B47" i="11"/>
  <c r="G46" i="11"/>
  <c r="F46" i="11"/>
  <c r="E46" i="11"/>
  <c r="D46" i="11"/>
  <c r="C46" i="11"/>
  <c r="B46" i="11"/>
  <c r="G45" i="11"/>
  <c r="F45" i="11"/>
  <c r="E45" i="11"/>
  <c r="D45" i="11"/>
  <c r="C45" i="11"/>
  <c r="B45" i="11"/>
  <c r="G44" i="11"/>
  <c r="F44" i="11"/>
  <c r="E44" i="11"/>
  <c r="D44" i="11"/>
  <c r="C44" i="11"/>
  <c r="B44" i="11"/>
  <c r="G43" i="11"/>
  <c r="F43" i="11"/>
  <c r="E43" i="11"/>
  <c r="D43" i="11"/>
  <c r="C43" i="11"/>
  <c r="B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D36" i="11"/>
  <c r="C36" i="11"/>
  <c r="B36" i="11"/>
  <c r="G35" i="11"/>
  <c r="F35" i="11"/>
  <c r="E35" i="11"/>
  <c r="D35" i="11"/>
  <c r="C35" i="11"/>
  <c r="B35" i="11"/>
  <c r="G34" i="11"/>
  <c r="F34" i="11"/>
  <c r="E34" i="11"/>
  <c r="D34" i="11"/>
  <c r="C34" i="11"/>
  <c r="B34" i="11"/>
  <c r="G33" i="11"/>
  <c r="F33" i="11"/>
  <c r="E33" i="11"/>
  <c r="D33" i="11"/>
  <c r="C33" i="11"/>
  <c r="B33" i="11"/>
  <c r="G32" i="11"/>
  <c r="F32" i="11"/>
  <c r="E32" i="11"/>
  <c r="D32" i="11"/>
  <c r="C32" i="11"/>
  <c r="B32" i="11"/>
  <c r="G31" i="11"/>
  <c r="F31" i="11"/>
  <c r="E31" i="11"/>
  <c r="D31" i="11"/>
  <c r="C31" i="1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F26" i="11"/>
  <c r="E26" i="11"/>
  <c r="D26" i="11"/>
  <c r="C26" i="11"/>
  <c r="B26" i="11"/>
  <c r="G25" i="11"/>
  <c r="F25" i="11"/>
  <c r="E25" i="11"/>
  <c r="D25" i="11"/>
  <c r="C25" i="11"/>
  <c r="B25" i="11"/>
  <c r="G24" i="11"/>
  <c r="F24" i="11"/>
  <c r="E24" i="11"/>
  <c r="D24" i="11"/>
  <c r="C24" i="11"/>
  <c r="B24" i="11"/>
  <c r="G23" i="11"/>
  <c r="F23" i="11"/>
  <c r="E23" i="11"/>
  <c r="D23" i="11"/>
  <c r="C23" i="11"/>
  <c r="B23" i="11"/>
  <c r="G22" i="11"/>
  <c r="F22" i="11"/>
  <c r="E22" i="11"/>
  <c r="D22" i="11"/>
  <c r="C22" i="11"/>
  <c r="B22" i="11"/>
  <c r="G21" i="11"/>
  <c r="F21" i="11"/>
  <c r="E21" i="11"/>
  <c r="D21" i="11"/>
  <c r="C21" i="11"/>
  <c r="B21" i="11"/>
  <c r="G20" i="11"/>
  <c r="F20" i="11"/>
  <c r="E20" i="11"/>
  <c r="D20" i="11"/>
  <c r="C20" i="11"/>
  <c r="B20"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G13" i="11"/>
  <c r="F13" i="11"/>
  <c r="E13" i="11"/>
  <c r="D13" i="11"/>
  <c r="C13" i="11"/>
  <c r="B13" i="11"/>
  <c r="G12" i="11"/>
  <c r="F12" i="11"/>
  <c r="E12" i="11"/>
  <c r="D12" i="11"/>
  <c r="C12" i="11"/>
  <c r="B12" i="11"/>
  <c r="G11" i="11"/>
  <c r="F11" i="11"/>
  <c r="E11" i="11"/>
  <c r="D11" i="11"/>
  <c r="C11" i="11"/>
  <c r="B11" i="11"/>
  <c r="G10" i="11"/>
  <c r="F10" i="11"/>
  <c r="E10" i="11"/>
  <c r="D10" i="11"/>
  <c r="C10" i="11"/>
  <c r="B10" i="11"/>
  <c r="G9" i="11"/>
  <c r="F9" i="11"/>
  <c r="E9" i="11"/>
  <c r="D9" i="11"/>
  <c r="C9" i="11"/>
  <c r="B9" i="11"/>
  <c r="G8" i="11"/>
  <c r="F8" i="11"/>
  <c r="E8" i="11"/>
  <c r="D8" i="11"/>
  <c r="C8" i="11"/>
  <c r="B8" i="11"/>
  <c r="G7" i="11"/>
  <c r="F7" i="11"/>
  <c r="E7" i="11"/>
  <c r="D7" i="11"/>
  <c r="C7" i="11"/>
  <c r="B7" i="11"/>
  <c r="G6" i="11"/>
  <c r="F6" i="11"/>
  <c r="E6" i="11"/>
  <c r="D6" i="11"/>
  <c r="C6" i="11"/>
  <c r="B6" i="11"/>
  <c r="G5" i="11"/>
  <c r="F5" i="11"/>
  <c r="E5" i="11"/>
  <c r="D5" i="11"/>
  <c r="C5" i="11"/>
  <c r="A5" i="1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F66" i="9" l="1"/>
  <c r="D66" i="9" s="1"/>
  <c r="B106" i="4"/>
  <c r="F53" i="9"/>
  <c r="D53" i="9" s="1"/>
  <c r="B73" i="9"/>
  <c r="C73" i="9" s="1"/>
  <c r="F101" i="9"/>
  <c r="D101" i="9" s="1"/>
  <c r="C106" i="4"/>
  <c r="B70" i="9"/>
  <c r="C70" i="9" s="1"/>
  <c r="G79" i="9"/>
  <c r="E79" i="9" s="1"/>
  <c r="B102" i="9"/>
  <c r="C102" i="9" s="1"/>
  <c r="G5" i="9"/>
  <c r="E5" i="9" s="1"/>
  <c r="B9" i="9"/>
  <c r="C9" i="9" s="1"/>
  <c r="G12" i="9"/>
  <c r="E12" i="9" s="1"/>
  <c r="F18" i="9"/>
  <c r="D18" i="9" s="1"/>
  <c r="G24" i="9"/>
  <c r="E24" i="9" s="1"/>
  <c r="B25" i="9"/>
  <c r="C25" i="9" s="1"/>
  <c r="B33" i="9"/>
  <c r="C33" i="9" s="1"/>
  <c r="F55" i="9"/>
  <c r="D55" i="9" s="1"/>
  <c r="G95" i="9"/>
  <c r="E95" i="9" s="1"/>
  <c r="G99" i="9"/>
  <c r="E99" i="9" s="1"/>
  <c r="B30" i="9"/>
  <c r="C30" i="9" s="1"/>
  <c r="B31" i="9"/>
  <c r="C31" i="9" s="1"/>
  <c r="B8" i="9"/>
  <c r="C8" i="9" s="1"/>
  <c r="F30" i="9"/>
  <c r="D30" i="9" s="1"/>
  <c r="F71" i="9"/>
  <c r="D71" i="9" s="1"/>
  <c r="F87" i="9"/>
  <c r="D87" i="9" s="1"/>
  <c r="F91" i="9"/>
  <c r="D91" i="9" s="1"/>
  <c r="F96" i="9"/>
  <c r="D96" i="9" s="1"/>
  <c r="B97" i="9"/>
  <c r="C97" i="9" s="1"/>
  <c r="F98" i="9"/>
  <c r="D98" i="9" s="1"/>
  <c r="F99" i="9"/>
  <c r="D99" i="9" s="1"/>
  <c r="F100" i="9"/>
  <c r="D100" i="9" s="1"/>
  <c r="F103" i="9"/>
  <c r="D103" i="9" s="1"/>
  <c r="G103" i="9"/>
  <c r="E103" i="9" s="1"/>
  <c r="F104" i="9"/>
  <c r="D104" i="9" s="1"/>
  <c r="B105" i="9"/>
  <c r="C105" i="9" s="1"/>
  <c r="F5" i="9"/>
  <c r="D5" i="9" s="1"/>
  <c r="B94" i="9"/>
  <c r="C94" i="9" s="1"/>
  <c r="B23" i="9"/>
  <c r="C23" i="9" s="1"/>
  <c r="F63" i="9"/>
  <c r="D63" i="9" s="1"/>
  <c r="B63" i="9"/>
  <c r="C63" i="9" s="1"/>
  <c r="F79" i="9"/>
  <c r="D79" i="9" s="1"/>
  <c r="B95" i="9"/>
  <c r="C95" i="9" s="1"/>
  <c r="F95" i="9"/>
  <c r="D95" i="9" s="1"/>
  <c r="B90" i="9"/>
  <c r="C90" i="9" s="1"/>
  <c r="G105" i="9"/>
  <c r="E105" i="9" s="1"/>
  <c r="B38" i="9"/>
  <c r="C38" i="9" s="1"/>
  <c r="B41" i="9"/>
  <c r="C41" i="9" s="1"/>
  <c r="G44" i="9"/>
  <c r="E44" i="9" s="1"/>
  <c r="B45" i="9"/>
  <c r="C45" i="9" s="1"/>
  <c r="B48" i="9"/>
  <c r="C48" i="9" s="1"/>
  <c r="F50" i="9"/>
  <c r="D50" i="9" s="1"/>
  <c r="G57" i="9"/>
  <c r="E57" i="9" s="1"/>
  <c r="B65" i="9"/>
  <c r="C65" i="9" s="1"/>
  <c r="F69" i="9"/>
  <c r="D69" i="9" s="1"/>
  <c r="G73" i="9"/>
  <c r="E73" i="9" s="1"/>
  <c r="B77" i="9"/>
  <c r="C77" i="9" s="1"/>
  <c r="F82" i="9"/>
  <c r="D82" i="9" s="1"/>
  <c r="B85" i="9"/>
  <c r="C85" i="9" s="1"/>
  <c r="B87" i="9"/>
  <c r="C87" i="9" s="1"/>
  <c r="G89" i="9"/>
  <c r="E89" i="9" s="1"/>
  <c r="F92" i="9"/>
  <c r="D92" i="9" s="1"/>
  <c r="F85" i="9"/>
  <c r="D85" i="9" s="1"/>
  <c r="B104" i="9"/>
  <c r="C104" i="9" s="1"/>
  <c r="B80" i="9"/>
  <c r="C80" i="9" s="1"/>
  <c r="B53" i="9"/>
  <c r="C53" i="9" s="1"/>
  <c r="G7" i="9"/>
  <c r="E7" i="9" s="1"/>
  <c r="F8" i="9"/>
  <c r="D8" i="9" s="1"/>
  <c r="F12" i="9"/>
  <c r="D12" i="9" s="1"/>
  <c r="B12" i="9"/>
  <c r="C12" i="9" s="1"/>
  <c r="G35" i="9"/>
  <c r="E35" i="9" s="1"/>
  <c r="B36" i="9"/>
  <c r="C36" i="9" s="1"/>
  <c r="G43" i="9"/>
  <c r="E43" i="9" s="1"/>
  <c r="F44" i="9"/>
  <c r="D44" i="9" s="1"/>
  <c r="B44" i="9"/>
  <c r="C44" i="9" s="1"/>
  <c r="G51" i="9"/>
  <c r="E51" i="9" s="1"/>
  <c r="B52" i="9"/>
  <c r="C52" i="9" s="1"/>
  <c r="F52" i="9"/>
  <c r="D52" i="9" s="1"/>
  <c r="B68" i="9"/>
  <c r="C68" i="9" s="1"/>
  <c r="F68" i="9"/>
  <c r="D68" i="9" s="1"/>
  <c r="B79" i="9"/>
  <c r="C79" i="9" s="1"/>
  <c r="F80" i="9"/>
  <c r="D80" i="9" s="1"/>
  <c r="G83" i="9"/>
  <c r="E83" i="9" s="1"/>
  <c r="B84" i="9"/>
  <c r="C84" i="9" s="1"/>
  <c r="F84" i="9"/>
  <c r="D84" i="9" s="1"/>
  <c r="B50" i="9"/>
  <c r="C50" i="9" s="1"/>
  <c r="B10" i="9"/>
  <c r="C10" i="9" s="1"/>
  <c r="B58" i="9"/>
  <c r="C58" i="9" s="1"/>
  <c r="B24" i="9"/>
  <c r="C24" i="9" s="1"/>
  <c r="B7" i="9"/>
  <c r="C7" i="9" s="1"/>
  <c r="G63" i="9"/>
  <c r="E63" i="9" s="1"/>
  <c r="F36" i="9"/>
  <c r="D36" i="9" s="1"/>
  <c r="G11" i="9"/>
  <c r="E11" i="9" s="1"/>
  <c r="G15" i="9"/>
  <c r="E15" i="9" s="1"/>
  <c r="B15" i="9"/>
  <c r="C15" i="9" s="1"/>
  <c r="F16" i="9"/>
  <c r="D16" i="9" s="1"/>
  <c r="B16" i="9"/>
  <c r="C16" i="9" s="1"/>
  <c r="G19" i="9"/>
  <c r="E19" i="9" s="1"/>
  <c r="B20" i="9"/>
  <c r="C20" i="9" s="1"/>
  <c r="F20" i="9"/>
  <c r="D20" i="9" s="1"/>
  <c r="G23" i="9"/>
  <c r="E23" i="9" s="1"/>
  <c r="G27" i="9"/>
  <c r="E27" i="9" s="1"/>
  <c r="F28" i="9"/>
  <c r="D28" i="9" s="1"/>
  <c r="B28" i="9"/>
  <c r="C28" i="9" s="1"/>
  <c r="G31" i="9"/>
  <c r="E31" i="9" s="1"/>
  <c r="F32" i="9"/>
  <c r="D32" i="9" s="1"/>
  <c r="B32" i="9"/>
  <c r="C32" i="9" s="1"/>
  <c r="G39" i="9"/>
  <c r="E39" i="9" s="1"/>
  <c r="B39" i="9"/>
  <c r="C39" i="9" s="1"/>
  <c r="F40" i="9"/>
  <c r="D40" i="9" s="1"/>
  <c r="G47" i="9"/>
  <c r="E47" i="9" s="1"/>
  <c r="B47" i="9"/>
  <c r="C47" i="9" s="1"/>
  <c r="F48" i="9"/>
  <c r="D48" i="9" s="1"/>
  <c r="G55" i="9"/>
  <c r="E55" i="9" s="1"/>
  <c r="F56" i="9"/>
  <c r="D56" i="9" s="1"/>
  <c r="B56" i="9"/>
  <c r="C56" i="9" s="1"/>
  <c r="G59" i="9"/>
  <c r="E59" i="9" s="1"/>
  <c r="B60" i="9"/>
  <c r="C60" i="9" s="1"/>
  <c r="F64" i="9"/>
  <c r="D64" i="9" s="1"/>
  <c r="B64" i="9"/>
  <c r="C64" i="9" s="1"/>
  <c r="G67" i="9"/>
  <c r="E67" i="9" s="1"/>
  <c r="B71" i="9"/>
  <c r="C71" i="9" s="1"/>
  <c r="G71" i="9"/>
  <c r="E71" i="9" s="1"/>
  <c r="F72" i="9"/>
  <c r="D72" i="9" s="1"/>
  <c r="G75" i="9"/>
  <c r="E75" i="9" s="1"/>
  <c r="B76" i="9"/>
  <c r="C76" i="9" s="1"/>
  <c r="G87" i="9"/>
  <c r="E87" i="9" s="1"/>
  <c r="F88" i="9"/>
  <c r="D88" i="9" s="1"/>
  <c r="B88" i="9"/>
  <c r="C88" i="9" s="1"/>
  <c r="G91" i="9"/>
  <c r="E91" i="9" s="1"/>
  <c r="B40" i="9"/>
  <c r="C40" i="9" s="1"/>
  <c r="F60" i="9"/>
  <c r="D60" i="9" s="1"/>
  <c r="F14" i="9"/>
  <c r="D14" i="9" s="1"/>
  <c r="B42" i="9"/>
  <c r="C42" i="9" s="1"/>
  <c r="F46" i="9"/>
  <c r="D46" i="9" s="1"/>
  <c r="B54" i="9"/>
  <c r="C54" i="9" s="1"/>
  <c r="F58" i="9"/>
  <c r="D58" i="9" s="1"/>
  <c r="F74" i="9"/>
  <c r="D74" i="9" s="1"/>
  <c r="B86" i="9"/>
  <c r="C86" i="9" s="1"/>
  <c r="F90" i="9"/>
  <c r="D90" i="9" s="1"/>
  <c r="B82" i="9"/>
  <c r="C82" i="9" s="1"/>
  <c r="B72" i="9"/>
  <c r="C72" i="9" s="1"/>
  <c r="B62" i="9"/>
  <c r="C62" i="9" s="1"/>
  <c r="B55" i="9"/>
  <c r="C55" i="9" s="1"/>
  <c r="B26" i="9"/>
  <c r="C26" i="9" s="1"/>
  <c r="F76" i="9"/>
  <c r="D76" i="9" s="1"/>
  <c r="F24" i="9"/>
  <c r="D24" i="9" s="1"/>
  <c r="F9" i="9"/>
  <c r="D9" i="9" s="1"/>
  <c r="F13" i="9"/>
  <c r="D13" i="9" s="1"/>
  <c r="B13" i="9"/>
  <c r="C13" i="9" s="1"/>
  <c r="G16" i="9"/>
  <c r="E16" i="9" s="1"/>
  <c r="F17" i="9"/>
  <c r="D17" i="9" s="1"/>
  <c r="G20" i="9"/>
  <c r="E20" i="9" s="1"/>
  <c r="F21" i="9"/>
  <c r="D21" i="9" s="1"/>
  <c r="B21" i="9"/>
  <c r="C21" i="9" s="1"/>
  <c r="F25" i="9"/>
  <c r="D25" i="9" s="1"/>
  <c r="F29" i="9"/>
  <c r="D29" i="9" s="1"/>
  <c r="G32" i="9"/>
  <c r="E32" i="9" s="1"/>
  <c r="F33" i="9"/>
  <c r="D33" i="9" s="1"/>
  <c r="G36" i="9"/>
  <c r="E36" i="9" s="1"/>
  <c r="F37" i="9"/>
  <c r="D37" i="9" s="1"/>
  <c r="F41" i="9"/>
  <c r="D41" i="9" s="1"/>
  <c r="F45" i="9"/>
  <c r="D45" i="9" s="1"/>
  <c r="G48" i="9"/>
  <c r="E48" i="9" s="1"/>
  <c r="F49" i="9"/>
  <c r="D49" i="9" s="1"/>
  <c r="G52" i="9"/>
  <c r="E52" i="9" s="1"/>
  <c r="G56" i="9"/>
  <c r="E56" i="9" s="1"/>
  <c r="F57" i="9"/>
  <c r="D57" i="9" s="1"/>
  <c r="G60" i="9"/>
  <c r="E60" i="9" s="1"/>
  <c r="G64" i="9"/>
  <c r="E64" i="9" s="1"/>
  <c r="F65" i="9"/>
  <c r="D65" i="9" s="1"/>
  <c r="G68" i="9"/>
  <c r="E68" i="9" s="1"/>
  <c r="G72" i="9"/>
  <c r="E72" i="9" s="1"/>
  <c r="F73" i="9"/>
  <c r="D73" i="9" s="1"/>
  <c r="G76" i="9"/>
  <c r="E76" i="9" s="1"/>
  <c r="G80" i="9"/>
  <c r="E80" i="9" s="1"/>
  <c r="F81" i="9"/>
  <c r="D81" i="9" s="1"/>
  <c r="G84" i="9"/>
  <c r="E84" i="9" s="1"/>
  <c r="G88" i="9"/>
  <c r="E88" i="9" s="1"/>
  <c r="F89" i="9"/>
  <c r="D89" i="9" s="1"/>
  <c r="G92" i="9"/>
  <c r="E92" i="9" s="1"/>
  <c r="B92" i="9"/>
  <c r="C92" i="9" s="1"/>
  <c r="G96" i="9"/>
  <c r="E96" i="9" s="1"/>
  <c r="F97" i="9"/>
  <c r="D97" i="9" s="1"/>
  <c r="G100" i="9"/>
  <c r="E100" i="9" s="1"/>
  <c r="B100" i="9"/>
  <c r="C100" i="9" s="1"/>
  <c r="G104" i="9"/>
  <c r="E104" i="9" s="1"/>
  <c r="F105" i="9"/>
  <c r="D105" i="9" s="1"/>
  <c r="B101" i="9"/>
  <c r="C101" i="9" s="1"/>
  <c r="B96" i="9"/>
  <c r="C96" i="9" s="1"/>
  <c r="B89" i="9"/>
  <c r="C89" i="9" s="1"/>
  <c r="B74" i="9"/>
  <c r="C74" i="9" s="1"/>
  <c r="B69" i="9"/>
  <c r="C69" i="9" s="1"/>
  <c r="B57" i="9"/>
  <c r="C57" i="9" s="1"/>
  <c r="B37" i="9"/>
  <c r="C37" i="9" s="1"/>
  <c r="F93" i="9"/>
  <c r="D93" i="9" s="1"/>
  <c r="F77" i="9"/>
  <c r="D77" i="9" s="1"/>
  <c r="F61" i="9"/>
  <c r="D61" i="9" s="1"/>
  <c r="G40" i="9"/>
  <c r="E40" i="9" s="1"/>
  <c r="G8" i="9"/>
  <c r="E8" i="9" s="1"/>
  <c r="B6" i="9"/>
  <c r="C6" i="9" s="1"/>
  <c r="F6" i="9"/>
  <c r="D6" i="9" s="1"/>
  <c r="G9" i="9"/>
  <c r="E9" i="9" s="1"/>
  <c r="F10" i="9"/>
  <c r="D10" i="9" s="1"/>
  <c r="G13" i="9"/>
  <c r="E13" i="9" s="1"/>
  <c r="B14" i="9"/>
  <c r="C14" i="9" s="1"/>
  <c r="G17" i="9"/>
  <c r="E17" i="9" s="1"/>
  <c r="G21" i="9"/>
  <c r="E21" i="9" s="1"/>
  <c r="B22" i="9"/>
  <c r="C22" i="9" s="1"/>
  <c r="F22" i="9"/>
  <c r="D22" i="9" s="1"/>
  <c r="G25" i="9"/>
  <c r="E25" i="9" s="1"/>
  <c r="F26" i="9"/>
  <c r="D26" i="9" s="1"/>
  <c r="G29" i="9"/>
  <c r="E29" i="9" s="1"/>
  <c r="G33" i="9"/>
  <c r="E33" i="9" s="1"/>
  <c r="G37" i="9"/>
  <c r="E37" i="9" s="1"/>
  <c r="F38" i="9"/>
  <c r="D38" i="9" s="1"/>
  <c r="G41" i="9"/>
  <c r="E41" i="9" s="1"/>
  <c r="F42" i="9"/>
  <c r="D42" i="9" s="1"/>
  <c r="G45" i="9"/>
  <c r="E45" i="9" s="1"/>
  <c r="G49" i="9"/>
  <c r="E49" i="9" s="1"/>
  <c r="G53" i="9"/>
  <c r="E53" i="9" s="1"/>
  <c r="F54" i="9"/>
  <c r="D54" i="9" s="1"/>
  <c r="F59" i="9"/>
  <c r="D59" i="9" s="1"/>
  <c r="G61" i="9"/>
  <c r="E61" i="9" s="1"/>
  <c r="F62" i="9"/>
  <c r="D62" i="9" s="1"/>
  <c r="F67" i="9"/>
  <c r="D67" i="9" s="1"/>
  <c r="G69" i="9"/>
  <c r="E69" i="9" s="1"/>
  <c r="F70" i="9"/>
  <c r="D70" i="9" s="1"/>
  <c r="F75" i="9"/>
  <c r="D75" i="9" s="1"/>
  <c r="G77" i="9"/>
  <c r="E77" i="9" s="1"/>
  <c r="F78" i="9"/>
  <c r="D78" i="9" s="1"/>
  <c r="F83" i="9"/>
  <c r="D83" i="9" s="1"/>
  <c r="G85" i="9"/>
  <c r="E85" i="9" s="1"/>
  <c r="F86" i="9"/>
  <c r="D86" i="9" s="1"/>
  <c r="G93" i="9"/>
  <c r="E93" i="9" s="1"/>
  <c r="F94" i="9"/>
  <c r="D94" i="9" s="1"/>
  <c r="G101" i="9"/>
  <c r="E101" i="9" s="1"/>
  <c r="F102" i="9"/>
  <c r="D102" i="9" s="1"/>
  <c r="B5" i="9"/>
  <c r="C5" i="9" s="1"/>
  <c r="B103" i="9"/>
  <c r="C103" i="9" s="1"/>
  <c r="B98" i="9"/>
  <c r="C98" i="9" s="1"/>
  <c r="B93" i="9"/>
  <c r="C93" i="9" s="1"/>
  <c r="B81" i="9"/>
  <c r="C81" i="9" s="1"/>
  <c r="B78" i="9"/>
  <c r="C78" i="9" s="1"/>
  <c r="B66" i="9"/>
  <c r="C66" i="9" s="1"/>
  <c r="B61" i="9"/>
  <c r="C61" i="9" s="1"/>
  <c r="B49" i="9"/>
  <c r="C49" i="9" s="1"/>
  <c r="B46" i="9"/>
  <c r="C46" i="9" s="1"/>
  <c r="B34" i="9"/>
  <c r="C34" i="9" s="1"/>
  <c r="B29" i="9"/>
  <c r="C29" i="9" s="1"/>
  <c r="B18" i="9"/>
  <c r="C18" i="9" s="1"/>
  <c r="B17" i="9"/>
  <c r="C17" i="9" s="1"/>
  <c r="G97" i="9"/>
  <c r="E97" i="9" s="1"/>
  <c r="G81" i="9"/>
  <c r="E81" i="9" s="1"/>
  <c r="G65" i="9"/>
  <c r="E65" i="9" s="1"/>
  <c r="F34" i="9"/>
  <c r="D34" i="9" s="1"/>
  <c r="G28" i="9"/>
  <c r="E28" i="9" s="1"/>
  <c r="G6" i="9"/>
  <c r="E6" i="9" s="1"/>
  <c r="F7" i="9"/>
  <c r="D7" i="9" s="1"/>
  <c r="G10" i="9"/>
  <c r="E10" i="9" s="1"/>
  <c r="F11" i="9"/>
  <c r="D11" i="9" s="1"/>
  <c r="G14" i="9"/>
  <c r="E14" i="9" s="1"/>
  <c r="F15" i="9"/>
  <c r="D15" i="9" s="1"/>
  <c r="G18" i="9"/>
  <c r="E18" i="9" s="1"/>
  <c r="F19" i="9"/>
  <c r="D19" i="9" s="1"/>
  <c r="G22" i="9"/>
  <c r="E22" i="9" s="1"/>
  <c r="F23" i="9"/>
  <c r="D23" i="9" s="1"/>
  <c r="G26" i="9"/>
  <c r="E26" i="9" s="1"/>
  <c r="F27" i="9"/>
  <c r="D27" i="9" s="1"/>
  <c r="G30" i="9"/>
  <c r="E30" i="9" s="1"/>
  <c r="F31" i="9"/>
  <c r="D31" i="9" s="1"/>
  <c r="G34" i="9"/>
  <c r="E34" i="9" s="1"/>
  <c r="F35" i="9"/>
  <c r="D35" i="9" s="1"/>
  <c r="G38" i="9"/>
  <c r="E38" i="9" s="1"/>
  <c r="F39" i="9"/>
  <c r="D39" i="9" s="1"/>
  <c r="G42" i="9"/>
  <c r="E42" i="9" s="1"/>
  <c r="F43" i="9"/>
  <c r="D43" i="9" s="1"/>
  <c r="G46" i="9"/>
  <c r="E46" i="9" s="1"/>
  <c r="F47" i="9"/>
  <c r="D47" i="9" s="1"/>
  <c r="G50" i="9"/>
  <c r="E50" i="9" s="1"/>
  <c r="F51" i="9"/>
  <c r="D51" i="9" s="1"/>
  <c r="G54" i="9"/>
  <c r="E54" i="9" s="1"/>
  <c r="G58" i="9"/>
  <c r="E58" i="9" s="1"/>
  <c r="G62" i="9"/>
  <c r="E62" i="9" s="1"/>
  <c r="G66" i="9"/>
  <c r="E66" i="9" s="1"/>
  <c r="G70" i="9"/>
  <c r="E70" i="9" s="1"/>
  <c r="G74" i="9"/>
  <c r="E74" i="9" s="1"/>
  <c r="G78" i="9"/>
  <c r="E78" i="9" s="1"/>
  <c r="G82" i="9"/>
  <c r="E82" i="9" s="1"/>
  <c r="G86" i="9"/>
  <c r="E86" i="9" s="1"/>
  <c r="G90" i="9"/>
  <c r="E90" i="9" s="1"/>
  <c r="G94" i="9"/>
  <c r="E94" i="9" s="1"/>
  <c r="G98" i="9"/>
  <c r="E98" i="9" s="1"/>
  <c r="G102" i="9"/>
  <c r="E102" i="9" s="1"/>
  <c r="B99" i="9"/>
  <c r="C99" i="9" s="1"/>
  <c r="B91" i="9"/>
  <c r="C91" i="9" s="1"/>
  <c r="B83" i="9"/>
  <c r="C83" i="9" s="1"/>
  <c r="B75" i="9"/>
  <c r="C75" i="9" s="1"/>
  <c r="B67" i="9"/>
  <c r="C67" i="9" s="1"/>
  <c r="B59" i="9"/>
  <c r="C59" i="9" s="1"/>
  <c r="B51" i="9"/>
  <c r="C51" i="9" s="1"/>
  <c r="B43" i="9"/>
  <c r="C43" i="9" s="1"/>
  <c r="B35" i="9"/>
  <c r="C35" i="9" s="1"/>
  <c r="B27" i="9"/>
  <c r="C27" i="9" s="1"/>
  <c r="B19" i="9"/>
  <c r="C19" i="9" s="1"/>
  <c r="B11" i="9"/>
  <c r="C11" i="9" s="1"/>
  <c r="E5" i="4"/>
  <c r="A6" i="4"/>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F88" i="4" l="1"/>
  <c r="H88" i="4" s="1"/>
  <c r="E83" i="12"/>
  <c r="D83" i="12"/>
  <c r="E51" i="12"/>
  <c r="D51" i="12"/>
  <c r="E96" i="12"/>
  <c r="D96" i="12"/>
  <c r="E68" i="12"/>
  <c r="D68" i="12"/>
  <c r="E36" i="12"/>
  <c r="D36" i="12"/>
  <c r="B4" i="12"/>
  <c r="E5" i="12"/>
  <c r="D74" i="12"/>
  <c r="E74" i="12"/>
  <c r="D46" i="12"/>
  <c r="E46" i="12"/>
  <c r="D14" i="12"/>
  <c r="E14" i="12"/>
  <c r="D105" i="12"/>
  <c r="E105" i="12"/>
  <c r="D49" i="12"/>
  <c r="E49" i="12"/>
  <c r="D89" i="12"/>
  <c r="E89" i="12"/>
  <c r="D17" i="12"/>
  <c r="E17" i="12"/>
  <c r="E92" i="12"/>
  <c r="D92" i="12"/>
  <c r="E48" i="12"/>
  <c r="D48" i="12"/>
  <c r="E32" i="12"/>
  <c r="D32" i="12"/>
  <c r="E11" i="12"/>
  <c r="D11" i="12"/>
  <c r="D102" i="12"/>
  <c r="E102" i="12"/>
  <c r="D70" i="12"/>
  <c r="E70" i="12"/>
  <c r="D42" i="12"/>
  <c r="E42" i="12"/>
  <c r="D10" i="12"/>
  <c r="E10" i="12"/>
  <c r="D85" i="12"/>
  <c r="E85" i="12"/>
  <c r="D13" i="12"/>
  <c r="E13" i="12"/>
  <c r="D65" i="12"/>
  <c r="E65" i="12"/>
  <c r="F76" i="4"/>
  <c r="F41" i="4"/>
  <c r="E91" i="12"/>
  <c r="D91" i="12"/>
  <c r="E75" i="12"/>
  <c r="D75" i="12"/>
  <c r="E59" i="12"/>
  <c r="D59" i="12"/>
  <c r="E43" i="12"/>
  <c r="D43" i="12"/>
  <c r="E27" i="12"/>
  <c r="D27" i="12"/>
  <c r="E88" i="12"/>
  <c r="D88" i="12"/>
  <c r="E76" i="12"/>
  <c r="D76" i="12"/>
  <c r="E60" i="12"/>
  <c r="D60" i="12"/>
  <c r="E44" i="12"/>
  <c r="D44" i="12"/>
  <c r="E28" i="12"/>
  <c r="D28" i="12"/>
  <c r="E12" i="12"/>
  <c r="D12" i="12"/>
  <c r="E23" i="12"/>
  <c r="D23" i="12"/>
  <c r="E7" i="12"/>
  <c r="D7" i="12"/>
  <c r="D98" i="12"/>
  <c r="E98" i="12"/>
  <c r="D82" i="12"/>
  <c r="E82" i="12"/>
  <c r="D54" i="12"/>
  <c r="E54" i="12"/>
  <c r="D38" i="12"/>
  <c r="E38" i="12"/>
  <c r="D22" i="12"/>
  <c r="E22" i="12"/>
  <c r="D6" i="12"/>
  <c r="E6" i="12"/>
  <c r="D77" i="12"/>
  <c r="E77" i="12"/>
  <c r="D37" i="12"/>
  <c r="E37" i="12"/>
  <c r="D9" i="12"/>
  <c r="E9" i="12"/>
  <c r="D73" i="12"/>
  <c r="E73" i="12"/>
  <c r="D61" i="12"/>
  <c r="E61" i="12"/>
  <c r="D33" i="12"/>
  <c r="E33" i="12"/>
  <c r="E99" i="12"/>
  <c r="D99" i="12"/>
  <c r="E67" i="12"/>
  <c r="D67" i="12"/>
  <c r="E35" i="12"/>
  <c r="D35" i="12"/>
  <c r="E80" i="12"/>
  <c r="D80" i="12"/>
  <c r="E52" i="12"/>
  <c r="D52" i="12"/>
  <c r="E20" i="12"/>
  <c r="D20" i="12"/>
  <c r="E15" i="12"/>
  <c r="D15" i="12"/>
  <c r="D90" i="12"/>
  <c r="E90" i="12"/>
  <c r="D62" i="12"/>
  <c r="E62" i="12"/>
  <c r="D30" i="12"/>
  <c r="E30" i="12"/>
  <c r="D93" i="12"/>
  <c r="E93" i="12"/>
  <c r="D21" i="12"/>
  <c r="E21" i="12"/>
  <c r="D69" i="12"/>
  <c r="E69" i="12"/>
  <c r="E95" i="12"/>
  <c r="D95" i="12"/>
  <c r="E79" i="12"/>
  <c r="D79" i="12"/>
  <c r="E63" i="12"/>
  <c r="D63" i="12"/>
  <c r="E47" i="12"/>
  <c r="D47" i="12"/>
  <c r="E31" i="12"/>
  <c r="D31" i="12"/>
  <c r="E104" i="12"/>
  <c r="D104" i="12"/>
  <c r="E64" i="12"/>
  <c r="D64" i="12"/>
  <c r="E16" i="12"/>
  <c r="D16" i="12"/>
  <c r="D86" i="12"/>
  <c r="E86" i="12"/>
  <c r="D58" i="12"/>
  <c r="E58" i="12"/>
  <c r="D26" i="12"/>
  <c r="E26" i="12"/>
  <c r="D101" i="12"/>
  <c r="E101" i="12"/>
  <c r="D41" i="12"/>
  <c r="E41" i="12"/>
  <c r="D81" i="12"/>
  <c r="E81" i="12"/>
  <c r="D45" i="12"/>
  <c r="E45" i="12"/>
  <c r="F44" i="4"/>
  <c r="F9" i="4"/>
  <c r="C4" i="12"/>
  <c r="E103" i="12"/>
  <c r="D103" i="12"/>
  <c r="E87" i="12"/>
  <c r="D87" i="12"/>
  <c r="E71" i="12"/>
  <c r="D71" i="12"/>
  <c r="E55" i="12"/>
  <c r="D55" i="12"/>
  <c r="E39" i="12"/>
  <c r="D39" i="12"/>
  <c r="E100" i="12"/>
  <c r="D100" i="12"/>
  <c r="E84" i="12"/>
  <c r="D84" i="12"/>
  <c r="E72" i="12"/>
  <c r="D72" i="12"/>
  <c r="E56" i="12"/>
  <c r="D56" i="12"/>
  <c r="E40" i="12"/>
  <c r="D40" i="12"/>
  <c r="E24" i="12"/>
  <c r="D24" i="12"/>
  <c r="E8" i="12"/>
  <c r="D8" i="12"/>
  <c r="E19" i="12"/>
  <c r="D19" i="12"/>
  <c r="D94" i="12"/>
  <c r="E94" i="12"/>
  <c r="D78" i="12"/>
  <c r="E78" i="12"/>
  <c r="D66" i="12"/>
  <c r="E66" i="12"/>
  <c r="D50" i="12"/>
  <c r="E50" i="12"/>
  <c r="D34" i="12"/>
  <c r="E34" i="12"/>
  <c r="D18" i="12"/>
  <c r="E18" i="12"/>
  <c r="D97" i="12"/>
  <c r="E97" i="12"/>
  <c r="D57" i="12"/>
  <c r="E57" i="12"/>
  <c r="D29" i="12"/>
  <c r="E29" i="12"/>
  <c r="D53" i="12"/>
  <c r="E53" i="12"/>
  <c r="D25" i="12"/>
  <c r="E25" i="12"/>
  <c r="F73" i="4"/>
  <c r="F5" i="4"/>
  <c r="F18" i="4"/>
  <c r="F105" i="4"/>
  <c r="D5" i="12"/>
  <c r="F49" i="4"/>
  <c r="F53" i="4"/>
  <c r="F85" i="4"/>
  <c r="F23" i="4"/>
  <c r="F67" i="4"/>
  <c r="F74" i="4"/>
  <c r="F101" i="4"/>
  <c r="F25" i="4"/>
  <c r="F26" i="4"/>
  <c r="F32" i="4"/>
  <c r="F17" i="4"/>
  <c r="F97" i="4"/>
  <c r="F10" i="4"/>
  <c r="F12" i="4"/>
  <c r="F29" i="4"/>
  <c r="F33" i="4"/>
  <c r="F60" i="4"/>
  <c r="F57" i="4"/>
  <c r="F102" i="4"/>
  <c r="F15" i="4"/>
  <c r="F89" i="4"/>
  <c r="F81" i="4"/>
  <c r="F11" i="4"/>
  <c r="F50" i="4"/>
  <c r="F65" i="4"/>
  <c r="F34" i="4"/>
  <c r="F68" i="4"/>
  <c r="F42" i="4"/>
  <c r="F92" i="4"/>
  <c r="F20" i="4"/>
  <c r="F13" i="4"/>
  <c r="F43" i="4"/>
  <c r="F83" i="4"/>
  <c r="F27" i="4"/>
  <c r="F59" i="4"/>
  <c r="F91" i="4"/>
  <c r="F24" i="4"/>
  <c r="F72" i="4"/>
  <c r="F96" i="4"/>
  <c r="F98" i="4"/>
  <c r="B4" i="9"/>
  <c r="F100" i="4"/>
  <c r="F78" i="4"/>
  <c r="F19" i="4"/>
  <c r="F35" i="4"/>
  <c r="F55" i="4"/>
  <c r="F86" i="4"/>
  <c r="F54" i="4"/>
  <c r="F75" i="4"/>
  <c r="F47" i="4"/>
  <c r="F31" i="4"/>
  <c r="F79" i="4"/>
  <c r="F7" i="4"/>
  <c r="F28" i="4"/>
  <c r="F58" i="4"/>
  <c r="F14" i="4"/>
  <c r="F36" i="4"/>
  <c r="F95" i="4"/>
  <c r="F46" i="4"/>
  <c r="F93" i="4"/>
  <c r="F21" i="4"/>
  <c r="F90" i="4"/>
  <c r="F48" i="4"/>
  <c r="F82" i="4"/>
  <c r="F6" i="4"/>
  <c r="F16" i="4"/>
  <c r="F103" i="4"/>
  <c r="F77" i="4"/>
  <c r="F30" i="4"/>
  <c r="F63" i="4"/>
  <c r="F45" i="4"/>
  <c r="F84" i="4"/>
  <c r="F39" i="4"/>
  <c r="F38" i="4"/>
  <c r="F8" i="4"/>
  <c r="F40" i="4"/>
  <c r="F64" i="4"/>
  <c r="F80" i="4"/>
  <c r="F104" i="4"/>
  <c r="F61" i="4"/>
  <c r="F87" i="4"/>
  <c r="F37" i="4"/>
  <c r="F66" i="4"/>
  <c r="F70" i="4"/>
  <c r="F69" i="4"/>
  <c r="F71" i="4"/>
  <c r="F56" i="4"/>
  <c r="F51" i="4"/>
  <c r="F62" i="4"/>
  <c r="F52" i="4"/>
  <c r="F99" i="4"/>
  <c r="F22" i="4"/>
  <c r="F94" i="4"/>
  <c r="G4" i="9"/>
  <c r="F4" i="9"/>
  <c r="D80" i="4"/>
  <c r="D73" i="4"/>
  <c r="D64" i="4"/>
  <c r="D103" i="4"/>
  <c r="D99" i="4"/>
  <c r="D95" i="4"/>
  <c r="D89" i="4"/>
  <c r="D102" i="4"/>
  <c r="D81" i="4"/>
  <c r="D7" i="4"/>
  <c r="D94" i="4"/>
  <c r="D65" i="4"/>
  <c r="D5" i="4"/>
  <c r="D104" i="4"/>
  <c r="D101" i="4"/>
  <c r="D96" i="4"/>
  <c r="D93" i="4"/>
  <c r="D84" i="4"/>
  <c r="D82" i="4"/>
  <c r="D79" i="4"/>
  <c r="D77" i="4"/>
  <c r="D68" i="4"/>
  <c r="D66" i="4"/>
  <c r="D63" i="4"/>
  <c r="D105" i="4"/>
  <c r="D100" i="4"/>
  <c r="D98" i="4"/>
  <c r="D97" i="4"/>
  <c r="D92" i="4"/>
  <c r="D90" i="4"/>
  <c r="D88" i="4"/>
  <c r="D87" i="4"/>
  <c r="D85" i="4"/>
  <c r="D76" i="4"/>
  <c r="D74" i="4"/>
  <c r="D72" i="4"/>
  <c r="D71" i="4"/>
  <c r="D69" i="4"/>
  <c r="D6" i="4"/>
  <c r="D91" i="4"/>
  <c r="D86" i="4"/>
  <c r="D83" i="4"/>
  <c r="D78" i="4"/>
  <c r="D75" i="4"/>
  <c r="D70" i="4"/>
  <c r="D67" i="4"/>
  <c r="D62" i="4"/>
  <c r="D60" i="4"/>
  <c r="D58" i="4"/>
  <c r="D56" i="4"/>
  <c r="D54" i="4"/>
  <c r="D52" i="4"/>
  <c r="D50" i="4"/>
  <c r="D48" i="4"/>
  <c r="D46" i="4"/>
  <c r="D44" i="4"/>
  <c r="D42" i="4"/>
  <c r="D40" i="4"/>
  <c r="D38" i="4"/>
  <c r="D36" i="4"/>
  <c r="D34" i="4"/>
  <c r="D32" i="4"/>
  <c r="D30" i="4"/>
  <c r="D28" i="4"/>
  <c r="D26" i="4"/>
  <c r="D24" i="4"/>
  <c r="D22" i="4"/>
  <c r="D20" i="4"/>
  <c r="D18" i="4"/>
  <c r="D16" i="4"/>
  <c r="D14" i="4"/>
  <c r="D12" i="4"/>
  <c r="D10" i="4"/>
  <c r="E6" i="4"/>
  <c r="D61" i="4"/>
  <c r="D59" i="4"/>
  <c r="D57" i="4"/>
  <c r="D55" i="4"/>
  <c r="D53" i="4"/>
  <c r="D51" i="4"/>
  <c r="D49" i="4"/>
  <c r="D47" i="4"/>
  <c r="D45" i="4"/>
  <c r="D43" i="4"/>
  <c r="D41" i="4"/>
  <c r="D39" i="4"/>
  <c r="D37" i="4"/>
  <c r="D35" i="4"/>
  <c r="D33" i="4"/>
  <c r="D31" i="4"/>
  <c r="D29" i="4"/>
  <c r="D27" i="4"/>
  <c r="D25" i="4"/>
  <c r="D23" i="4"/>
  <c r="D21" i="4"/>
  <c r="D19" i="4"/>
  <c r="D17" i="4"/>
  <c r="D15" i="4"/>
  <c r="D13" i="4"/>
  <c r="D11" i="4"/>
  <c r="D9" i="4"/>
  <c r="D8" i="4"/>
  <c r="G88" i="4" l="1"/>
  <c r="H52" i="4"/>
  <c r="G52" i="4"/>
  <c r="H56" i="4"/>
  <c r="G56" i="4"/>
  <c r="H69" i="4"/>
  <c r="G69" i="4"/>
  <c r="H37" i="4"/>
  <c r="G37" i="4"/>
  <c r="H63" i="4"/>
  <c r="G63" i="4"/>
  <c r="H93" i="4"/>
  <c r="G93" i="4"/>
  <c r="H79" i="4"/>
  <c r="G79" i="4"/>
  <c r="H78" i="4"/>
  <c r="G78" i="4"/>
  <c r="H96" i="4"/>
  <c r="G96" i="4"/>
  <c r="H65" i="4"/>
  <c r="G65" i="4"/>
  <c r="H57" i="4"/>
  <c r="G57" i="4"/>
  <c r="H29" i="4"/>
  <c r="G29" i="4"/>
  <c r="H97" i="4"/>
  <c r="G97" i="4"/>
  <c r="H105" i="4"/>
  <c r="G105" i="4"/>
  <c r="H44" i="4"/>
  <c r="G44" i="4"/>
  <c r="H80" i="4"/>
  <c r="G80" i="4"/>
  <c r="H38" i="4"/>
  <c r="G38" i="4"/>
  <c r="H84" i="4"/>
  <c r="G84" i="4"/>
  <c r="H30" i="4"/>
  <c r="G30" i="4"/>
  <c r="H82" i="4"/>
  <c r="G82" i="4"/>
  <c r="H46" i="4"/>
  <c r="G46" i="4"/>
  <c r="H14" i="4"/>
  <c r="G14" i="4"/>
  <c r="H72" i="4"/>
  <c r="G72" i="4"/>
  <c r="H11" i="4"/>
  <c r="G11" i="4"/>
  <c r="H33" i="4"/>
  <c r="G33" i="4"/>
  <c r="H25" i="4"/>
  <c r="G25" i="4"/>
  <c r="H23" i="4"/>
  <c r="G23" i="4"/>
  <c r="H41" i="4"/>
  <c r="G41" i="4"/>
  <c r="H76" i="4"/>
  <c r="G76" i="4"/>
  <c r="H62" i="4"/>
  <c r="G62" i="4"/>
  <c r="H70" i="4"/>
  <c r="G70" i="4"/>
  <c r="H66" i="4"/>
  <c r="G66" i="4"/>
  <c r="H61" i="4"/>
  <c r="G61" i="4"/>
  <c r="H64" i="4"/>
  <c r="G64" i="4"/>
  <c r="H16" i="4"/>
  <c r="G16" i="4"/>
  <c r="H6" i="4"/>
  <c r="G6" i="4"/>
  <c r="H95" i="4"/>
  <c r="G95" i="4"/>
  <c r="H28" i="4"/>
  <c r="G28" i="4"/>
  <c r="H54" i="4"/>
  <c r="G54" i="4"/>
  <c r="H35" i="4"/>
  <c r="G35" i="4"/>
  <c r="H98" i="4"/>
  <c r="G98" i="4"/>
  <c r="H59" i="4"/>
  <c r="G59" i="4"/>
  <c r="H92" i="4"/>
  <c r="G92" i="4"/>
  <c r="H42" i="4"/>
  <c r="G42" i="4"/>
  <c r="H68" i="4"/>
  <c r="G68" i="4"/>
  <c r="H50" i="4"/>
  <c r="G50" i="4"/>
  <c r="H81" i="4"/>
  <c r="G81" i="4"/>
  <c r="H53" i="4"/>
  <c r="G53" i="4"/>
  <c r="H49" i="4"/>
  <c r="G49" i="4"/>
  <c r="H18" i="4"/>
  <c r="G18" i="4"/>
  <c r="H5" i="4"/>
  <c r="F106" i="4"/>
  <c r="G5" i="4"/>
  <c r="H73" i="4"/>
  <c r="G73" i="4"/>
  <c r="H22" i="4"/>
  <c r="G22" i="4"/>
  <c r="H104" i="4"/>
  <c r="G104" i="4"/>
  <c r="H8" i="4"/>
  <c r="G8" i="4"/>
  <c r="G39" i="4"/>
  <c r="H39" i="4"/>
  <c r="H77" i="4"/>
  <c r="G77" i="4"/>
  <c r="H36" i="4"/>
  <c r="G36" i="4"/>
  <c r="H31" i="4"/>
  <c r="G31" i="4"/>
  <c r="H86" i="4"/>
  <c r="G86" i="4"/>
  <c r="H83" i="4"/>
  <c r="G83" i="4"/>
  <c r="H60" i="4"/>
  <c r="G60" i="4"/>
  <c r="H12" i="4"/>
  <c r="G12" i="4"/>
  <c r="H26" i="4"/>
  <c r="G26" i="4"/>
  <c r="H74" i="4"/>
  <c r="G74" i="4"/>
  <c r="H67" i="4"/>
  <c r="G67" i="4"/>
  <c r="H94" i="4"/>
  <c r="G94" i="4"/>
  <c r="H51" i="4"/>
  <c r="G51" i="4"/>
  <c r="H71" i="4"/>
  <c r="G71" i="4"/>
  <c r="H45" i="4"/>
  <c r="G45" i="4"/>
  <c r="H103" i="4"/>
  <c r="G103" i="4"/>
  <c r="H90" i="4"/>
  <c r="G90" i="4"/>
  <c r="H58" i="4"/>
  <c r="G58" i="4"/>
  <c r="H75" i="4"/>
  <c r="G75" i="4"/>
  <c r="H55" i="4"/>
  <c r="G55" i="4"/>
  <c r="H100" i="4"/>
  <c r="G100" i="4"/>
  <c r="H91" i="4"/>
  <c r="G91" i="4"/>
  <c r="H43" i="4"/>
  <c r="G43" i="4"/>
  <c r="H15" i="4"/>
  <c r="G15" i="4"/>
  <c r="H102" i="4"/>
  <c r="G102" i="4"/>
  <c r="H17" i="4"/>
  <c r="G17" i="4"/>
  <c r="D4" i="12"/>
  <c r="H11" i="15" s="1"/>
  <c r="H99" i="4"/>
  <c r="G99" i="4"/>
  <c r="H87" i="4"/>
  <c r="G87" i="4"/>
  <c r="H40" i="4"/>
  <c r="G40" i="4"/>
  <c r="H48" i="4"/>
  <c r="G48" i="4"/>
  <c r="H21" i="4"/>
  <c r="G21" i="4"/>
  <c r="H7" i="4"/>
  <c r="G7" i="4"/>
  <c r="H47" i="4"/>
  <c r="G47" i="4"/>
  <c r="G19" i="4"/>
  <c r="H19" i="4"/>
  <c r="H24" i="4"/>
  <c r="G24" i="4"/>
  <c r="H27" i="4"/>
  <c r="G27" i="4"/>
  <c r="H13" i="4"/>
  <c r="G13" i="4"/>
  <c r="H20" i="4"/>
  <c r="G20" i="4"/>
  <c r="H34" i="4"/>
  <c r="G34" i="4"/>
  <c r="H89" i="4"/>
  <c r="G89" i="4"/>
  <c r="H10" i="4"/>
  <c r="G10" i="4"/>
  <c r="H32" i="4"/>
  <c r="G32" i="4"/>
  <c r="H101" i="4"/>
  <c r="G101" i="4"/>
  <c r="H85" i="4"/>
  <c r="G85" i="4"/>
  <c r="H9" i="4"/>
  <c r="G9" i="4"/>
  <c r="E4" i="12"/>
  <c r="G8" i="15" s="1"/>
  <c r="E4" i="9"/>
  <c r="C10" i="15" s="1"/>
  <c r="E10" i="15" s="1"/>
  <c r="C11" i="15"/>
  <c r="E11" i="15" s="1"/>
  <c r="C4" i="9"/>
  <c r="C3" i="15" s="1"/>
  <c r="D4" i="9"/>
  <c r="C9" i="15" s="1"/>
  <c r="E9" i="15" s="1"/>
  <c r="C4" i="15" l="1"/>
  <c r="E3" i="15"/>
  <c r="H9" i="15"/>
  <c r="G9" i="15"/>
  <c r="H10" i="15"/>
  <c r="G10" i="15"/>
  <c r="G11" i="15"/>
</calcChain>
</file>

<file path=xl/sharedStrings.xml><?xml version="1.0" encoding="utf-8"?>
<sst xmlns="http://schemas.openxmlformats.org/spreadsheetml/2006/main" count="100" uniqueCount="47">
  <si>
    <t>Day</t>
  </si>
  <si>
    <t>Assessor</t>
  </si>
  <si>
    <t>Trial</t>
  </si>
  <si>
    <t>Day 1</t>
  </si>
  <si>
    <t>Assessor 1</t>
  </si>
  <si>
    <t>Assessor 2</t>
  </si>
  <si>
    <t>Participant</t>
  </si>
  <si>
    <t>Participant 1</t>
  </si>
  <si>
    <t>Day 2</t>
  </si>
  <si>
    <t>Day 3</t>
  </si>
  <si>
    <t>Mean</t>
  </si>
  <si>
    <t>SD</t>
  </si>
  <si>
    <t>Mean - SD</t>
  </si>
  <si>
    <t>2SD</t>
  </si>
  <si>
    <t>mean</t>
  </si>
  <si>
    <t>A1</t>
  </si>
  <si>
    <t>A2</t>
  </si>
  <si>
    <t>Average</t>
  </si>
  <si>
    <t>All</t>
  </si>
  <si>
    <t>Within subject standard deviations</t>
  </si>
  <si>
    <t>SEM</t>
  </si>
  <si>
    <t>SEM for individual Assessor</t>
  </si>
  <si>
    <t>All Days</t>
  </si>
  <si>
    <t>All participants</t>
  </si>
  <si>
    <t>Particpant</t>
  </si>
  <si>
    <t>Between Assessor Analysis</t>
  </si>
  <si>
    <t>Within Assessor Analysis</t>
  </si>
  <si>
    <t>The overall SEM is</t>
  </si>
  <si>
    <t>The SEM for Assessor 1 is</t>
  </si>
  <si>
    <t>The SEM for Assessor 2 is</t>
  </si>
  <si>
    <t>The SEM for Assessor 3 is</t>
  </si>
  <si>
    <t>Agreement</t>
  </si>
  <si>
    <t>Summary</t>
  </si>
  <si>
    <t>Assessor 1 is</t>
  </si>
  <si>
    <t>Assessor 2 is</t>
  </si>
  <si>
    <t>Assessor 3 is</t>
  </si>
  <si>
    <t xml:space="preserve">Assessors agree to within </t>
  </si>
  <si>
    <t>of each other (on average)</t>
  </si>
  <si>
    <t>SD-SEM</t>
  </si>
  <si>
    <t>2SEM</t>
  </si>
  <si>
    <t>of the overall standard deviation</t>
  </si>
  <si>
    <t>On average this is</t>
  </si>
  <si>
    <t>°</t>
  </si>
  <si>
    <t>Subjective Comments</t>
  </si>
  <si>
    <t>The overall SEM is well below the 2° that Mcginley et al. (2009) suggested was "acceptable" for clinical gait analysis measures. It is, however, still a substantial part of the overall standard deviation suggesting that measurement variability may limit the ability to be confident that measurements fall within or outside the normal range.
Assessors 1 and 2 show very similar consistency whilst Assessor 3 is a little less consistent. This is largely a consequence of two particular sessions (Day 2 for participants 1 and 3) and if these are excluded results are very similar across all assessors. There do not appear to be any appreciable systematic differences between assessors.
The SEM varies a little across the gait cycle being maximum around toe-off which is when the gradient of the variable is maximal. This will thus be when the magnitude of differences will be most sensitive to event timing and any differences in walking speed.</t>
  </si>
  <si>
    <t>with an upper 95% CI of</t>
  </si>
  <si>
    <t>Patient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</si>
</sst>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3" x14ac:knownFonts="1">
    <font>
      <sz val="11"/>
      <color theme="1"/>
      <name val="Calibri"/>
      <family val="2"/>
      <scheme val="minor"/>
    </font>
    <font>
      <b/>
      <sz val="11"/>
      <color theme="1"/>
      <name val="Calibri"/>
      <family val="2"/>
      <scheme val="minor"/>
    </font>
    <font>
      <b/>
      <sz val="11"/>
      <color rgb="FF00B050"/>
      <name val="Calibri"/>
      <family val="2"/>
      <scheme val="minor"/>
    </font>
    <font>
      <b/>
      <sz val="11"/>
      <name val="Calibri"/>
      <family val="2"/>
      <scheme val="minor"/>
    </font>
    <font>
      <b/>
      <sz val="11"/>
      <color rgb="FFFF0000"/>
      <name val="Calibri"/>
      <family val="2"/>
      <scheme val="minor"/>
    </font>
    <font>
      <b/>
      <sz val="11"/>
      <color rgb="FF0000FF"/>
      <name val="Calibri"/>
      <family val="2"/>
      <scheme val="minor"/>
    </font>
    <font>
      <sz val="11"/>
      <color theme="1"/>
      <name val="Calibri"/>
      <family val="2"/>
    </font>
    <font>
      <b/>
      <sz val="8"/>
      <color theme="1"/>
      <name val="Calibri"/>
      <family val="2"/>
      <scheme val="minor"/>
    </font>
    <font>
      <b/>
      <u/>
      <sz val="18"/>
      <color theme="1"/>
      <name val="Calibri"/>
      <family val="2"/>
      <scheme val="minor"/>
    </font>
    <font>
      <sz val="18"/>
      <color theme="1"/>
      <name val="Calibri"/>
      <family val="2"/>
      <scheme val="minor"/>
    </font>
    <font>
      <b/>
      <sz val="11"/>
      <color rgb="FF002060"/>
      <name val="Calibri"/>
      <family val="2"/>
      <scheme val="minor"/>
    </font>
    <font>
      <u/>
      <sz val="18"/>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FFC8C8"/>
        <bgColor indexed="64"/>
      </patternFill>
    </fill>
    <fill>
      <patternFill patternType="solid">
        <fgColor rgb="FFC8FFC8"/>
        <bgColor indexed="64"/>
      </patternFill>
    </fill>
    <fill>
      <patternFill patternType="solid">
        <fgColor rgb="FFFCC8C8"/>
        <bgColor indexed="64"/>
      </patternFill>
    </fill>
    <fill>
      <patternFill patternType="solid">
        <fgColor rgb="FFFFC9C9"/>
        <bgColor indexed="64"/>
      </patternFill>
    </fill>
    <fill>
      <patternFill patternType="solid">
        <fgColor rgb="FFC8FCC8"/>
        <bgColor indexed="64"/>
      </patternFill>
    </fill>
  </fills>
  <borders count="16">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54">
    <xf numFmtId="0" fontId="0" fillId="0" borderId="0" xfId="0"/>
    <xf numFmtId="0" fontId="0" fillId="0" borderId="0" xfId="0" applyBorder="1"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Alignment="1">
      <alignment horizontal="left"/>
    </xf>
    <xf numFmtId="0" fontId="1" fillId="2" borderId="8" xfId="0" applyFont="1" applyFill="1" applyBorder="1" applyAlignment="1">
      <alignment horizontal="center"/>
    </xf>
    <xf numFmtId="0" fontId="1" fillId="2" borderId="1" xfId="0" applyFont="1" applyFill="1" applyBorder="1" applyAlignment="1">
      <alignment horizontal="center"/>
    </xf>
    <xf numFmtId="164" fontId="0" fillId="2" borderId="6" xfId="0" applyNumberFormat="1" applyFill="1" applyBorder="1" applyAlignment="1">
      <alignment horizontal="center"/>
    </xf>
    <xf numFmtId="164" fontId="0" fillId="2" borderId="0" xfId="0" applyNumberFormat="1" applyFill="1" applyBorder="1" applyAlignment="1">
      <alignment horizontal="center"/>
    </xf>
    <xf numFmtId="164" fontId="0" fillId="2" borderId="1" xfId="0" applyNumberFormat="1" applyFill="1" applyBorder="1" applyAlignment="1">
      <alignment horizontal="center"/>
    </xf>
    <xf numFmtId="0" fontId="1" fillId="3" borderId="1" xfId="0" applyFont="1" applyFill="1" applyBorder="1" applyAlignment="1">
      <alignment horizontal="center"/>
    </xf>
    <xf numFmtId="0" fontId="3" fillId="3" borderId="1" xfId="0" applyFont="1" applyFill="1" applyBorder="1" applyAlignment="1">
      <alignment horizontal="center"/>
    </xf>
    <xf numFmtId="164" fontId="0" fillId="3" borderId="0" xfId="0" applyNumberFormat="1" applyFill="1" applyBorder="1" applyAlignment="1">
      <alignment horizontal="center"/>
    </xf>
    <xf numFmtId="164" fontId="0" fillId="3" borderId="1" xfId="0" applyNumberFormat="1" applyFill="1" applyBorder="1" applyAlignment="1">
      <alignment horizontal="center"/>
    </xf>
    <xf numFmtId="9" fontId="0" fillId="0" borderId="13" xfId="0" applyNumberFormat="1" applyBorder="1" applyAlignment="1">
      <alignment horizontal="center"/>
    </xf>
    <xf numFmtId="9" fontId="0" fillId="0" borderId="14" xfId="0" applyNumberFormat="1" applyBorder="1" applyAlignment="1">
      <alignment horizontal="center"/>
    </xf>
    <xf numFmtId="0" fontId="1" fillId="0" borderId="2" xfId="0" applyFont="1" applyBorder="1" applyAlignment="1">
      <alignment horizontal="center"/>
    </xf>
    <xf numFmtId="0" fontId="6" fillId="0" borderId="0" xfId="0" applyFont="1" applyFill="1" applyBorder="1" applyAlignment="1">
      <alignment horizontal="center"/>
    </xf>
    <xf numFmtId="0" fontId="1" fillId="0" borderId="8" xfId="0" applyFont="1" applyBorder="1" applyAlignment="1">
      <alignment horizontal="center"/>
    </xf>
    <xf numFmtId="164" fontId="0" fillId="0" borderId="6" xfId="0" applyNumberFormat="1" applyBorder="1" applyAlignment="1">
      <alignment horizontal="center"/>
    </xf>
    <xf numFmtId="0" fontId="1" fillId="0" borderId="14" xfId="0" applyFont="1" applyBorder="1" applyAlignment="1">
      <alignment horizontal="center"/>
    </xf>
    <xf numFmtId="164" fontId="0" fillId="0" borderId="13" xfId="0" applyNumberFormat="1" applyBorder="1" applyAlignment="1">
      <alignment horizontal="center"/>
    </xf>
    <xf numFmtId="164" fontId="0" fillId="0" borderId="8" xfId="0" applyNumberFormat="1" applyBorder="1" applyAlignment="1">
      <alignment horizontal="center"/>
    </xf>
    <xf numFmtId="164" fontId="0" fillId="0" borderId="14" xfId="0" applyNumberFormat="1" applyBorder="1" applyAlignment="1">
      <alignment horizontal="center"/>
    </xf>
    <xf numFmtId="0" fontId="4" fillId="2" borderId="10" xfId="0" applyFont="1" applyFill="1" applyBorder="1" applyAlignment="1">
      <alignment horizontal="center"/>
    </xf>
    <xf numFmtId="0" fontId="2" fillId="3" borderId="11" xfId="0" applyFont="1" applyFill="1" applyBorder="1" applyAlignment="1">
      <alignment horizontal="center"/>
    </xf>
    <xf numFmtId="0" fontId="2" fillId="3" borderId="11" xfId="0" applyFont="1" applyFill="1" applyBorder="1" applyAlignment="1">
      <alignment horizontal="center"/>
    </xf>
    <xf numFmtId="9" fontId="0" fillId="0" borderId="6" xfId="0" applyNumberFormat="1" applyBorder="1" applyAlignment="1">
      <alignment horizontal="center"/>
    </xf>
    <xf numFmtId="9" fontId="0" fillId="0" borderId="8" xfId="0" applyNumberFormat="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2" borderId="0" xfId="0" applyFill="1" applyBorder="1" applyAlignment="1">
      <alignment horizontal="center"/>
    </xf>
    <xf numFmtId="0" fontId="1" fillId="0" borderId="2" xfId="0" applyFont="1" applyFill="1" applyBorder="1" applyAlignment="1">
      <alignment horizontal="center"/>
    </xf>
    <xf numFmtId="0" fontId="0" fillId="0" borderId="0" xfId="0" applyFill="1" applyAlignment="1">
      <alignment horizontal="left"/>
    </xf>
    <xf numFmtId="0" fontId="4" fillId="5" borderId="10" xfId="0" applyFont="1" applyFill="1" applyBorder="1" applyAlignment="1">
      <alignment horizontal="center"/>
    </xf>
    <xf numFmtId="0" fontId="1" fillId="5" borderId="1" xfId="0" applyFont="1" applyFill="1" applyBorder="1" applyAlignment="1">
      <alignment horizontal="center"/>
    </xf>
    <xf numFmtId="164" fontId="0" fillId="5" borderId="0" xfId="0" applyNumberFormat="1" applyFill="1" applyBorder="1" applyAlignment="1">
      <alignment horizontal="center"/>
    </xf>
    <xf numFmtId="164" fontId="0" fillId="5" borderId="1" xfId="0" applyNumberFormat="1" applyFill="1" applyBorder="1" applyAlignment="1">
      <alignment horizontal="center"/>
    </xf>
    <xf numFmtId="0" fontId="0" fillId="5" borderId="0" xfId="0" applyFill="1" applyBorder="1" applyAlignment="1">
      <alignment horizontal="center"/>
    </xf>
    <xf numFmtId="0" fontId="2" fillId="6" borderId="11" xfId="0" applyFont="1" applyFill="1" applyBorder="1" applyAlignment="1">
      <alignment horizontal="center"/>
    </xf>
    <xf numFmtId="0" fontId="1" fillId="6" borderId="1" xfId="0" applyFont="1" applyFill="1" applyBorder="1" applyAlignment="1">
      <alignment horizontal="center"/>
    </xf>
    <xf numFmtId="164" fontId="0" fillId="6" borderId="0" xfId="0" applyNumberFormat="1" applyFill="1" applyBorder="1" applyAlignment="1">
      <alignment horizontal="center"/>
    </xf>
    <xf numFmtId="164" fontId="0" fillId="6" borderId="1" xfId="0" applyNumberFormat="1" applyFill="1" applyBorder="1" applyAlignment="1">
      <alignment horizontal="center"/>
    </xf>
    <xf numFmtId="0" fontId="0" fillId="6" borderId="0" xfId="0" applyFill="1" applyBorder="1" applyAlignment="1">
      <alignment horizontal="center"/>
    </xf>
    <xf numFmtId="0" fontId="4" fillId="4" borderId="10" xfId="0" applyFont="1" applyFill="1" applyBorder="1" applyAlignment="1">
      <alignment horizontal="center"/>
    </xf>
    <xf numFmtId="0" fontId="1" fillId="4" borderId="8" xfId="0" applyFont="1" applyFill="1" applyBorder="1" applyAlignment="1">
      <alignment horizontal="center"/>
    </xf>
    <xf numFmtId="164" fontId="0" fillId="4" borderId="6" xfId="0" applyNumberFormat="1" applyFill="1" applyBorder="1" applyAlignment="1">
      <alignment horizontal="center"/>
    </xf>
    <xf numFmtId="164" fontId="0" fillId="4" borderId="8" xfId="0" applyNumberFormat="1" applyFill="1" applyBorder="1" applyAlignment="1">
      <alignment horizontal="center"/>
    </xf>
    <xf numFmtId="0" fontId="0" fillId="0" borderId="0" xfId="0" applyFill="1" applyAlignment="1">
      <alignment horizontal="center"/>
    </xf>
    <xf numFmtId="164" fontId="0" fillId="4" borderId="3" xfId="0" applyNumberFormat="1" applyFill="1" applyBorder="1" applyAlignment="1">
      <alignment horizontal="center"/>
    </xf>
    <xf numFmtId="164" fontId="0" fillId="3" borderId="4" xfId="0" applyNumberFormat="1" applyFill="1" applyBorder="1" applyAlignment="1">
      <alignment horizontal="center"/>
    </xf>
    <xf numFmtId="164" fontId="0" fillId="5" borderId="4" xfId="0" applyNumberFormat="1" applyFill="1" applyBorder="1" applyAlignment="1">
      <alignment horizontal="center"/>
    </xf>
    <xf numFmtId="164" fontId="0" fillId="2" borderId="4" xfId="0" applyNumberFormat="1" applyFill="1" applyBorder="1" applyAlignment="1">
      <alignment horizontal="center"/>
    </xf>
    <xf numFmtId="164" fontId="0" fillId="6" borderId="4" xfId="0" applyNumberFormat="1" applyFill="1" applyBorder="1" applyAlignment="1">
      <alignment horizontal="center"/>
    </xf>
    <xf numFmtId="0" fontId="1" fillId="4" borderId="6" xfId="0" applyFont="1" applyFill="1" applyBorder="1" applyAlignment="1">
      <alignment horizontal="center"/>
    </xf>
    <xf numFmtId="0" fontId="1" fillId="3" borderId="0" xfId="0" applyFont="1" applyFill="1" applyBorder="1" applyAlignment="1">
      <alignment horizontal="center"/>
    </xf>
    <xf numFmtId="164" fontId="0" fillId="0" borderId="0" xfId="0" applyNumberFormat="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0" fontId="0" fillId="0" borderId="14" xfId="0" applyFont="1" applyBorder="1" applyAlignment="1">
      <alignment horizontal="center"/>
    </xf>
    <xf numFmtId="164" fontId="0" fillId="0" borderId="1" xfId="0" applyNumberFormat="1" applyFont="1" applyBorder="1" applyAlignment="1">
      <alignment horizontal="center"/>
    </xf>
    <xf numFmtId="0" fontId="0" fillId="0" borderId="2" xfId="0" applyFont="1" applyBorder="1" applyAlignment="1">
      <alignment horizontal="center"/>
    </xf>
    <xf numFmtId="1" fontId="0" fillId="0" borderId="11" xfId="0" applyNumberFormat="1" applyFont="1" applyBorder="1" applyAlignment="1">
      <alignment horizontal="center"/>
    </xf>
    <xf numFmtId="164" fontId="0" fillId="2" borderId="0" xfId="0" applyNumberFormat="1" applyFill="1" applyAlignment="1">
      <alignment horizontal="center"/>
    </xf>
    <xf numFmtId="1" fontId="0" fillId="3" borderId="11" xfId="0" applyNumberFormat="1" applyFont="1" applyFill="1" applyBorder="1" applyAlignment="1">
      <alignment horizontal="center"/>
    </xf>
    <xf numFmtId="164" fontId="0" fillId="3" borderId="0" xfId="0" applyNumberFormat="1" applyFill="1" applyAlignment="1">
      <alignment horizontal="center"/>
    </xf>
    <xf numFmtId="164" fontId="0" fillId="3" borderId="0" xfId="0" applyNumberFormat="1" applyFont="1" applyFill="1" applyBorder="1" applyAlignment="1">
      <alignment horizontal="center"/>
    </xf>
    <xf numFmtId="164" fontId="1" fillId="0" borderId="6" xfId="0" applyNumberFormat="1" applyFont="1" applyBorder="1" applyAlignment="1">
      <alignment horizontal="center"/>
    </xf>
    <xf numFmtId="164" fontId="0" fillId="2" borderId="10" xfId="0" applyNumberFormat="1" applyFont="1" applyFill="1" applyBorder="1" applyAlignment="1">
      <alignment horizontal="center"/>
    </xf>
    <xf numFmtId="164" fontId="0" fillId="3" borderId="11" xfId="0" applyNumberFormat="1" applyFont="1" applyFill="1" applyBorder="1" applyAlignment="1">
      <alignment horizontal="center"/>
    </xf>
    <xf numFmtId="164" fontId="1" fillId="0" borderId="8" xfId="0" applyNumberFormat="1" applyFont="1" applyBorder="1" applyAlignment="1">
      <alignment horizontal="center"/>
    </xf>
    <xf numFmtId="0" fontId="0" fillId="4" borderId="0" xfId="0" applyFill="1" applyAlignment="1">
      <alignment horizontal="center"/>
    </xf>
    <xf numFmtId="164" fontId="1" fillId="6" borderId="0" xfId="0" applyNumberFormat="1" applyFont="1" applyFill="1" applyBorder="1" applyAlignment="1">
      <alignment horizontal="center"/>
    </xf>
    <xf numFmtId="0" fontId="0" fillId="6" borderId="0" xfId="0" applyFill="1" applyAlignment="1">
      <alignment horizontal="center"/>
    </xf>
    <xf numFmtId="164" fontId="0" fillId="0" borderId="0" xfId="0" applyNumberFormat="1" applyFill="1" applyAlignment="1">
      <alignment horizontal="center"/>
    </xf>
    <xf numFmtId="0" fontId="0" fillId="0" borderId="0" xfId="0" applyFill="1"/>
    <xf numFmtId="164" fontId="1" fillId="4" borderId="6"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3" borderId="11" xfId="0" applyNumberFormat="1" applyFont="1" applyFill="1" applyBorder="1" applyAlignment="1">
      <alignment horizontal="center"/>
    </xf>
    <xf numFmtId="1" fontId="0" fillId="2" borderId="10" xfId="0" applyNumberFormat="1" applyFont="1" applyFill="1" applyBorder="1" applyAlignment="1">
      <alignment horizontal="center"/>
    </xf>
    <xf numFmtId="0" fontId="7" fillId="4" borderId="10" xfId="0" applyFont="1" applyFill="1" applyBorder="1" applyAlignment="1">
      <alignment horizontal="center"/>
    </xf>
    <xf numFmtId="0" fontId="7" fillId="6" borderId="11" xfId="0" applyFont="1" applyFill="1" applyBorder="1" applyAlignment="1">
      <alignment horizontal="center"/>
    </xf>
    <xf numFmtId="0" fontId="1" fillId="0" borderId="10" xfId="0" applyFont="1" applyBorder="1" applyAlignment="1">
      <alignment horizontal="center"/>
    </xf>
    <xf numFmtId="164" fontId="0" fillId="0" borderId="3" xfId="0" applyNumberFormat="1" applyBorder="1" applyAlignment="1">
      <alignment horizontal="center"/>
    </xf>
    <xf numFmtId="164" fontId="0" fillId="0" borderId="15" xfId="0" applyNumberFormat="1" applyBorder="1" applyAlignment="1">
      <alignment horizontal="center"/>
    </xf>
    <xf numFmtId="0" fontId="0" fillId="0" borderId="13" xfId="0" applyFont="1" applyBorder="1" applyAlignment="1">
      <alignment horizontal="center"/>
    </xf>
    <xf numFmtId="9" fontId="0" fillId="0" borderId="15" xfId="0" applyNumberFormat="1" applyBorder="1" applyAlignment="1">
      <alignment horizontal="center"/>
    </xf>
    <xf numFmtId="164" fontId="0" fillId="0" borderId="5" xfId="0" applyNumberFormat="1" applyBorder="1" applyAlignment="1">
      <alignment horizontal="center"/>
    </xf>
    <xf numFmtId="164" fontId="0" fillId="0" borderId="7" xfId="0" applyNumberFormat="1" applyBorder="1" applyAlignment="1">
      <alignment horizontal="center"/>
    </xf>
    <xf numFmtId="164" fontId="0" fillId="0" borderId="9" xfId="0" applyNumberFormat="1" applyBorder="1" applyAlignment="1">
      <alignment horizontal="center"/>
    </xf>
    <xf numFmtId="0" fontId="0" fillId="0" borderId="12" xfId="0" applyFill="1" applyBorder="1" applyAlignment="1">
      <alignment horizontal="center"/>
    </xf>
    <xf numFmtId="164" fontId="1" fillId="4" borderId="10" xfId="0" applyNumberFormat="1" applyFont="1" applyFill="1" applyBorder="1" applyAlignment="1">
      <alignment horizontal="center"/>
    </xf>
    <xf numFmtId="164" fontId="1" fillId="0" borderId="2" xfId="0" applyNumberFormat="1" applyFont="1" applyFill="1" applyBorder="1" applyAlignment="1">
      <alignment horizontal="center"/>
    </xf>
    <xf numFmtId="0" fontId="0" fillId="0" borderId="0" xfId="0" applyAlignment="1">
      <alignment horizontal="right"/>
    </xf>
    <xf numFmtId="0" fontId="6"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165" fontId="4" fillId="0" borderId="0" xfId="0" applyNumberFormat="1" applyFont="1" applyAlignment="1">
      <alignment horizontal="center"/>
    </xf>
    <xf numFmtId="165" fontId="5" fillId="0" borderId="0" xfId="0" applyNumberFormat="1" applyFont="1" applyAlignment="1">
      <alignment horizontal="center"/>
    </xf>
    <xf numFmtId="165" fontId="2" fillId="0" borderId="0" xfId="0" applyNumberFormat="1" applyFont="1" applyAlignment="1">
      <alignment horizontal="center"/>
    </xf>
    <xf numFmtId="0" fontId="0" fillId="0" borderId="15" xfId="0" applyBorder="1" applyAlignment="1">
      <alignment horizontal="center"/>
    </xf>
    <xf numFmtId="0" fontId="0" fillId="0" borderId="13" xfId="0" applyFill="1" applyBorder="1" applyAlignment="1">
      <alignment horizontal="center"/>
    </xf>
    <xf numFmtId="0" fontId="0" fillId="0" borderId="2" xfId="0" applyBorder="1" applyAlignment="1">
      <alignment horizontal="center"/>
    </xf>
    <xf numFmtId="0" fontId="0" fillId="0" borderId="0" xfId="0" applyAlignment="1">
      <alignment horizontal="right" vertical="center"/>
    </xf>
    <xf numFmtId="165" fontId="1" fillId="0" borderId="0" xfId="0" applyNumberFormat="1" applyFont="1" applyAlignment="1">
      <alignment horizontal="center" vertical="center"/>
    </xf>
    <xf numFmtId="165" fontId="10" fillId="0" borderId="0" xfId="0" applyNumberFormat="1" applyFont="1" applyAlignment="1">
      <alignment horizontal="center" vertical="center"/>
    </xf>
    <xf numFmtId="0" fontId="0" fillId="0" borderId="10" xfId="0" applyBorder="1" applyAlignment="1">
      <alignment horizontal="center"/>
    </xf>
    <xf numFmtId="0" fontId="0" fillId="0" borderId="12" xfId="0" applyBorder="1" applyAlignment="1">
      <alignment horizontal="center"/>
    </xf>
    <xf numFmtId="9" fontId="0" fillId="0" borderId="2" xfId="0" applyNumberFormat="1" applyBorder="1" applyAlignment="1">
      <alignment horizontal="center"/>
    </xf>
    <xf numFmtId="9" fontId="1" fillId="0" borderId="0" xfId="0" applyNumberFormat="1" applyFont="1" applyAlignment="1">
      <alignment horizontal="center"/>
    </xf>
    <xf numFmtId="0" fontId="1" fillId="4" borderId="10" xfId="0" applyFont="1" applyFill="1" applyBorder="1" applyAlignment="1">
      <alignment horizontal="center"/>
    </xf>
    <xf numFmtId="0" fontId="1" fillId="6" borderId="11" xfId="0" applyFont="1" applyFill="1" applyBorder="1" applyAlignment="1">
      <alignment horizontal="center"/>
    </xf>
    <xf numFmtId="0" fontId="1" fillId="0" borderId="2" xfId="0" applyFont="1" applyBorder="1" applyAlignment="1">
      <alignment horizontal="center" vertical="center"/>
    </xf>
    <xf numFmtId="165" fontId="0" fillId="0" borderId="0" xfId="0" applyNumberFormat="1" applyFont="1" applyAlignment="1">
      <alignment horizontal="center"/>
    </xf>
    <xf numFmtId="165" fontId="4" fillId="0" borderId="0" xfId="0" applyNumberFormat="1" applyFont="1" applyAlignment="1">
      <alignment horizontal="left"/>
    </xf>
    <xf numFmtId="165" fontId="2" fillId="0" borderId="0" xfId="0" applyNumberFormat="1" applyFont="1" applyAlignment="1">
      <alignment horizontal="left"/>
    </xf>
    <xf numFmtId="165" fontId="5" fillId="0" borderId="0" xfId="0" applyNumberFormat="1" applyFont="1" applyAlignment="1">
      <alignment horizontal="left"/>
    </xf>
    <xf numFmtId="165" fontId="0" fillId="0" borderId="0" xfId="0" applyNumberFormat="1" applyFont="1" applyAlignment="1">
      <alignment horizontal="center" vertical="center"/>
    </xf>
    <xf numFmtId="165" fontId="1" fillId="0" borderId="0" xfId="0" applyNumberFormat="1" applyFont="1" applyAlignment="1">
      <alignment horizontal="left" vertical="center"/>
    </xf>
    <xf numFmtId="0" fontId="0" fillId="0" borderId="10" xfId="0" applyFont="1" applyBorder="1" applyAlignment="1">
      <alignment horizontal="center" vertical="center"/>
    </xf>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8" fillId="0" borderId="0" xfId="0" applyFont="1" applyBorder="1" applyAlignment="1">
      <alignment horizontal="left" vertical="center" wrapText="1"/>
    </xf>
    <xf numFmtId="0" fontId="0" fillId="0" borderId="0" xfId="0" applyAlignment="1">
      <alignment horizontal="center"/>
    </xf>
    <xf numFmtId="0" fontId="4" fillId="2" borderId="10" xfId="0" applyFont="1" applyFill="1" applyBorder="1" applyAlignment="1">
      <alignment horizontal="center"/>
    </xf>
    <xf numFmtId="0" fontId="4" fillId="2" borderId="11" xfId="0" applyFont="1" applyFill="1" applyBorder="1" applyAlignment="1">
      <alignment horizontal="center"/>
    </xf>
    <xf numFmtId="0" fontId="2" fillId="3" borderId="11"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6" xfId="0" applyFont="1" applyFill="1" applyBorder="1" applyAlignment="1">
      <alignment horizontal="center"/>
    </xf>
    <xf numFmtId="0" fontId="1" fillId="0" borderId="0" xfId="0" applyFont="1" applyFill="1" applyBorder="1" applyAlignment="1">
      <alignment horizontal="center"/>
    </xf>
    <xf numFmtId="0" fontId="1" fillId="0" borderId="7" xfId="0" applyFont="1" applyFill="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xf>
    <xf numFmtId="0" fontId="1" fillId="0" borderId="9" xfId="0" applyFont="1" applyBorder="1" applyAlignment="1">
      <alignment horizontal="center"/>
    </xf>
    <xf numFmtId="0" fontId="0" fillId="5" borderId="0" xfId="0" applyFill="1"/>
    <xf numFmtId="0" fontId="0" fillId="3" borderId="0" xfId="0" applyFill="1"/>
  </cellXfs>
  <cellStyles count="1">
    <cellStyle name="Normal" xfId="0" builtinId="0"/>
  </cellStyles>
  <dxfs count="0"/>
  <tableStyles count="0" defaultTableStyle="TableStyleMedium2" defaultPivotStyle="PivotStyleLight16"/>
  <colors>
    <mruColors>
      <color rgb="FFC8FFC8"/>
      <color rgb="FFFFC9C9"/>
      <color rgb="FF0000FF"/>
      <color rgb="FFC8C8FF"/>
      <color rgb="FFC8C8FC"/>
      <color rgb="FFC8FCC8"/>
      <color rgb="FFFCC8C8"/>
      <color rgb="FFFFC8C8"/>
      <color rgb="FFFFE1E1"/>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26350952542416"/>
          <c:y val="4.9548890000790033E-2"/>
          <c:w val="0.80354160976700051"/>
          <c:h val="0.77829104695246432"/>
        </c:manualLayout>
      </c:layout>
      <c:lineChart>
        <c:grouping val="standard"/>
        <c:varyColors val="0"/>
        <c:ser>
          <c:idx val="0"/>
          <c:order val="0"/>
          <c:tx>
            <c:strRef>
              <c:f>SEM!$C$2</c:f>
              <c:strCache>
                <c:ptCount val="1"/>
                <c:pt idx="0">
                  <c:v>All</c:v>
                </c:pt>
              </c:strCache>
            </c:strRef>
          </c:tx>
          <c:spPr>
            <a:ln w="28575">
              <a:solidFill>
                <a:schemeClr val="tx1"/>
              </a:solidFill>
              <a:prstDash val="solid"/>
            </a:ln>
          </c:spPr>
          <c:marker>
            <c:symbol val="none"/>
          </c:marker>
          <c:cat>
            <c:numRef>
              <c:f>SEM!$A$5:$A$105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SEM!$C$5:$C$105</c:f>
              <c:numCache>
                <c:formatCode>0.0</c:formatCode>
                <c:ptCount val="101"/>
                <c:pt idx="0">
                  <c:v>1.7605850644891381</c:v>
                </c:pt>
                <c:pt idx="1">
                  <c:v>1.7990953118956521</c:v>
                </c:pt>
                <c:pt idx="2">
                  <c:v>1.8308763128718624</c:v>
                </c:pt>
                <c:pt idx="3">
                  <c:v>1.8555623851980418</c:v>
                </c:pt>
                <c:pt idx="4">
                  <c:v>1.8687123086740776</c:v>
                </c:pt>
                <c:pt idx="5">
                  <c:v>1.865430435186481</c:v>
                </c:pt>
                <c:pt idx="6">
                  <c:v>1.8437812356949577</c:v>
                </c:pt>
                <c:pt idx="7">
                  <c:v>1.8052520577648055</c:v>
                </c:pt>
                <c:pt idx="8">
                  <c:v>1.7535783600140995</c:v>
                </c:pt>
                <c:pt idx="9">
                  <c:v>1.6932389809992194</c:v>
                </c:pt>
                <c:pt idx="10">
                  <c:v>1.6280939221525286</c:v>
                </c:pt>
                <c:pt idx="11">
                  <c:v>1.5607528198356415</c:v>
                </c:pt>
                <c:pt idx="12">
                  <c:v>1.4929473951443293</c:v>
                </c:pt>
                <c:pt idx="13">
                  <c:v>1.4264293545997278</c:v>
                </c:pt>
                <c:pt idx="14">
                  <c:v>1.3634577784171749</c:v>
                </c:pt>
                <c:pt idx="15">
                  <c:v>1.3066750011305903</c:v>
                </c:pt>
                <c:pt idx="16">
                  <c:v>1.2583523546178244</c:v>
                </c:pt>
                <c:pt idx="17">
                  <c:v>1.2196940457309668</c:v>
                </c:pt>
                <c:pt idx="18">
                  <c:v>1.1906249929948869</c:v>
                </c:pt>
                <c:pt idx="19">
                  <c:v>1.1699265751281622</c:v>
                </c:pt>
                <c:pt idx="20">
                  <c:v>1.1559768148184364</c:v>
                </c:pt>
                <c:pt idx="21">
                  <c:v>1.147544808476711</c:v>
                </c:pt>
                <c:pt idx="22">
                  <c:v>1.1443304384872919</c:v>
                </c:pt>
                <c:pt idx="23">
                  <c:v>1.1466436520954277</c:v>
                </c:pt>
                <c:pt idx="24">
                  <c:v>1.1547298794300822</c:v>
                </c:pt>
                <c:pt idx="25">
                  <c:v>1.1678476363781685</c:v>
                </c:pt>
                <c:pt idx="26">
                  <c:v>1.1845642176520326</c:v>
                </c:pt>
                <c:pt idx="27">
                  <c:v>1.2033723417004529</c:v>
                </c:pt>
                <c:pt idx="28">
                  <c:v>1.2233071435976852</c:v>
                </c:pt>
                <c:pt idx="29">
                  <c:v>1.2438353706354359</c:v>
                </c:pt>
                <c:pt idx="30">
                  <c:v>1.2643659221230308</c:v>
                </c:pt>
                <c:pt idx="31">
                  <c:v>1.284181443293164</c:v>
                </c:pt>
                <c:pt idx="32">
                  <c:v>1.3027797240386774</c:v>
                </c:pt>
                <c:pt idx="33">
                  <c:v>1.3204189834347706</c:v>
                </c:pt>
                <c:pt idx="34">
                  <c:v>1.3379052099526789</c:v>
                </c:pt>
                <c:pt idx="35">
                  <c:v>1.3561730449434186</c:v>
                </c:pt>
                <c:pt idx="36">
                  <c:v>1.3755322799793823</c:v>
                </c:pt>
                <c:pt idx="37">
                  <c:v>1.3956759738346658</c:v>
                </c:pt>
                <c:pt idx="38">
                  <c:v>1.4158110819591125</c:v>
                </c:pt>
                <c:pt idx="39">
                  <c:v>1.4348883562702692</c:v>
                </c:pt>
                <c:pt idx="40">
                  <c:v>1.4514598020107066</c:v>
                </c:pt>
                <c:pt idx="41">
                  <c:v>1.4636748849463443</c:v>
                </c:pt>
                <c:pt idx="42">
                  <c:v>1.4693297219452146</c:v>
                </c:pt>
                <c:pt idx="43">
                  <c:v>1.4664878459361703</c:v>
                </c:pt>
                <c:pt idx="44">
                  <c:v>1.4542297988930499</c:v>
                </c:pt>
                <c:pt idx="45">
                  <c:v>1.4333218699091135</c:v>
                </c:pt>
                <c:pt idx="46">
                  <c:v>1.4065661071249671</c:v>
                </c:pt>
                <c:pt idx="47">
                  <c:v>1.3783487868543882</c:v>
                </c:pt>
                <c:pt idx="48">
                  <c:v>1.3539382826368518</c:v>
                </c:pt>
                <c:pt idx="49">
                  <c:v>1.3383337432904097</c:v>
                </c:pt>
                <c:pt idx="50">
                  <c:v>1.3355277495275935</c:v>
                </c:pt>
                <c:pt idx="51">
                  <c:v>1.3488617445715176</c:v>
                </c:pt>
                <c:pt idx="52">
                  <c:v>1.3823915916594485</c:v>
                </c:pt>
                <c:pt idx="53">
                  <c:v>1.4426192719124791</c:v>
                </c:pt>
                <c:pt idx="54">
                  <c:v>1.5381617049724743</c:v>
                </c:pt>
                <c:pt idx="55">
                  <c:v>1.6758807866246892</c:v>
                </c:pt>
                <c:pt idx="56">
                  <c:v>1.8542323746548699</c:v>
                </c:pt>
                <c:pt idx="57">
                  <c:v>2.0571796696250231</c:v>
                </c:pt>
                <c:pt idx="58">
                  <c:v>2.2518914456717556</c:v>
                </c:pt>
                <c:pt idx="59">
                  <c:v>2.3928590643868928</c:v>
                </c:pt>
                <c:pt idx="60">
                  <c:v>2.4333018423982056</c:v>
                </c:pt>
                <c:pt idx="61">
                  <c:v>2.3428657353774187</c:v>
                </c:pt>
                <c:pt idx="62">
                  <c:v>2.1228758384234099</c:v>
                </c:pt>
                <c:pt idx="63">
                  <c:v>1.8083269807256692</c:v>
                </c:pt>
                <c:pt idx="64">
                  <c:v>1.4545801608251157</c:v>
                </c:pt>
                <c:pt idx="65">
                  <c:v>1.1220953192445215</c:v>
                </c:pt>
                <c:pt idx="66">
                  <c:v>0.8772447352912971</c:v>
                </c:pt>
                <c:pt idx="67">
                  <c:v>0.7927813192197436</c:v>
                </c:pt>
                <c:pt idx="68">
                  <c:v>0.87865594452660878</c:v>
                </c:pt>
                <c:pt idx="69">
                  <c:v>1.0500565006747746</c:v>
                </c:pt>
                <c:pt idx="70">
                  <c:v>1.2277262207880355</c:v>
                </c:pt>
                <c:pt idx="71">
                  <c:v>1.3762913927280922</c:v>
                </c:pt>
                <c:pt idx="72">
                  <c:v>1.4894507488381215</c:v>
                </c:pt>
                <c:pt idx="73">
                  <c:v>1.573871677065269</c:v>
                </c:pt>
                <c:pt idx="74">
                  <c:v>1.6385556929765979</c:v>
                </c:pt>
                <c:pt idx="75">
                  <c:v>1.6901082451112304</c:v>
                </c:pt>
                <c:pt idx="76">
                  <c:v>1.7314837397721288</c:v>
                </c:pt>
                <c:pt idx="77">
                  <c:v>1.7626706282935813</c:v>
                </c:pt>
                <c:pt idx="78">
                  <c:v>1.7816581555304711</c:v>
                </c:pt>
                <c:pt idx="79">
                  <c:v>1.7850174262101965</c:v>
                </c:pt>
                <c:pt idx="80">
                  <c:v>1.7684521508837263</c:v>
                </c:pt>
                <c:pt idx="81">
                  <c:v>1.7276959228933264</c:v>
                </c:pt>
                <c:pt idx="82">
                  <c:v>1.6606074695305755</c:v>
                </c:pt>
                <c:pt idx="83">
                  <c:v>1.5690540089080627</c:v>
                </c:pt>
                <c:pt idx="84">
                  <c:v>1.4595389723275507</c:v>
                </c:pt>
                <c:pt idx="85">
                  <c:v>1.3410640256443416</c:v>
                </c:pt>
                <c:pt idx="86">
                  <c:v>1.2226248770333199</c:v>
                </c:pt>
                <c:pt idx="87">
                  <c:v>1.1116096513130058</c:v>
                </c:pt>
                <c:pt idx="88">
                  <c:v>1.0147310161507044</c:v>
                </c:pt>
                <c:pt idx="89">
                  <c:v>0.93837623125367564</c:v>
                </c:pt>
                <c:pt idx="90">
                  <c:v>0.88681721117254597</c:v>
                </c:pt>
                <c:pt idx="91">
                  <c:v>0.86057576044869621</c:v>
                </c:pt>
                <c:pt idx="92">
                  <c:v>0.85798104317922275</c:v>
                </c:pt>
                <c:pt idx="93">
                  <c:v>0.87675597393776328</c:v>
                </c:pt>
                <c:pt idx="94">
                  <c:v>0.91369417178495549</c:v>
                </c:pt>
                <c:pt idx="95">
                  <c:v>0.96385984031258742</c:v>
                </c:pt>
                <c:pt idx="96">
                  <c:v>1.0214871273719828</c:v>
                </c:pt>
                <c:pt idx="97">
                  <c:v>1.0819698646976248</c:v>
                </c:pt>
                <c:pt idx="98">
                  <c:v>1.1426432223277632</c:v>
                </c:pt>
                <c:pt idx="99">
                  <c:v>1.2038138569264936</c:v>
                </c:pt>
                <c:pt idx="100">
                  <c:v>1.268199374771358</c:v>
                </c:pt>
              </c:numCache>
            </c:numRef>
          </c:val>
          <c:smooth val="0"/>
          <c:extLst>
            <c:ext xmlns:c16="http://schemas.microsoft.com/office/drawing/2014/chart" uri="{C3380CC4-5D6E-409C-BE32-E72D297353CC}">
              <c16:uniqueId val="{00000000-996A-4C29-8DC4-BD471782BFC2}"/>
            </c:ext>
          </c:extLst>
        </c:ser>
        <c:ser>
          <c:idx val="1"/>
          <c:order val="1"/>
          <c:tx>
            <c:strRef>
              <c:f>SEM!$D$2</c:f>
              <c:strCache>
                <c:ptCount val="1"/>
                <c:pt idx="0">
                  <c:v>Assessor 1</c:v>
                </c:pt>
              </c:strCache>
            </c:strRef>
          </c:tx>
          <c:spPr>
            <a:ln>
              <a:solidFill>
                <a:srgbClr val="FF0000"/>
              </a:solidFill>
              <a:prstDash val="sysDot"/>
            </a:ln>
          </c:spPr>
          <c:marker>
            <c:symbol val="none"/>
          </c:marker>
          <c:cat>
            <c:numRef>
              <c:f>SEM!$A$5:$A$105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SEM!$D$5:$D$105</c:f>
              <c:numCache>
                <c:formatCode>0.0</c:formatCode>
                <c:ptCount val="101"/>
                <c:pt idx="0">
                  <c:v>2.3038603370653306</c:v>
                </c:pt>
                <c:pt idx="1">
                  <c:v>2.4222478221187949</c:v>
                </c:pt>
                <c:pt idx="2">
                  <c:v>2.5113584471506667</c:v>
                </c:pt>
                <c:pt idx="3">
                  <c:v>2.565989261789583</c:v>
                </c:pt>
                <c:pt idx="4">
                  <c:v>2.5814201502953638</c:v>
                </c:pt>
                <c:pt idx="5">
                  <c:v>2.555398719899113</c:v>
                </c:pt>
                <c:pt idx="6">
                  <c:v>2.4904041137413455</c:v>
                </c:pt>
                <c:pt idx="7">
                  <c:v>2.3938005006985095</c:v>
                </c:pt>
                <c:pt idx="8">
                  <c:v>2.2766419301047578</c:v>
                </c:pt>
                <c:pt idx="9">
                  <c:v>2.1517682066677022</c:v>
                </c:pt>
                <c:pt idx="10">
                  <c:v>2.0311512490404815</c:v>
                </c:pt>
                <c:pt idx="11">
                  <c:v>1.9236715786947061</c:v>
                </c:pt>
                <c:pt idx="12">
                  <c:v>1.8338653504281399</c:v>
                </c:pt>
                <c:pt idx="13">
                  <c:v>1.7617675319392658</c:v>
                </c:pt>
                <c:pt idx="14">
                  <c:v>1.7042021030580852</c:v>
                </c:pt>
                <c:pt idx="15">
                  <c:v>1.656984268664847</c:v>
                </c:pt>
                <c:pt idx="16">
                  <c:v>1.6171087892937537</c:v>
                </c:pt>
                <c:pt idx="17">
                  <c:v>1.5840734179063773</c:v>
                </c:pt>
                <c:pt idx="18">
                  <c:v>1.5598719234651335</c:v>
                </c:pt>
                <c:pt idx="19">
                  <c:v>1.5476487509525538</c:v>
                </c:pt>
                <c:pt idx="20">
                  <c:v>1.5502880572287561</c:v>
                </c:pt>
                <c:pt idx="21">
                  <c:v>1.5690058266341897</c:v>
                </c:pt>
                <c:pt idx="22">
                  <c:v>1.602707859759307</c:v>
                </c:pt>
                <c:pt idx="23">
                  <c:v>1.6476107576876726</c:v>
                </c:pt>
                <c:pt idx="24">
                  <c:v>1.6982962665083237</c:v>
                </c:pt>
                <c:pt idx="25">
                  <c:v>1.7490712747296091</c:v>
                </c:pt>
                <c:pt idx="26">
                  <c:v>1.7959336556466272</c:v>
                </c:pt>
                <c:pt idx="27">
                  <c:v>1.8372841326496321</c:v>
                </c:pt>
                <c:pt idx="28">
                  <c:v>1.8736876509501665</c:v>
                </c:pt>
                <c:pt idx="29">
                  <c:v>1.9068395574180472</c:v>
                </c:pt>
                <c:pt idx="30">
                  <c:v>1.9384359853937529</c:v>
                </c:pt>
                <c:pt idx="31">
                  <c:v>1.969682077305454</c:v>
                </c:pt>
                <c:pt idx="32">
                  <c:v>2.0011047825437425</c:v>
                </c:pt>
                <c:pt idx="33">
                  <c:v>2.0329437416864331</c:v>
                </c:pt>
                <c:pt idx="34">
                  <c:v>2.0651087209187824</c:v>
                </c:pt>
                <c:pt idx="35">
                  <c:v>2.0975336286358641</c:v>
                </c:pt>
                <c:pt idx="36">
                  <c:v>2.1298270718928345</c:v>
                </c:pt>
                <c:pt idx="37">
                  <c:v>2.1614972124914527</c:v>
                </c:pt>
                <c:pt idx="38">
                  <c:v>2.1918053076256832</c:v>
                </c:pt>
                <c:pt idx="39">
                  <c:v>2.2197029571095586</c:v>
                </c:pt>
                <c:pt idx="40">
                  <c:v>2.2432847989526521</c:v>
                </c:pt>
                <c:pt idx="41">
                  <c:v>2.2597110043631328</c:v>
                </c:pt>
                <c:pt idx="42">
                  <c:v>2.2651953134665757</c:v>
                </c:pt>
                <c:pt idx="43">
                  <c:v>2.2560466241679156</c:v>
                </c:pt>
                <c:pt idx="44">
                  <c:v>2.2298846347066696</c:v>
                </c:pt>
                <c:pt idx="45">
                  <c:v>2.1868072456405843</c:v>
                </c:pt>
                <c:pt idx="46">
                  <c:v>2.1300918295211035</c:v>
                </c:pt>
                <c:pt idx="47">
                  <c:v>2.0661658411376904</c:v>
                </c:pt>
                <c:pt idx="48">
                  <c:v>2.0043233309041035</c:v>
                </c:pt>
                <c:pt idx="49">
                  <c:v>1.9558312779785947</c:v>
                </c:pt>
                <c:pt idx="50">
                  <c:v>1.9327924015105757</c:v>
                </c:pt>
                <c:pt idx="51">
                  <c:v>1.947058726248883</c:v>
                </c:pt>
                <c:pt idx="52">
                  <c:v>2.0088969733247399</c:v>
                </c:pt>
                <c:pt idx="53">
                  <c:v>2.1259194452076575</c:v>
                </c:pt>
                <c:pt idx="54">
                  <c:v>2.3010920356239595</c:v>
                </c:pt>
                <c:pt idx="55">
                  <c:v>2.530017242923424</c:v>
                </c:pt>
                <c:pt idx="56">
                  <c:v>2.7973905081712296</c:v>
                </c:pt>
                <c:pt idx="57">
                  <c:v>3.0731750772219817</c:v>
                </c:pt>
                <c:pt idx="58">
                  <c:v>3.3100902759417696</c:v>
                </c:pt>
                <c:pt idx="59">
                  <c:v>3.4473283153916343</c:v>
                </c:pt>
                <c:pt idx="60">
                  <c:v>3.4247658915687627</c:v>
                </c:pt>
                <c:pt idx="61">
                  <c:v>3.2076376706494596</c:v>
                </c:pt>
                <c:pt idx="62">
                  <c:v>2.8093642151899387</c:v>
                </c:pt>
                <c:pt idx="63">
                  <c:v>2.2948482137516737</c:v>
                </c:pt>
                <c:pt idx="64">
                  <c:v>1.759799023841087</c:v>
                </c:pt>
                <c:pt idx="65">
                  <c:v>1.3044457876147741</c:v>
                </c:pt>
                <c:pt idx="66">
                  <c:v>1.0280208902605232</c:v>
                </c:pt>
                <c:pt idx="67">
                  <c:v>1.0059997771652267</c:v>
                </c:pt>
                <c:pt idx="68">
                  <c:v>1.1933462897771985</c:v>
                </c:pt>
                <c:pt idx="69">
                  <c:v>1.4682531481955339</c:v>
                </c:pt>
                <c:pt idx="70">
                  <c:v>1.7455886638580667</c:v>
                </c:pt>
                <c:pt idx="71">
                  <c:v>1.9848006176848143</c:v>
                </c:pt>
                <c:pt idx="72">
                  <c:v>2.1744021835597609</c:v>
                </c:pt>
                <c:pt idx="73">
                  <c:v>2.3190693061856931</c:v>
                </c:pt>
                <c:pt idx="74">
                  <c:v>2.4287364371682458</c:v>
                </c:pt>
                <c:pt idx="75">
                  <c:v>2.5119653573618632</c:v>
                </c:pt>
                <c:pt idx="76">
                  <c:v>2.5731457566308968</c:v>
                </c:pt>
                <c:pt idx="77">
                  <c:v>2.6129464220497858</c:v>
                </c:pt>
                <c:pt idx="78">
                  <c:v>2.6295802801758716</c:v>
                </c:pt>
                <c:pt idx="79">
                  <c:v>2.6194477282344799</c:v>
                </c:pt>
                <c:pt idx="80">
                  <c:v>2.5773302088924197</c:v>
                </c:pt>
                <c:pt idx="81">
                  <c:v>2.497366273853614</c:v>
                </c:pt>
                <c:pt idx="82">
                  <c:v>2.3763534590268143</c:v>
                </c:pt>
                <c:pt idx="83">
                  <c:v>2.2176341790752545</c:v>
                </c:pt>
                <c:pt idx="84">
                  <c:v>2.0333382069483945</c:v>
                </c:pt>
                <c:pt idx="85">
                  <c:v>1.8415187210839801</c:v>
                </c:pt>
                <c:pt idx="86">
                  <c:v>1.660320071520125</c:v>
                </c:pt>
                <c:pt idx="87">
                  <c:v>1.5015440011371382</c:v>
                </c:pt>
                <c:pt idx="88">
                  <c:v>1.3695749758714686</c:v>
                </c:pt>
                <c:pt idx="89">
                  <c:v>1.2649097600853823</c:v>
                </c:pt>
                <c:pt idx="90">
                  <c:v>1.1881503767356374</c:v>
                </c:pt>
                <c:pt idx="91">
                  <c:v>1.1412661437059475</c:v>
                </c:pt>
                <c:pt idx="92">
                  <c:v>1.1279084467011562</c:v>
                </c:pt>
                <c:pt idx="93">
                  <c:v>1.1518968199842445</c:v>
                </c:pt>
                <c:pt idx="94">
                  <c:v>1.2146056345366376</c:v>
                </c:pt>
                <c:pt idx="95">
                  <c:v>1.3123742935741538</c:v>
                </c:pt>
                <c:pt idx="96">
                  <c:v>1.4359424075201674</c:v>
                </c:pt>
                <c:pt idx="97">
                  <c:v>1.5725570230757928</c:v>
                </c:pt>
                <c:pt idx="98">
                  <c:v>1.7085202585232222</c:v>
                </c:pt>
                <c:pt idx="99">
                  <c:v>1.8339890089872704</c:v>
                </c:pt>
                <c:pt idx="100">
                  <c:v>1.9468321465013172</c:v>
                </c:pt>
              </c:numCache>
            </c:numRef>
          </c:val>
          <c:smooth val="0"/>
          <c:extLst>
            <c:ext xmlns:c16="http://schemas.microsoft.com/office/drawing/2014/chart" uri="{C3380CC4-5D6E-409C-BE32-E72D297353CC}">
              <c16:uniqueId val="{00000001-996A-4C29-8DC4-BD471782BFC2}"/>
            </c:ext>
          </c:extLst>
        </c:ser>
        <c:ser>
          <c:idx val="2"/>
          <c:order val="2"/>
          <c:tx>
            <c:strRef>
              <c:f>SEM!$E$2</c:f>
              <c:strCache>
                <c:ptCount val="1"/>
                <c:pt idx="0">
                  <c:v>Assessor 2</c:v>
                </c:pt>
              </c:strCache>
            </c:strRef>
          </c:tx>
          <c:spPr>
            <a:ln>
              <a:solidFill>
                <a:srgbClr val="00B050"/>
              </a:solidFill>
              <a:prstDash val="sysDot"/>
            </a:ln>
          </c:spPr>
          <c:marker>
            <c:symbol val="none"/>
          </c:marker>
          <c:cat>
            <c:numRef>
              <c:f>SEM!$A$5:$A$105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SEM!$E$5:$E$105</c:f>
              <c:numCache>
                <c:formatCode>0.0</c:formatCode>
                <c:ptCount val="101"/>
                <c:pt idx="0">
                  <c:v>0.57777474029196219</c:v>
                </c:pt>
                <c:pt idx="1">
                  <c:v>0.72978154478469182</c:v>
                </c:pt>
                <c:pt idx="2">
                  <c:v>0.87519413117573397</c:v>
                </c:pt>
                <c:pt idx="3">
                  <c:v>1.0009905220473791</c:v>
                </c:pt>
                <c:pt idx="4">
                  <c:v>1.0990321445055518</c:v>
                </c:pt>
                <c:pt idx="5">
                  <c:v>1.1652025444630365</c:v>
                </c:pt>
                <c:pt idx="6">
                  <c:v>1.1977314792862197</c:v>
                </c:pt>
                <c:pt idx="7">
                  <c:v>1.1964764042866862</c:v>
                </c:pt>
                <c:pt idx="8">
                  <c:v>1.1642554955039333</c:v>
                </c:pt>
                <c:pt idx="9">
                  <c:v>1.1078643077039092</c:v>
                </c:pt>
                <c:pt idx="10">
                  <c:v>1.0368913297305455</c:v>
                </c:pt>
                <c:pt idx="11">
                  <c:v>0.96044015053910736</c:v>
                </c:pt>
                <c:pt idx="12">
                  <c:v>0.88414654466106846</c:v>
                </c:pt>
                <c:pt idx="13">
                  <c:v>0.8104090418030353</c:v>
                </c:pt>
                <c:pt idx="14">
                  <c:v>0.74072602745174798</c:v>
                </c:pt>
                <c:pt idx="15">
                  <c:v>0.67822993934442855</c:v>
                </c:pt>
                <c:pt idx="16">
                  <c:v>0.62668579342929975</c:v>
                </c:pt>
                <c:pt idx="17">
                  <c:v>0.58723184654785177</c:v>
                </c:pt>
                <c:pt idx="18">
                  <c:v>0.55622053391867665</c:v>
                </c:pt>
                <c:pt idx="19">
                  <c:v>0.52657731390503759</c:v>
                </c:pt>
                <c:pt idx="20">
                  <c:v>0.49148249349120571</c:v>
                </c:pt>
                <c:pt idx="21">
                  <c:v>0.4468816543280783</c:v>
                </c:pt>
                <c:pt idx="22">
                  <c:v>0.39231876442434532</c:v>
                </c:pt>
                <c:pt idx="23">
                  <c:v>0.33063584471187174</c:v>
                </c:pt>
                <c:pt idx="24">
                  <c:v>0.26730799732393573</c:v>
                </c:pt>
                <c:pt idx="25">
                  <c:v>0.20909836200360932</c:v>
                </c:pt>
                <c:pt idx="26">
                  <c:v>0.16229439767777729</c:v>
                </c:pt>
                <c:pt idx="27">
                  <c:v>0.13100286765662536</c:v>
                </c:pt>
                <c:pt idx="28">
                  <c:v>0.11486953252615649</c:v>
                </c:pt>
                <c:pt idx="29">
                  <c:v>0.10800484905523648</c:v>
                </c:pt>
                <c:pt idx="30">
                  <c:v>0.10140703137375146</c:v>
                </c:pt>
                <c:pt idx="31">
                  <c:v>8.8268340403524867E-2</c:v>
                </c:pt>
                <c:pt idx="32">
                  <c:v>6.7815003775248767E-2</c:v>
                </c:pt>
                <c:pt idx="33">
                  <c:v>5.2284746527495769E-2</c:v>
                </c:pt>
                <c:pt idx="34">
                  <c:v>6.7690569184203811E-2</c:v>
                </c:pt>
                <c:pt idx="35">
                  <c:v>0.1060933245753207</c:v>
                </c:pt>
                <c:pt idx="36">
                  <c:v>0.14818827771091048</c:v>
                </c:pt>
                <c:pt idx="37">
                  <c:v>0.18647209216523958</c:v>
                </c:pt>
                <c:pt idx="38">
                  <c:v>0.21901189582946123</c:v>
                </c:pt>
                <c:pt idx="39">
                  <c:v>0.24658958308140175</c:v>
                </c:pt>
                <c:pt idx="40">
                  <c:v>0.27126544695562999</c:v>
                </c:pt>
                <c:pt idx="41">
                  <c:v>0.2950135697632299</c:v>
                </c:pt>
                <c:pt idx="42">
                  <c:v>0.31940155563873546</c:v>
                </c:pt>
                <c:pt idx="43">
                  <c:v>0.34583329384069228</c:v>
                </c:pt>
                <c:pt idx="44">
                  <c:v>0.37611267309416335</c:v>
                </c:pt>
                <c:pt idx="45">
                  <c:v>0.41255885403714815</c:v>
                </c:pt>
                <c:pt idx="46">
                  <c:v>0.45729030294810591</c:v>
                </c:pt>
                <c:pt idx="47">
                  <c:v>0.51029491114434566</c:v>
                </c:pt>
                <c:pt idx="48">
                  <c:v>0.56857104775431966</c:v>
                </c:pt>
                <c:pt idx="49">
                  <c:v>0.6263512649885663</c:v>
                </c:pt>
                <c:pt idx="50">
                  <c:v>0.67703969505938888</c:v>
                </c:pt>
                <c:pt idx="51">
                  <c:v>0.71534267589684464</c:v>
                </c:pt>
                <c:pt idx="52">
                  <c:v>0.73966643883377403</c:v>
                </c:pt>
                <c:pt idx="53">
                  <c:v>0.75355992570511754</c:v>
                </c:pt>
                <c:pt idx="54">
                  <c:v>0.76572467104395259</c:v>
                </c:pt>
                <c:pt idx="55">
                  <c:v>0.78706000558042521</c:v>
                </c:pt>
                <c:pt idx="56">
                  <c:v>0.82560883976614929</c:v>
                </c:pt>
                <c:pt idx="57">
                  <c:v>0.88224609111777375</c:v>
                </c:pt>
                <c:pt idx="58">
                  <c:v>0.95137805014961407</c:v>
                </c:pt>
                <c:pt idx="59">
                  <c:v>1.0270648337919277</c:v>
                </c:pt>
                <c:pt idx="60">
                  <c:v>1.1085968931295482</c:v>
                </c:pt>
                <c:pt idx="61">
                  <c:v>1.1955865260801677</c:v>
                </c:pt>
                <c:pt idx="62">
                  <c:v>1.2727026506931924</c:v>
                </c:pt>
                <c:pt idx="63">
                  <c:v>1.3058250264831843</c:v>
                </c:pt>
                <c:pt idx="64">
                  <c:v>1.2609804156888882</c:v>
                </c:pt>
                <c:pt idx="65">
                  <c:v>1.1272651639468643</c:v>
                </c:pt>
                <c:pt idx="66">
                  <c:v>0.92780991543008018</c:v>
                </c:pt>
                <c:pt idx="67">
                  <c:v>0.71955236562007241</c:v>
                </c:pt>
                <c:pt idx="68">
                  <c:v>0.58180031036096225</c:v>
                </c:pt>
                <c:pt idx="69">
                  <c:v>0.55639100262648211</c:v>
                </c:pt>
                <c:pt idx="70">
                  <c:v>0.58854791502838533</c:v>
                </c:pt>
                <c:pt idx="71">
                  <c:v>0.61033694781911108</c:v>
                </c:pt>
                <c:pt idx="72">
                  <c:v>0.60181152583955488</c:v>
                </c:pt>
                <c:pt idx="73">
                  <c:v>0.57311447200879728</c:v>
                </c:pt>
                <c:pt idx="74">
                  <c:v>0.54190374722156853</c:v>
                </c:pt>
                <c:pt idx="75">
                  <c:v>0.52150244459140838</c:v>
                </c:pt>
                <c:pt idx="76">
                  <c:v>0.51581579703453262</c:v>
                </c:pt>
                <c:pt idx="77">
                  <c:v>0.51877463808424984</c:v>
                </c:pt>
                <c:pt idx="78">
                  <c:v>0.51864541775864259</c:v>
                </c:pt>
                <c:pt idx="79">
                  <c:v>0.504231278345599</c:v>
                </c:pt>
                <c:pt idx="80">
                  <c:v>0.46883026387489152</c:v>
                </c:pt>
                <c:pt idx="81">
                  <c:v>0.41147529794337995</c:v>
                </c:pt>
                <c:pt idx="82">
                  <c:v>0.33626571233150587</c:v>
                </c:pt>
                <c:pt idx="83">
                  <c:v>0.25115995031018507</c:v>
                </c:pt>
                <c:pt idx="84">
                  <c:v>0.16740752991770794</c:v>
                </c:pt>
                <c:pt idx="85">
                  <c:v>0.10015737716676641</c:v>
                </c:pt>
                <c:pt idx="86">
                  <c:v>7.7659518579025005E-2</c:v>
                </c:pt>
                <c:pt idx="87">
                  <c:v>0.11385272626820919</c:v>
                </c:pt>
                <c:pt idx="88">
                  <c:v>0.17671264592185729</c:v>
                </c:pt>
                <c:pt idx="89">
                  <c:v>0.24743579942302427</c:v>
                </c:pt>
                <c:pt idx="90">
                  <c:v>0.31196338917589544</c:v>
                </c:pt>
                <c:pt idx="91">
                  <c:v>0.35827679520764294</c:v>
                </c:pt>
                <c:pt idx="92">
                  <c:v>0.38099849008279618</c:v>
                </c:pt>
                <c:pt idx="93">
                  <c:v>0.38271938119177468</c:v>
                </c:pt>
                <c:pt idx="94">
                  <c:v>0.37008906518241258</c:v>
                </c:pt>
                <c:pt idx="95">
                  <c:v>0.3503221784340505</c:v>
                </c:pt>
                <c:pt idx="96">
                  <c:v>0.32690866280597747</c:v>
                </c:pt>
                <c:pt idx="97">
                  <c:v>0.30252598392228847</c:v>
                </c:pt>
                <c:pt idx="98">
                  <c:v>0.28640027841777266</c:v>
                </c:pt>
                <c:pt idx="99">
                  <c:v>0.30214693836283851</c:v>
                </c:pt>
                <c:pt idx="100">
                  <c:v>0.36637348999777125</c:v>
                </c:pt>
              </c:numCache>
            </c:numRef>
          </c:val>
          <c:smooth val="0"/>
          <c:extLst>
            <c:ext xmlns:c16="http://schemas.microsoft.com/office/drawing/2014/chart" uri="{C3380CC4-5D6E-409C-BE32-E72D297353CC}">
              <c16:uniqueId val="{00000002-996A-4C29-8DC4-BD471782BFC2}"/>
            </c:ext>
          </c:extLst>
        </c:ser>
        <c:ser>
          <c:idx val="3"/>
          <c:order val="3"/>
          <c:tx>
            <c:strRef>
              <c:f>SEM!#REF!</c:f>
              <c:strCache>
                <c:ptCount val="1"/>
                <c:pt idx="0">
                  <c:v>#REF!</c:v>
                </c:pt>
              </c:strCache>
            </c:strRef>
          </c:tx>
          <c:spPr>
            <a:ln>
              <a:solidFill>
                <a:srgbClr val="0000FF"/>
              </a:solidFill>
              <a:prstDash val="sysDot"/>
            </a:ln>
          </c:spPr>
          <c:marker>
            <c:symbol val="none"/>
          </c:marker>
          <c:cat>
            <c:numRef>
              <c:f>SEM!$A$5:$A$105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SEM!#REF!</c:f>
              <c:numCache>
                <c:formatCode>General</c:formatCode>
                <c:ptCount val="1"/>
                <c:pt idx="0">
                  <c:v>1</c:v>
                </c:pt>
              </c:numCache>
            </c:numRef>
          </c:val>
          <c:smooth val="0"/>
          <c:extLst>
            <c:ext xmlns:c16="http://schemas.microsoft.com/office/drawing/2014/chart" uri="{C3380CC4-5D6E-409C-BE32-E72D297353CC}">
              <c16:uniqueId val="{00000003-996A-4C29-8DC4-BD471782BFC2}"/>
            </c:ext>
          </c:extLst>
        </c:ser>
        <c:dLbls>
          <c:showLegendKey val="0"/>
          <c:showVal val="0"/>
          <c:showCatName val="0"/>
          <c:showSerName val="0"/>
          <c:showPercent val="0"/>
          <c:showBubbleSize val="0"/>
        </c:dLbls>
        <c:smooth val="0"/>
        <c:axId val="216174864"/>
        <c:axId val="219157984"/>
      </c:lineChart>
      <c:catAx>
        <c:axId val="216174864"/>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nextTo"/>
        <c:txPr>
          <a:bodyPr/>
          <a:lstStyle/>
          <a:p>
            <a:pPr>
              <a:defRPr sz="800"/>
            </a:pPr>
            <a:endParaRPr lang="en-US"/>
          </a:p>
        </c:txPr>
        <c:crossAx val="219157984"/>
        <c:crosses val="autoZero"/>
        <c:auto val="1"/>
        <c:lblAlgn val="ctr"/>
        <c:lblOffset val="100"/>
        <c:tickLblSkip val="20"/>
        <c:tickMarkSkip val="20"/>
        <c:noMultiLvlLbl val="0"/>
      </c:catAx>
      <c:valAx>
        <c:axId val="219157984"/>
        <c:scaling>
          <c:orientation val="minMax"/>
          <c:max val="5"/>
          <c:min val="0"/>
        </c:scaling>
        <c:delete val="0"/>
        <c:axPos val="l"/>
        <c:title>
          <c:tx>
            <c:rich>
              <a:bodyPr rot="-5400000" vert="horz"/>
              <a:lstStyle/>
              <a:p>
                <a:pPr>
                  <a:defRPr/>
                </a:pPr>
                <a:r>
                  <a:rPr lang="en-US"/>
                  <a:t>SEM</a:t>
                </a:r>
              </a:p>
            </c:rich>
          </c:tx>
          <c:layout>
            <c:manualLayout>
              <c:xMode val="edge"/>
              <c:yMode val="edge"/>
              <c:x val="1.6521554596221392E-2"/>
              <c:y val="0.40456219014289879"/>
            </c:manualLayout>
          </c:layout>
          <c:overlay val="0"/>
        </c:title>
        <c:numFmt formatCode="0\°" sourceLinked="0"/>
        <c:majorTickMark val="out"/>
        <c:minorTickMark val="none"/>
        <c:tickLblPos val="nextTo"/>
        <c:txPr>
          <a:bodyPr/>
          <a:lstStyle/>
          <a:p>
            <a:pPr>
              <a:defRPr sz="800"/>
            </a:pPr>
            <a:endParaRPr lang="en-US"/>
          </a:p>
        </c:txPr>
        <c:crossAx val="216174864"/>
        <c:crosses val="autoZero"/>
        <c:crossBetween val="between"/>
        <c:majorUnit val="1"/>
      </c:valAx>
      <c:spPr>
        <a:ln w="28575">
          <a:solidFill>
            <a:schemeClr val="tx1"/>
          </a:solidFill>
        </a:ln>
      </c:spPr>
    </c:plotArea>
    <c:legend>
      <c:legendPos val="r"/>
      <c:layout>
        <c:manualLayout>
          <c:xMode val="edge"/>
          <c:yMode val="edge"/>
          <c:x val="0.12902879535957965"/>
          <c:y val="8.2565616797900268E-2"/>
          <c:w val="0.31155118793039566"/>
          <c:h val="0.2469058034412365"/>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22850306002917"/>
          <c:y val="5.2416635839983086E-2"/>
          <c:w val="0.82069072135213872"/>
          <c:h val="0.78624052611401107"/>
        </c:manualLayout>
      </c:layout>
      <c:areaChart>
        <c:grouping val="stacked"/>
        <c:varyColors val="0"/>
        <c:ser>
          <c:idx val="19"/>
          <c:order val="0"/>
          <c:tx>
            <c:v>Normal</c:v>
          </c:tx>
          <c:spPr>
            <a:no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013B-41D8-9893-25CE8E8FEBD6}"/>
            </c:ext>
          </c:extLst>
        </c:ser>
        <c:ser>
          <c:idx val="18"/>
          <c:order val="1"/>
          <c:tx>
            <c:v>Normal</c:v>
          </c:tx>
          <c:spPr>
            <a:solidFill>
              <a:schemeClr val="bg2"/>
            </a:solid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013B-41D8-9893-25CE8E8FEBD6}"/>
            </c:ext>
          </c:extLst>
        </c:ser>
        <c:dLbls>
          <c:showLegendKey val="0"/>
          <c:showVal val="0"/>
          <c:showCatName val="0"/>
          <c:showSerName val="0"/>
          <c:showPercent val="0"/>
          <c:showBubbleSize val="0"/>
        </c:dLbls>
        <c:axId val="219158768"/>
        <c:axId val="219159160"/>
      </c:areaChart>
      <c:lineChart>
        <c:grouping val="standard"/>
        <c:varyColors val="0"/>
        <c:ser>
          <c:idx val="0"/>
          <c:order val="2"/>
          <c:tx>
            <c:v>Assessor 1</c:v>
          </c:tx>
          <c:spPr>
            <a:ln w="28575">
              <a:solidFill>
                <a:srgbClr val="FF0000"/>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averages'!$J$5:$J$105</c:f>
              <c:numCache>
                <c:formatCode>0.0</c:formatCode>
                <c:ptCount val="101"/>
                <c:pt idx="0">
                  <c:v>-3.8615483333333329</c:v>
                </c:pt>
                <c:pt idx="1">
                  <c:v>-5.5914677777777788</c:v>
                </c:pt>
                <c:pt idx="2">
                  <c:v>-7.1321749999999993</c:v>
                </c:pt>
                <c:pt idx="3">
                  <c:v>-8.3024466666666665</c:v>
                </c:pt>
                <c:pt idx="4">
                  <c:v>-9.0114738888888883</c:v>
                </c:pt>
                <c:pt idx="5">
                  <c:v>-9.2633677777777788</c:v>
                </c:pt>
                <c:pt idx="6">
                  <c:v>-9.1325022222222216</c:v>
                </c:pt>
                <c:pt idx="7">
                  <c:v>-8.7262133333333338</c:v>
                </c:pt>
                <c:pt idx="8">
                  <c:v>-8.1506850000000011</c:v>
                </c:pt>
                <c:pt idx="9">
                  <c:v>-7.4888677777777772</c:v>
                </c:pt>
                <c:pt idx="10">
                  <c:v>-6.7932388888888893</c:v>
                </c:pt>
                <c:pt idx="11">
                  <c:v>-6.0898283333333332</c:v>
                </c:pt>
                <c:pt idx="12">
                  <c:v>-5.3879305555555561</c:v>
                </c:pt>
                <c:pt idx="13">
                  <c:v>-4.6901072222222213</c:v>
                </c:pt>
                <c:pt idx="14">
                  <c:v>-3.9985905555555554</c:v>
                </c:pt>
                <c:pt idx="15">
                  <c:v>-3.3178199999999998</c:v>
                </c:pt>
                <c:pt idx="16">
                  <c:v>-2.6539350000000002</c:v>
                </c:pt>
                <c:pt idx="17">
                  <c:v>-2.0133461111111113</c:v>
                </c:pt>
                <c:pt idx="18">
                  <c:v>-1.4015627777777777</c:v>
                </c:pt>
                <c:pt idx="19">
                  <c:v>-0.82268666666666668</c:v>
                </c:pt>
                <c:pt idx="20">
                  <c:v>-0.27899166666666658</c:v>
                </c:pt>
                <c:pt idx="21">
                  <c:v>0.22901944444444433</c:v>
                </c:pt>
                <c:pt idx="22">
                  <c:v>0.70245611111111117</c:v>
                </c:pt>
                <c:pt idx="23">
                  <c:v>1.1433155555555554</c:v>
                </c:pt>
                <c:pt idx="24">
                  <c:v>1.5538433333333337</c:v>
                </c:pt>
                <c:pt idx="25">
                  <c:v>1.9364355555555555</c:v>
                </c:pt>
                <c:pt idx="26">
                  <c:v>2.293868888888889</c:v>
                </c:pt>
                <c:pt idx="27">
                  <c:v>2.6299933333333336</c:v>
                </c:pt>
                <c:pt idx="28">
                  <c:v>2.9498338888888882</c:v>
                </c:pt>
                <c:pt idx="29">
                  <c:v>3.2595138888888893</c:v>
                </c:pt>
                <c:pt idx="30">
                  <c:v>3.5656616666666667</c:v>
                </c:pt>
                <c:pt idx="31">
                  <c:v>3.8750183333333332</c:v>
                </c:pt>
                <c:pt idx="32">
                  <c:v>4.1936516666666668</c:v>
                </c:pt>
                <c:pt idx="33">
                  <c:v>4.5265822222222223</c:v>
                </c:pt>
                <c:pt idx="34">
                  <c:v>4.8779361111111106</c:v>
                </c:pt>
                <c:pt idx="35">
                  <c:v>5.2523483333333338</c:v>
                </c:pt>
                <c:pt idx="36">
                  <c:v>5.6564894444444436</c:v>
                </c:pt>
                <c:pt idx="37">
                  <c:v>6.1006033333333347</c:v>
                </c:pt>
                <c:pt idx="38">
                  <c:v>6.598066666666667</c:v>
                </c:pt>
                <c:pt idx="39">
                  <c:v>7.1632238888888899</c:v>
                </c:pt>
                <c:pt idx="40">
                  <c:v>7.8074038888888886</c:v>
                </c:pt>
                <c:pt idx="41">
                  <c:v>8.5345588888888884</c:v>
                </c:pt>
                <c:pt idx="42">
                  <c:v>9.3372188888888896</c:v>
                </c:pt>
                <c:pt idx="43">
                  <c:v>10.194141666666667</c:v>
                </c:pt>
                <c:pt idx="44">
                  <c:v>11.070296111111112</c:v>
                </c:pt>
                <c:pt idx="45">
                  <c:v>11.919333333333332</c:v>
                </c:pt>
                <c:pt idx="46">
                  <c:v>12.687917777777777</c:v>
                </c:pt>
                <c:pt idx="47">
                  <c:v>13.321286111111112</c:v>
                </c:pt>
                <c:pt idx="48">
                  <c:v>13.76781222222222</c:v>
                </c:pt>
                <c:pt idx="49">
                  <c:v>13.982191666666667</c:v>
                </c:pt>
                <c:pt idx="50">
                  <c:v>13.92615611111111</c:v>
                </c:pt>
                <c:pt idx="51">
                  <c:v>13.56750888888889</c:v>
                </c:pt>
                <c:pt idx="52">
                  <c:v>12.878046666666668</c:v>
                </c:pt>
                <c:pt idx="53">
                  <c:v>11.831812777777778</c:v>
                </c:pt>
                <c:pt idx="54">
                  <c:v>10.404416111111111</c:v>
                </c:pt>
                <c:pt idx="55">
                  <c:v>8.5744105555555539</c:v>
                </c:pt>
                <c:pt idx="56">
                  <c:v>6.3273888888888878</c:v>
                </c:pt>
                <c:pt idx="57">
                  <c:v>3.664238333333333</c:v>
                </c:pt>
                <c:pt idx="58">
                  <c:v>0.6154477777777777</c:v>
                </c:pt>
                <c:pt idx="59">
                  <c:v>-2.7379877777777772</c:v>
                </c:pt>
                <c:pt idx="60">
                  <c:v>-6.2427049999999999</c:v>
                </c:pt>
                <c:pt idx="61">
                  <c:v>-9.6636283333333335</c:v>
                </c:pt>
                <c:pt idx="62">
                  <c:v>-12.704946111111113</c:v>
                </c:pt>
                <c:pt idx="63">
                  <c:v>-15.066685555555553</c:v>
                </c:pt>
                <c:pt idx="64">
                  <c:v>-16.51989277777778</c:v>
                </c:pt>
                <c:pt idx="65">
                  <c:v>-16.965750555555559</c:v>
                </c:pt>
                <c:pt idx="66">
                  <c:v>-16.455421111111111</c:v>
                </c:pt>
                <c:pt idx="67">
                  <c:v>-15.169349444444444</c:v>
                </c:pt>
                <c:pt idx="68">
                  <c:v>-13.369008333333333</c:v>
                </c:pt>
                <c:pt idx="69">
                  <c:v>-11.336730000000001</c:v>
                </c:pt>
                <c:pt idx="70">
                  <c:v>-9.3171461111111125</c:v>
                </c:pt>
                <c:pt idx="71">
                  <c:v>-7.4773661111111123</c:v>
                </c:pt>
                <c:pt idx="72">
                  <c:v>-5.8956299999999997</c:v>
                </c:pt>
                <c:pt idx="73">
                  <c:v>-4.5773111111111113</c:v>
                </c:pt>
                <c:pt idx="74">
                  <c:v>-3.4852044444444439</c:v>
                </c:pt>
                <c:pt idx="75">
                  <c:v>-2.5704083333333334</c:v>
                </c:pt>
                <c:pt idx="76">
                  <c:v>-1.7935705555555554</c:v>
                </c:pt>
                <c:pt idx="77">
                  <c:v>-1.1343016666666668</c:v>
                </c:pt>
                <c:pt idx="78">
                  <c:v>-0.59065055555555557</c:v>
                </c:pt>
                <c:pt idx="79">
                  <c:v>-0.1721416666666665</c:v>
                </c:pt>
                <c:pt idx="80">
                  <c:v>0.108945</c:v>
                </c:pt>
                <c:pt idx="81">
                  <c:v>0.24606777777777786</c:v>
                </c:pt>
                <c:pt idx="82">
                  <c:v>0.24540888888888901</c:v>
                </c:pt>
                <c:pt idx="83">
                  <c:v>0.13022666666666649</c:v>
                </c:pt>
                <c:pt idx="84">
                  <c:v>-5.9274999999999967E-2</c:v>
                </c:pt>
                <c:pt idx="85">
                  <c:v>-0.27197999999999994</c:v>
                </c:pt>
                <c:pt idx="86">
                  <c:v>-0.45702222222222222</c:v>
                </c:pt>
                <c:pt idx="87">
                  <c:v>-0.57521222222222224</c:v>
                </c:pt>
                <c:pt idx="88">
                  <c:v>-0.60624000000000011</c:v>
                </c:pt>
                <c:pt idx="89">
                  <c:v>-0.54724222222222219</c:v>
                </c:pt>
                <c:pt idx="90">
                  <c:v>-0.40615111111111118</c:v>
                </c:pt>
                <c:pt idx="91">
                  <c:v>-0.19467000000000009</c:v>
                </c:pt>
                <c:pt idx="92">
                  <c:v>7.2366111111111173E-2</c:v>
                </c:pt>
                <c:pt idx="93">
                  <c:v>0.36971555555555574</c:v>
                </c:pt>
                <c:pt idx="94">
                  <c:v>0.6511555555555556</c:v>
                </c:pt>
                <c:pt idx="95">
                  <c:v>0.84362555555555552</c:v>
                </c:pt>
                <c:pt idx="96">
                  <c:v>0.85248222222222214</c:v>
                </c:pt>
                <c:pt idx="97">
                  <c:v>0.58125666666666664</c:v>
                </c:pt>
                <c:pt idx="98">
                  <c:v>-3.8150555555555722E-2</c:v>
                </c:pt>
                <c:pt idx="99">
                  <c:v>-1.0139149999999999</c:v>
                </c:pt>
                <c:pt idx="100">
                  <c:v>-2.2755705555555559</c:v>
                </c:pt>
              </c:numCache>
            </c:numRef>
          </c:val>
          <c:smooth val="0"/>
          <c:extLst>
            <c:ext xmlns:c16="http://schemas.microsoft.com/office/drawing/2014/chart" uri="{C3380CC4-5D6E-409C-BE32-E72D297353CC}">
              <c16:uniqueId val="{00000002-013B-41D8-9893-25CE8E8FEBD6}"/>
            </c:ext>
          </c:extLst>
        </c:ser>
        <c:ser>
          <c:idx val="6"/>
          <c:order val="3"/>
          <c:tx>
            <c:v>Assessor 2</c:v>
          </c:tx>
          <c:spPr>
            <a:ln w="28575">
              <a:solidFill>
                <a:srgbClr val="00B050"/>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averages'!$K$5:$K$105</c:f>
              <c:numCache>
                <c:formatCode>0.0</c:formatCode>
                <c:ptCount val="101"/>
                <c:pt idx="0">
                  <c:v>-2.1852216666666666</c:v>
                </c:pt>
                <c:pt idx="1">
                  <c:v>-4.0894716666666673</c:v>
                </c:pt>
                <c:pt idx="2">
                  <c:v>-5.8118799999999995</c:v>
                </c:pt>
                <c:pt idx="3">
                  <c:v>-7.1354011111111113</c:v>
                </c:pt>
                <c:pt idx="4">
                  <c:v>-7.9415127777777776</c:v>
                </c:pt>
                <c:pt idx="5">
                  <c:v>-8.2229722222222232</c:v>
                </c:pt>
                <c:pt idx="6">
                  <c:v>-8.0603394444444447</c:v>
                </c:pt>
                <c:pt idx="7">
                  <c:v>-7.5799144444444453</c:v>
                </c:pt>
                <c:pt idx="8">
                  <c:v>-6.9129433333333319</c:v>
                </c:pt>
                <c:pt idx="9">
                  <c:v>-6.1671638888888891</c:v>
                </c:pt>
                <c:pt idx="10">
                  <c:v>-5.4143477777777775</c:v>
                </c:pt>
                <c:pt idx="11">
                  <c:v>-4.6912977777777778</c:v>
                </c:pt>
                <c:pt idx="12">
                  <c:v>-4.0083400000000005</c:v>
                </c:pt>
                <c:pt idx="13">
                  <c:v>-3.3603633333333334</c:v>
                </c:pt>
                <c:pt idx="14">
                  <c:v>-2.7365483333333329</c:v>
                </c:pt>
                <c:pt idx="15">
                  <c:v>-2.1273544444444448</c:v>
                </c:pt>
                <c:pt idx="16">
                  <c:v>-1.5279683333333336</c:v>
                </c:pt>
                <c:pt idx="17">
                  <c:v>-0.93941000000000008</c:v>
                </c:pt>
                <c:pt idx="18">
                  <c:v>-0.36787166666666665</c:v>
                </c:pt>
                <c:pt idx="19">
                  <c:v>0.17686000000000002</c:v>
                </c:pt>
                <c:pt idx="20">
                  <c:v>0.68416833333333338</c:v>
                </c:pt>
                <c:pt idx="21">
                  <c:v>1.1460183333333334</c:v>
                </c:pt>
                <c:pt idx="22">
                  <c:v>1.5596949999999998</c:v>
                </c:pt>
                <c:pt idx="23">
                  <c:v>1.9290533333333331</c:v>
                </c:pt>
                <c:pt idx="24">
                  <c:v>2.2636216666666669</c:v>
                </c:pt>
                <c:pt idx="25">
                  <c:v>2.5759122222222217</c:v>
                </c:pt>
                <c:pt idx="26">
                  <c:v>2.8784072222222221</c:v>
                </c:pt>
                <c:pt idx="27">
                  <c:v>3.1807355555555556</c:v>
                </c:pt>
                <c:pt idx="28">
                  <c:v>3.4881033333333331</c:v>
                </c:pt>
                <c:pt idx="29">
                  <c:v>3.8012566666666667</c:v>
                </c:pt>
                <c:pt idx="30">
                  <c:v>4.1179122222222224</c:v>
                </c:pt>
                <c:pt idx="31">
                  <c:v>4.435216111111111</c:v>
                </c:pt>
                <c:pt idx="32">
                  <c:v>4.7523027777777784</c:v>
                </c:pt>
                <c:pt idx="33">
                  <c:v>5.0720750000000008</c:v>
                </c:pt>
                <c:pt idx="34">
                  <c:v>5.4016661111111119</c:v>
                </c:pt>
                <c:pt idx="35">
                  <c:v>5.7518283333333331</c:v>
                </c:pt>
                <c:pt idx="36">
                  <c:v>6.1355155555555543</c:v>
                </c:pt>
                <c:pt idx="37">
                  <c:v>6.5667027777777776</c:v>
                </c:pt>
                <c:pt idx="38">
                  <c:v>7.058972777777778</c:v>
                </c:pt>
                <c:pt idx="39">
                  <c:v>7.6241994444444456</c:v>
                </c:pt>
                <c:pt idx="40">
                  <c:v>8.2706205555555545</c:v>
                </c:pt>
                <c:pt idx="41">
                  <c:v>9.0000816666666665</c:v>
                </c:pt>
                <c:pt idx="42">
                  <c:v>9.8051183333333327</c:v>
                </c:pt>
                <c:pt idx="43">
                  <c:v>10.666186111111111</c:v>
                </c:pt>
                <c:pt idx="44">
                  <c:v>11.550732777777776</c:v>
                </c:pt>
                <c:pt idx="45">
                  <c:v>12.414238333333335</c:v>
                </c:pt>
                <c:pt idx="46">
                  <c:v>13.203882777777778</c:v>
                </c:pt>
                <c:pt idx="47">
                  <c:v>13.863099444444446</c:v>
                </c:pt>
                <c:pt idx="48">
                  <c:v>14.336186666666665</c:v>
                </c:pt>
                <c:pt idx="49">
                  <c:v>14.571260000000001</c:v>
                </c:pt>
                <c:pt idx="50">
                  <c:v>14.520593333333336</c:v>
                </c:pt>
                <c:pt idx="51">
                  <c:v>14.140008888888891</c:v>
                </c:pt>
                <c:pt idx="52">
                  <c:v>13.387612222222224</c:v>
                </c:pt>
                <c:pt idx="53">
                  <c:v>12.224223888888892</c:v>
                </c:pt>
                <c:pt idx="54">
                  <c:v>10.615744444444445</c:v>
                </c:pt>
                <c:pt idx="55">
                  <c:v>8.5380727777777778</c:v>
                </c:pt>
                <c:pt idx="56">
                  <c:v>5.9840316666666657</c:v>
                </c:pt>
                <c:pt idx="57">
                  <c:v>2.9741105555555554</c:v>
                </c:pt>
                <c:pt idx="58">
                  <c:v>-0.42744555555555558</c:v>
                </c:pt>
                <c:pt idx="59">
                  <c:v>-4.0922411111111119</c:v>
                </c:pt>
                <c:pt idx="60">
                  <c:v>-7.8108827777777776</c:v>
                </c:pt>
                <c:pt idx="61">
                  <c:v>-11.298328333333336</c:v>
                </c:pt>
                <c:pt idx="62">
                  <c:v>-14.234305555555556</c:v>
                </c:pt>
                <c:pt idx="63">
                  <c:v>-16.333497222222221</c:v>
                </c:pt>
                <c:pt idx="64">
                  <c:v>-17.416214444444446</c:v>
                </c:pt>
                <c:pt idx="65">
                  <c:v>-17.449402222222222</c:v>
                </c:pt>
                <c:pt idx="66">
                  <c:v>-16.546617777777779</c:v>
                </c:pt>
                <c:pt idx="67">
                  <c:v>-14.934220000000002</c:v>
                </c:pt>
                <c:pt idx="68">
                  <c:v>-12.896393333333334</c:v>
                </c:pt>
                <c:pt idx="69">
                  <c:v>-10.713610555555555</c:v>
                </c:pt>
                <c:pt idx="70">
                  <c:v>-8.6102177777777786</c:v>
                </c:pt>
                <c:pt idx="71">
                  <c:v>-6.7259227777777779</c:v>
                </c:pt>
                <c:pt idx="72">
                  <c:v>-5.1159233333333338</c:v>
                </c:pt>
                <c:pt idx="73">
                  <c:v>-3.7722127777777779</c:v>
                </c:pt>
                <c:pt idx="74">
                  <c:v>-2.6527449999999999</c:v>
                </c:pt>
                <c:pt idx="75">
                  <c:v>-1.706903888888889</c:v>
                </c:pt>
                <c:pt idx="76">
                  <c:v>-0.89324111111111115</c:v>
                </c:pt>
                <c:pt idx="77">
                  <c:v>-0.18850166666666665</c:v>
                </c:pt>
                <c:pt idx="78">
                  <c:v>0.41073444444444435</c:v>
                </c:pt>
                <c:pt idx="79">
                  <c:v>0.89241611111111097</c:v>
                </c:pt>
                <c:pt idx="80">
                  <c:v>1.23803</c:v>
                </c:pt>
                <c:pt idx="81">
                  <c:v>1.432762222222222</c:v>
                </c:pt>
                <c:pt idx="82">
                  <c:v>1.4749955555555554</c:v>
                </c:pt>
                <c:pt idx="83">
                  <c:v>1.3812761111111109</c:v>
                </c:pt>
                <c:pt idx="84">
                  <c:v>1.1860605555555555</c:v>
                </c:pt>
                <c:pt idx="85">
                  <c:v>0.93627444444444441</c:v>
                </c:pt>
                <c:pt idx="86">
                  <c:v>0.6827644444444444</c:v>
                </c:pt>
                <c:pt idx="87">
                  <c:v>0.47142888888888884</c:v>
                </c:pt>
                <c:pt idx="88">
                  <c:v>0.3369705555555555</c:v>
                </c:pt>
                <c:pt idx="89">
                  <c:v>0.3014066666666666</c:v>
                </c:pt>
                <c:pt idx="90">
                  <c:v>0.37452333333333332</c:v>
                </c:pt>
                <c:pt idx="91">
                  <c:v>0.55421888888888893</c:v>
                </c:pt>
                <c:pt idx="92">
                  <c:v>0.82335777777777774</c:v>
                </c:pt>
                <c:pt idx="93">
                  <c:v>1.1429444444444445</c:v>
                </c:pt>
                <c:pt idx="94">
                  <c:v>1.4468605555555556</c:v>
                </c:pt>
                <c:pt idx="95">
                  <c:v>1.6415499999999998</c:v>
                </c:pt>
                <c:pt idx="96">
                  <c:v>1.6182411111111115</c:v>
                </c:pt>
                <c:pt idx="97">
                  <c:v>1.2761805555555557</c:v>
                </c:pt>
                <c:pt idx="98">
                  <c:v>0.55404000000000009</c:v>
                </c:pt>
                <c:pt idx="99">
                  <c:v>-0.54047222222222224</c:v>
                </c:pt>
                <c:pt idx="100">
                  <c:v>-1.9169822222222226</c:v>
                </c:pt>
              </c:numCache>
            </c:numRef>
          </c:val>
          <c:smooth val="0"/>
          <c:extLst>
            <c:ext xmlns:c16="http://schemas.microsoft.com/office/drawing/2014/chart" uri="{C3380CC4-5D6E-409C-BE32-E72D297353CC}">
              <c16:uniqueId val="{00000003-013B-41D8-9893-25CE8E8FEBD6}"/>
            </c:ext>
          </c:extLst>
        </c:ser>
        <c:ser>
          <c:idx val="7"/>
          <c:order val="4"/>
          <c:tx>
            <c:v>Assessor 3</c:v>
          </c:tx>
          <c:spPr>
            <a:ln w="28575">
              <a:solidFill>
                <a:srgbClr val="0000FF"/>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averages'!#REF!</c:f>
              <c:numCache>
                <c:formatCode>General</c:formatCode>
                <c:ptCount val="1"/>
                <c:pt idx="0">
                  <c:v>1</c:v>
                </c:pt>
              </c:numCache>
            </c:numRef>
          </c:val>
          <c:smooth val="0"/>
          <c:extLst>
            <c:ext xmlns:c16="http://schemas.microsoft.com/office/drawing/2014/chart" uri="{C3380CC4-5D6E-409C-BE32-E72D297353CC}">
              <c16:uniqueId val="{00000004-013B-41D8-9893-25CE8E8FEBD6}"/>
            </c:ext>
          </c:extLst>
        </c:ser>
        <c:dLbls>
          <c:showLegendKey val="0"/>
          <c:showVal val="0"/>
          <c:showCatName val="0"/>
          <c:showSerName val="0"/>
          <c:showPercent val="0"/>
          <c:showBubbleSize val="0"/>
        </c:dLbls>
        <c:marker val="1"/>
        <c:smooth val="0"/>
        <c:axId val="219158768"/>
        <c:axId val="219159160"/>
      </c:lineChart>
      <c:catAx>
        <c:axId val="219158768"/>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219159160"/>
        <c:crosses val="autoZero"/>
        <c:auto val="1"/>
        <c:lblAlgn val="ctr"/>
        <c:lblOffset val="100"/>
        <c:tickLblSkip val="20"/>
        <c:tickMarkSkip val="20"/>
        <c:noMultiLvlLbl val="0"/>
      </c:catAx>
      <c:valAx>
        <c:axId val="219159160"/>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219158768"/>
        <c:crosses val="autoZero"/>
        <c:crossBetween val="between"/>
        <c:majorUnit val="10"/>
      </c:valAx>
      <c:spPr>
        <a:ln w="28575">
          <a:solidFill>
            <a:schemeClr val="tx1"/>
          </a:solidFill>
        </a:ln>
      </c:spPr>
    </c:plotArea>
    <c:legend>
      <c:legendPos val="r"/>
      <c:legendEntry>
        <c:idx val="0"/>
        <c:delete val="1"/>
      </c:legendEntry>
      <c:legendEntry>
        <c:idx val="1"/>
        <c:delete val="1"/>
      </c:legendEntry>
      <c:layout>
        <c:manualLayout>
          <c:xMode val="edge"/>
          <c:yMode val="edge"/>
          <c:x val="0.10182016632839887"/>
          <c:y val="0.73435341649709518"/>
          <c:w val="0.79707096297477009"/>
          <c:h val="9.5739250775471255E-2"/>
        </c:manualLayout>
      </c:layout>
      <c:overlay val="1"/>
      <c:txPr>
        <a:bodyPr/>
        <a:lstStyle/>
        <a:p>
          <a:pPr>
            <a:defRPr sz="10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95722223266243"/>
          <c:y val="5.2416635839983086E-2"/>
          <c:w val="0.82069072135213872"/>
          <c:h val="0.78624052611401107"/>
        </c:manualLayout>
      </c:layout>
      <c:areaChart>
        <c:grouping val="stacked"/>
        <c:varyColors val="0"/>
        <c:ser>
          <c:idx val="19"/>
          <c:order val="0"/>
          <c:tx>
            <c:v>Normal</c:v>
          </c:tx>
          <c:spPr>
            <a:no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F988-40C7-B4B8-85AC77406C9E}"/>
            </c:ext>
          </c:extLst>
        </c:ser>
        <c:ser>
          <c:idx val="18"/>
          <c:order val="1"/>
          <c:tx>
            <c:v>SD (across all participants, assessors and days)</c:v>
          </c:tx>
          <c:spPr>
            <a:solidFill>
              <a:schemeClr val="bg2"/>
            </a:solid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bands'!$G$5:$G$105</c:f>
              <c:numCache>
                <c:formatCode>0.0</c:formatCode>
                <c:ptCount val="101"/>
                <c:pt idx="0">
                  <c:v>0.16327403738396962</c:v>
                </c:pt>
                <c:pt idx="1">
                  <c:v>0.11436536339474346</c:v>
                </c:pt>
                <c:pt idx="2">
                  <c:v>6.2816987728651519E-2</c:v>
                </c:pt>
                <c:pt idx="3">
                  <c:v>2.1141094926112158E-2</c:v>
                </c:pt>
                <c:pt idx="4">
                  <c:v>2.5268137482403752E-4</c:v>
                </c:pt>
                <c:pt idx="5">
                  <c:v>3.5158385853835128E-3</c:v>
                </c:pt>
                <c:pt idx="6">
                  <c:v>2.6312350131892925E-2</c:v>
                </c:pt>
                <c:pt idx="7">
                  <c:v>5.986974613705498E-2</c:v>
                </c:pt>
                <c:pt idx="8">
                  <c:v>9.5610566962679222E-2</c:v>
                </c:pt>
                <c:pt idx="9">
                  <c:v>0.12753378903376622</c:v>
                </c:pt>
                <c:pt idx="10">
                  <c:v>0.15240308826097992</c:v>
                </c:pt>
                <c:pt idx="11">
                  <c:v>0.16897150613543777</c:v>
                </c:pt>
                <c:pt idx="12">
                  <c:v>0.17738753218609138</c:v>
                </c:pt>
                <c:pt idx="13">
                  <c:v>0.17891877954881097</c:v>
                </c:pt>
                <c:pt idx="14">
                  <c:v>0.17569412512663862</c:v>
                </c:pt>
                <c:pt idx="15">
                  <c:v>0.17032434761017146</c:v>
                </c:pt>
                <c:pt idx="16">
                  <c:v>0.16503479140394517</c:v>
                </c:pt>
                <c:pt idx="17">
                  <c:v>0.16102575793629792</c:v>
                </c:pt>
                <c:pt idx="18">
                  <c:v>0.15814693960075288</c:v>
                </c:pt>
                <c:pt idx="19">
                  <c:v>0.15567828107252946</c:v>
                </c:pt>
                <c:pt idx="20">
                  <c:v>0.15296247899054038</c:v>
                </c:pt>
                <c:pt idx="21">
                  <c:v>0.14964855550741185</c:v>
                </c:pt>
                <c:pt idx="22">
                  <c:v>0.14526231841687243</c:v>
                </c:pt>
                <c:pt idx="23">
                  <c:v>0.13920639517945821</c:v>
                </c:pt>
                <c:pt idx="24">
                  <c:v>0.13102026285234669</c:v>
                </c:pt>
                <c:pt idx="25">
                  <c:v>0.12084868404420268</c:v>
                </c:pt>
                <c:pt idx="26">
                  <c:v>0.10915413987807376</c:v>
                </c:pt>
                <c:pt idx="27">
                  <c:v>9.6338706768058113E-2</c:v>
                </c:pt>
                <c:pt idx="28">
                  <c:v>8.2571148767056846E-2</c:v>
                </c:pt>
                <c:pt idx="29">
                  <c:v>6.8129924194066271E-2</c:v>
                </c:pt>
                <c:pt idx="30">
                  <c:v>5.3641247456036378E-2</c:v>
                </c:pt>
                <c:pt idx="31">
                  <c:v>3.9851414727274159E-2</c:v>
                </c:pt>
                <c:pt idx="32">
                  <c:v>2.7262597910104658E-2</c:v>
                </c:pt>
                <c:pt idx="33">
                  <c:v>1.6027291851519854E-2</c:v>
                </c:pt>
                <c:pt idx="34">
                  <c:v>6.3235682836473295E-3</c:v>
                </c:pt>
                <c:pt idx="35">
                  <c:v>-1.3811915019315002E-3</c:v>
                </c:pt>
                <c:pt idx="36">
                  <c:v>-6.1825998958131567E-3</c:v>
                </c:pt>
                <c:pt idx="37">
                  <c:v>-6.9234024633686442E-3</c:v>
                </c:pt>
                <c:pt idx="38">
                  <c:v>-2.5720786974998688E-3</c:v>
                </c:pt>
                <c:pt idx="39">
                  <c:v>7.0434105114636214E-3</c:v>
                </c:pt>
                <c:pt idx="40">
                  <c:v>2.0454872490526244E-2</c:v>
                </c:pt>
                <c:pt idx="41">
                  <c:v>3.444924188594034E-2</c:v>
                </c:pt>
                <c:pt idx="42">
                  <c:v>4.5142503889177732E-2</c:v>
                </c:pt>
                <c:pt idx="43">
                  <c:v>4.9597059263040588E-2</c:v>
                </c:pt>
                <c:pt idx="44">
                  <c:v>4.7082635441762388E-2</c:v>
                </c:pt>
                <c:pt idx="45">
                  <c:v>3.9584671939105531E-2</c:v>
                </c:pt>
                <c:pt idx="46">
                  <c:v>3.1556178028216308E-2</c:v>
                </c:pt>
                <c:pt idx="47">
                  <c:v>2.9339495339611332E-2</c:v>
                </c:pt>
                <c:pt idx="48">
                  <c:v>4.0167857482931835E-2</c:v>
                </c:pt>
                <c:pt idx="49">
                  <c:v>7.111664759731906E-2</c:v>
                </c:pt>
                <c:pt idx="50">
                  <c:v>0.12791680644588732</c:v>
                </c:pt>
                <c:pt idx="51">
                  <c:v>0.21374601736233378</c:v>
                </c:pt>
                <c:pt idx="52">
                  <c:v>0.32815995948077736</c:v>
                </c:pt>
                <c:pt idx="53">
                  <c:v>0.4658691466137006</c:v>
                </c:pt>
                <c:pt idx="54">
                  <c:v>0.61646972674914702</c:v>
                </c:pt>
                <c:pt idx="55">
                  <c:v>0.76627692920951862</c:v>
                </c:pt>
                <c:pt idx="56">
                  <c:v>0.90162614158128873</c:v>
                </c:pt>
                <c:pt idx="57">
                  <c:v>1.0107038390913634</c:v>
                </c:pt>
                <c:pt idx="58">
                  <c:v>1.0825073374295253</c:v>
                </c:pt>
                <c:pt idx="59">
                  <c:v>1.1045562797652875</c:v>
                </c:pt>
                <c:pt idx="60">
                  <c:v>1.0646917446916282</c:v>
                </c:pt>
                <c:pt idx="61">
                  <c:v>0.95969318907367507</c:v>
                </c:pt>
                <c:pt idx="62">
                  <c:v>0.8113705762248915</c:v>
                </c:pt>
                <c:pt idx="63">
                  <c:v>0.68413709072091899</c:v>
                </c:pt>
                <c:pt idx="64">
                  <c:v>0.68519817498868574</c:v>
                </c:pt>
                <c:pt idx="65">
                  <c:v>0.89261882170974594</c:v>
                </c:pt>
                <c:pt idx="66">
                  <c:v>1.2202593469862746</c:v>
                </c:pt>
                <c:pt idx="67">
                  <c:v>1.4530934321315332</c:v>
                </c:pt>
                <c:pt idx="68">
                  <c:v>1.4693941635811907</c:v>
                </c:pt>
                <c:pt idx="69">
                  <c:v>1.3170289659559171</c:v>
                </c:pt>
                <c:pt idx="70">
                  <c:v>1.0874654368467809</c:v>
                </c:pt>
                <c:pt idx="71">
                  <c:v>0.84875698360436291</c:v>
                </c:pt>
                <c:pt idx="72">
                  <c:v>0.64114238126706802</c:v>
                </c:pt>
                <c:pt idx="73">
                  <c:v>0.48182428679962164</c:v>
                </c:pt>
                <c:pt idx="74">
                  <c:v>0.37098158197358422</c:v>
                </c:pt>
                <c:pt idx="75">
                  <c:v>0.29844299698621679</c:v>
                </c:pt>
                <c:pt idx="76">
                  <c:v>0.25069315422147831</c:v>
                </c:pt>
                <c:pt idx="77">
                  <c:v>0.21565414209242806</c:v>
                </c:pt>
                <c:pt idx="78">
                  <c:v>0.18484253241219206</c:v>
                </c:pt>
                <c:pt idx="79">
                  <c:v>0.15388803271776119</c:v>
                </c:pt>
                <c:pt idx="80">
                  <c:v>0.1222154516500229</c:v>
                </c:pt>
                <c:pt idx="81">
                  <c:v>9.2547485155639375E-2</c:v>
                </c:pt>
                <c:pt idx="82">
                  <c:v>6.9909346317240662E-2</c:v>
                </c:pt>
                <c:pt idx="83">
                  <c:v>6.0599308916932992E-2</c:v>
                </c:pt>
                <c:pt idx="84">
                  <c:v>7.1052609538029055E-2</c:v>
                </c:pt>
                <c:pt idx="85">
                  <c:v>0.10623170653760039</c:v>
                </c:pt>
                <c:pt idx="86">
                  <c:v>0.1669948875986722</c:v>
                </c:pt>
                <c:pt idx="87">
                  <c:v>0.24844644781043002</c:v>
                </c:pt>
                <c:pt idx="88">
                  <c:v>0.34097108873704118</c:v>
                </c:pt>
                <c:pt idx="89">
                  <c:v>0.43321177869289929</c:v>
                </c:pt>
                <c:pt idx="90">
                  <c:v>0.51408402629318484</c:v>
                </c:pt>
                <c:pt idx="91">
                  <c:v>0.57229761677912239</c:v>
                </c:pt>
                <c:pt idx="92">
                  <c:v>0.59448559517640942</c:v>
                </c:pt>
                <c:pt idx="93">
                  <c:v>0.56670437448889155</c:v>
                </c:pt>
                <c:pt idx="94">
                  <c:v>0.4822323979125841</c:v>
                </c:pt>
                <c:pt idx="95">
                  <c:v>0.35355316854142316</c:v>
                </c:pt>
                <c:pt idx="96">
                  <c:v>0.22267914594521354</c:v>
                </c:pt>
                <c:pt idx="97">
                  <c:v>0.15285644074005633</c:v>
                </c:pt>
                <c:pt idx="98">
                  <c:v>0.17903595397462113</c:v>
                </c:pt>
                <c:pt idx="99">
                  <c:v>0.26441456387214801</c:v>
                </c:pt>
                <c:pt idx="100">
                  <c:v>0.33746260856698296</c:v>
                </c:pt>
              </c:numCache>
            </c:numRef>
          </c:val>
          <c:extLst>
            <c:ext xmlns:c16="http://schemas.microsoft.com/office/drawing/2014/chart" uri="{C3380CC4-5D6E-409C-BE32-E72D297353CC}">
              <c16:uniqueId val="{00000001-F988-40C7-B4B8-85AC77406C9E}"/>
            </c:ext>
          </c:extLst>
        </c:ser>
        <c:ser>
          <c:idx val="0"/>
          <c:order val="2"/>
          <c:tx>
            <c:v>Overall SEM</c:v>
          </c:tx>
          <c:spPr>
            <a:solidFill>
              <a:schemeClr val="bg1">
                <a:lumMod val="75000"/>
              </a:schemeClr>
            </a:solidFill>
            <a:ln w="25400">
              <a:noFill/>
            </a:ln>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bands'!$H$5:$H$105</c:f>
              <c:numCache>
                <c:formatCode>0.0</c:formatCode>
                <c:ptCount val="101"/>
                <c:pt idx="0">
                  <c:v>3.5211701289782762</c:v>
                </c:pt>
                <c:pt idx="1">
                  <c:v>3.5981906237913042</c:v>
                </c:pt>
                <c:pt idx="2">
                  <c:v>3.6617526257437247</c:v>
                </c:pt>
                <c:pt idx="3">
                  <c:v>3.7111247703960837</c:v>
                </c:pt>
                <c:pt idx="4">
                  <c:v>3.7374246173481551</c:v>
                </c:pt>
                <c:pt idx="5">
                  <c:v>3.730860870372962</c:v>
                </c:pt>
                <c:pt idx="6">
                  <c:v>3.6875624713899153</c:v>
                </c:pt>
                <c:pt idx="7">
                  <c:v>3.6105041155296109</c:v>
                </c:pt>
                <c:pt idx="8">
                  <c:v>3.507156720028199</c:v>
                </c:pt>
                <c:pt idx="9">
                  <c:v>3.3864779619984389</c:v>
                </c:pt>
                <c:pt idx="10">
                  <c:v>3.2561878443050571</c:v>
                </c:pt>
                <c:pt idx="11">
                  <c:v>3.121505639671283</c:v>
                </c:pt>
                <c:pt idx="12">
                  <c:v>2.9858947902886586</c:v>
                </c:pt>
                <c:pt idx="13">
                  <c:v>2.8528587091994555</c:v>
                </c:pt>
                <c:pt idx="14">
                  <c:v>2.7269155568343497</c:v>
                </c:pt>
                <c:pt idx="15">
                  <c:v>2.6133500022611806</c:v>
                </c:pt>
                <c:pt idx="16">
                  <c:v>2.5167047092356487</c:v>
                </c:pt>
                <c:pt idx="17">
                  <c:v>2.4393880914619337</c:v>
                </c:pt>
                <c:pt idx="18">
                  <c:v>2.3812499859897738</c:v>
                </c:pt>
                <c:pt idx="19">
                  <c:v>2.3398531502563245</c:v>
                </c:pt>
                <c:pt idx="20">
                  <c:v>2.3119536296368728</c:v>
                </c:pt>
                <c:pt idx="21">
                  <c:v>2.2950896169534221</c:v>
                </c:pt>
                <c:pt idx="22">
                  <c:v>2.2886608769745838</c:v>
                </c:pt>
                <c:pt idx="23">
                  <c:v>2.2932873041908555</c:v>
                </c:pt>
                <c:pt idx="24">
                  <c:v>2.3094597588601644</c:v>
                </c:pt>
                <c:pt idx="25">
                  <c:v>2.3356952727563369</c:v>
                </c:pt>
                <c:pt idx="26">
                  <c:v>2.3691284353040651</c:v>
                </c:pt>
                <c:pt idx="27">
                  <c:v>2.4067446834009059</c:v>
                </c:pt>
                <c:pt idx="28">
                  <c:v>2.4466142871953704</c:v>
                </c:pt>
                <c:pt idx="29">
                  <c:v>2.4876707412708718</c:v>
                </c:pt>
                <c:pt idx="30">
                  <c:v>2.5287318442460616</c:v>
                </c:pt>
                <c:pt idx="31">
                  <c:v>2.5683628865863279</c:v>
                </c:pt>
                <c:pt idx="32">
                  <c:v>2.6055594480773547</c:v>
                </c:pt>
                <c:pt idx="33">
                  <c:v>2.6408379668695412</c:v>
                </c:pt>
                <c:pt idx="34">
                  <c:v>2.6758104199053578</c:v>
                </c:pt>
                <c:pt idx="35">
                  <c:v>2.7123460898868372</c:v>
                </c:pt>
                <c:pt idx="36">
                  <c:v>2.7510645599587646</c:v>
                </c:pt>
                <c:pt idx="37">
                  <c:v>2.7913519476693316</c:v>
                </c:pt>
                <c:pt idx="38">
                  <c:v>2.8316221639182251</c:v>
                </c:pt>
                <c:pt idx="39">
                  <c:v>2.8697767125405385</c:v>
                </c:pt>
                <c:pt idx="40">
                  <c:v>2.9029196040214131</c:v>
                </c:pt>
                <c:pt idx="41">
                  <c:v>2.9273497698926887</c:v>
                </c:pt>
                <c:pt idx="42">
                  <c:v>2.9386594438904292</c:v>
                </c:pt>
                <c:pt idx="43">
                  <c:v>2.9329756918723406</c:v>
                </c:pt>
                <c:pt idx="44">
                  <c:v>2.9084595977860999</c:v>
                </c:pt>
                <c:pt idx="45">
                  <c:v>2.866643739818227</c:v>
                </c:pt>
                <c:pt idx="46">
                  <c:v>2.8131322142499342</c:v>
                </c:pt>
                <c:pt idx="47">
                  <c:v>2.7566975737087764</c:v>
                </c:pt>
                <c:pt idx="48">
                  <c:v>2.7078765652737036</c:v>
                </c:pt>
                <c:pt idx="49">
                  <c:v>2.6766674865808193</c:v>
                </c:pt>
                <c:pt idx="50">
                  <c:v>2.6710554990551869</c:v>
                </c:pt>
                <c:pt idx="51">
                  <c:v>2.6977234891430353</c:v>
                </c:pt>
                <c:pt idx="52">
                  <c:v>2.7647831833188969</c:v>
                </c:pt>
                <c:pt idx="53">
                  <c:v>2.8852385438249581</c:v>
                </c:pt>
                <c:pt idx="54">
                  <c:v>3.0763234099449486</c:v>
                </c:pt>
                <c:pt idx="55">
                  <c:v>3.3517615732493784</c:v>
                </c:pt>
                <c:pt idx="56">
                  <c:v>3.7084647493097398</c:v>
                </c:pt>
                <c:pt idx="57">
                  <c:v>4.1143593392500462</c:v>
                </c:pt>
                <c:pt idx="58">
                  <c:v>4.5037828913435112</c:v>
                </c:pt>
                <c:pt idx="59">
                  <c:v>4.7857181287737856</c:v>
                </c:pt>
                <c:pt idx="60">
                  <c:v>4.8666036847964111</c:v>
                </c:pt>
                <c:pt idx="61">
                  <c:v>4.6857314707548374</c:v>
                </c:pt>
                <c:pt idx="62">
                  <c:v>4.2457516768468198</c:v>
                </c:pt>
                <c:pt idx="63">
                  <c:v>3.6166539614513384</c:v>
                </c:pt>
                <c:pt idx="64">
                  <c:v>2.9091603216502313</c:v>
                </c:pt>
                <c:pt idx="65">
                  <c:v>2.2441906384890431</c:v>
                </c:pt>
                <c:pt idx="66">
                  <c:v>1.7544894705825942</c:v>
                </c:pt>
                <c:pt idx="67">
                  <c:v>1.5855626384394872</c:v>
                </c:pt>
                <c:pt idx="68">
                  <c:v>1.7573118890532176</c:v>
                </c:pt>
                <c:pt idx="69">
                  <c:v>2.1001130013495493</c:v>
                </c:pt>
                <c:pt idx="70">
                  <c:v>2.455452441576071</c:v>
                </c:pt>
                <c:pt idx="71">
                  <c:v>2.7525827854561844</c:v>
                </c:pt>
                <c:pt idx="72">
                  <c:v>2.9789014976762429</c:v>
                </c:pt>
                <c:pt idx="73">
                  <c:v>3.147743354130538</c:v>
                </c:pt>
                <c:pt idx="74">
                  <c:v>3.2771113859531957</c:v>
                </c:pt>
                <c:pt idx="75">
                  <c:v>3.3802164902224607</c:v>
                </c:pt>
                <c:pt idx="76">
                  <c:v>3.4629674795442575</c:v>
                </c:pt>
                <c:pt idx="77">
                  <c:v>3.5253412565871627</c:v>
                </c:pt>
                <c:pt idx="78">
                  <c:v>3.5633163110609423</c:v>
                </c:pt>
                <c:pt idx="79">
                  <c:v>3.5700348524203931</c:v>
                </c:pt>
                <c:pt idx="80">
                  <c:v>3.5369043017674526</c:v>
                </c:pt>
                <c:pt idx="81">
                  <c:v>3.4553918457866528</c:v>
                </c:pt>
                <c:pt idx="82">
                  <c:v>3.321214939061151</c:v>
                </c:pt>
                <c:pt idx="83">
                  <c:v>3.1381080178161254</c:v>
                </c:pt>
                <c:pt idx="84">
                  <c:v>2.9190779446551014</c:v>
                </c:pt>
                <c:pt idx="85">
                  <c:v>2.6821280512886831</c:v>
                </c:pt>
                <c:pt idx="86">
                  <c:v>2.4452497540666398</c:v>
                </c:pt>
                <c:pt idx="87">
                  <c:v>2.2232193026260116</c:v>
                </c:pt>
                <c:pt idx="88">
                  <c:v>2.0294620323014088</c:v>
                </c:pt>
                <c:pt idx="89">
                  <c:v>1.8767524625073513</c:v>
                </c:pt>
                <c:pt idx="90">
                  <c:v>1.7736344223450919</c:v>
                </c:pt>
                <c:pt idx="91">
                  <c:v>1.7211515208973924</c:v>
                </c:pt>
                <c:pt idx="92">
                  <c:v>1.7159620863584455</c:v>
                </c:pt>
                <c:pt idx="93">
                  <c:v>1.7535119478755266</c:v>
                </c:pt>
                <c:pt idx="94">
                  <c:v>1.827388343569911</c:v>
                </c:pt>
                <c:pt idx="95">
                  <c:v>1.9277196806251748</c:v>
                </c:pt>
                <c:pt idx="96">
                  <c:v>2.0429742547439655</c:v>
                </c:pt>
                <c:pt idx="97">
                  <c:v>2.1639397293952496</c:v>
                </c:pt>
                <c:pt idx="98">
                  <c:v>2.2852864446555263</c:v>
                </c:pt>
                <c:pt idx="99">
                  <c:v>2.4076277138529871</c:v>
                </c:pt>
                <c:pt idx="100">
                  <c:v>2.536398749542716</c:v>
                </c:pt>
              </c:numCache>
            </c:numRef>
          </c:val>
          <c:extLst>
            <c:ext xmlns:c16="http://schemas.microsoft.com/office/drawing/2014/chart" uri="{C3380CC4-5D6E-409C-BE32-E72D297353CC}">
              <c16:uniqueId val="{00000002-F988-40C7-B4B8-85AC77406C9E}"/>
            </c:ext>
          </c:extLst>
        </c:ser>
        <c:ser>
          <c:idx val="1"/>
          <c:order val="3"/>
          <c:tx>
            <c:v>SD (across all participants, assessors and days)</c:v>
          </c:tx>
          <c:spPr>
            <a:solidFill>
              <a:schemeClr val="bg2"/>
            </a:solidFill>
            <a:ln w="25400">
              <a:noFill/>
            </a:ln>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bands'!$G$5:$G$105</c:f>
              <c:numCache>
                <c:formatCode>0.0</c:formatCode>
                <c:ptCount val="101"/>
                <c:pt idx="0">
                  <c:v>0.16327403738396962</c:v>
                </c:pt>
                <c:pt idx="1">
                  <c:v>0.11436536339474346</c:v>
                </c:pt>
                <c:pt idx="2">
                  <c:v>6.2816987728651519E-2</c:v>
                </c:pt>
                <c:pt idx="3">
                  <c:v>2.1141094926112158E-2</c:v>
                </c:pt>
                <c:pt idx="4">
                  <c:v>2.5268137482403752E-4</c:v>
                </c:pt>
                <c:pt idx="5">
                  <c:v>3.5158385853835128E-3</c:v>
                </c:pt>
                <c:pt idx="6">
                  <c:v>2.6312350131892925E-2</c:v>
                </c:pt>
                <c:pt idx="7">
                  <c:v>5.986974613705498E-2</c:v>
                </c:pt>
                <c:pt idx="8">
                  <c:v>9.5610566962679222E-2</c:v>
                </c:pt>
                <c:pt idx="9">
                  <c:v>0.12753378903376622</c:v>
                </c:pt>
                <c:pt idx="10">
                  <c:v>0.15240308826097992</c:v>
                </c:pt>
                <c:pt idx="11">
                  <c:v>0.16897150613543777</c:v>
                </c:pt>
                <c:pt idx="12">
                  <c:v>0.17738753218609138</c:v>
                </c:pt>
                <c:pt idx="13">
                  <c:v>0.17891877954881097</c:v>
                </c:pt>
                <c:pt idx="14">
                  <c:v>0.17569412512663862</c:v>
                </c:pt>
                <c:pt idx="15">
                  <c:v>0.17032434761017146</c:v>
                </c:pt>
                <c:pt idx="16">
                  <c:v>0.16503479140394517</c:v>
                </c:pt>
                <c:pt idx="17">
                  <c:v>0.16102575793629792</c:v>
                </c:pt>
                <c:pt idx="18">
                  <c:v>0.15814693960075288</c:v>
                </c:pt>
                <c:pt idx="19">
                  <c:v>0.15567828107252946</c:v>
                </c:pt>
                <c:pt idx="20">
                  <c:v>0.15296247899054038</c:v>
                </c:pt>
                <c:pt idx="21">
                  <c:v>0.14964855550741185</c:v>
                </c:pt>
                <c:pt idx="22">
                  <c:v>0.14526231841687243</c:v>
                </c:pt>
                <c:pt idx="23">
                  <c:v>0.13920639517945821</c:v>
                </c:pt>
                <c:pt idx="24">
                  <c:v>0.13102026285234669</c:v>
                </c:pt>
                <c:pt idx="25">
                  <c:v>0.12084868404420268</c:v>
                </c:pt>
                <c:pt idx="26">
                  <c:v>0.10915413987807376</c:v>
                </c:pt>
                <c:pt idx="27">
                  <c:v>9.6338706768058113E-2</c:v>
                </c:pt>
                <c:pt idx="28">
                  <c:v>8.2571148767056846E-2</c:v>
                </c:pt>
                <c:pt idx="29">
                  <c:v>6.8129924194066271E-2</c:v>
                </c:pt>
                <c:pt idx="30">
                  <c:v>5.3641247456036378E-2</c:v>
                </c:pt>
                <c:pt idx="31">
                  <c:v>3.9851414727274159E-2</c:v>
                </c:pt>
                <c:pt idx="32">
                  <c:v>2.7262597910104658E-2</c:v>
                </c:pt>
                <c:pt idx="33">
                  <c:v>1.6027291851519854E-2</c:v>
                </c:pt>
                <c:pt idx="34">
                  <c:v>6.3235682836473295E-3</c:v>
                </c:pt>
                <c:pt idx="35">
                  <c:v>-1.3811915019315002E-3</c:v>
                </c:pt>
                <c:pt idx="36">
                  <c:v>-6.1825998958131567E-3</c:v>
                </c:pt>
                <c:pt idx="37">
                  <c:v>-6.9234024633686442E-3</c:v>
                </c:pt>
                <c:pt idx="38">
                  <c:v>-2.5720786974998688E-3</c:v>
                </c:pt>
                <c:pt idx="39">
                  <c:v>7.0434105114636214E-3</c:v>
                </c:pt>
                <c:pt idx="40">
                  <c:v>2.0454872490526244E-2</c:v>
                </c:pt>
                <c:pt idx="41">
                  <c:v>3.444924188594034E-2</c:v>
                </c:pt>
                <c:pt idx="42">
                  <c:v>4.5142503889177732E-2</c:v>
                </c:pt>
                <c:pt idx="43">
                  <c:v>4.9597059263040588E-2</c:v>
                </c:pt>
                <c:pt idx="44">
                  <c:v>4.7082635441762388E-2</c:v>
                </c:pt>
                <c:pt idx="45">
                  <c:v>3.9584671939105531E-2</c:v>
                </c:pt>
                <c:pt idx="46">
                  <c:v>3.1556178028216308E-2</c:v>
                </c:pt>
                <c:pt idx="47">
                  <c:v>2.9339495339611332E-2</c:v>
                </c:pt>
                <c:pt idx="48">
                  <c:v>4.0167857482931835E-2</c:v>
                </c:pt>
                <c:pt idx="49">
                  <c:v>7.111664759731906E-2</c:v>
                </c:pt>
                <c:pt idx="50">
                  <c:v>0.12791680644588732</c:v>
                </c:pt>
                <c:pt idx="51">
                  <c:v>0.21374601736233378</c:v>
                </c:pt>
                <c:pt idx="52">
                  <c:v>0.32815995948077736</c:v>
                </c:pt>
                <c:pt idx="53">
                  <c:v>0.4658691466137006</c:v>
                </c:pt>
                <c:pt idx="54">
                  <c:v>0.61646972674914702</c:v>
                </c:pt>
                <c:pt idx="55">
                  <c:v>0.76627692920951862</c:v>
                </c:pt>
                <c:pt idx="56">
                  <c:v>0.90162614158128873</c:v>
                </c:pt>
                <c:pt idx="57">
                  <c:v>1.0107038390913634</c:v>
                </c:pt>
                <c:pt idx="58">
                  <c:v>1.0825073374295253</c:v>
                </c:pt>
                <c:pt idx="59">
                  <c:v>1.1045562797652875</c:v>
                </c:pt>
                <c:pt idx="60">
                  <c:v>1.0646917446916282</c:v>
                </c:pt>
                <c:pt idx="61">
                  <c:v>0.95969318907367507</c:v>
                </c:pt>
                <c:pt idx="62">
                  <c:v>0.8113705762248915</c:v>
                </c:pt>
                <c:pt idx="63">
                  <c:v>0.68413709072091899</c:v>
                </c:pt>
                <c:pt idx="64">
                  <c:v>0.68519817498868574</c:v>
                </c:pt>
                <c:pt idx="65">
                  <c:v>0.89261882170974594</c:v>
                </c:pt>
                <c:pt idx="66">
                  <c:v>1.2202593469862746</c:v>
                </c:pt>
                <c:pt idx="67">
                  <c:v>1.4530934321315332</c:v>
                </c:pt>
                <c:pt idx="68">
                  <c:v>1.4693941635811907</c:v>
                </c:pt>
                <c:pt idx="69">
                  <c:v>1.3170289659559171</c:v>
                </c:pt>
                <c:pt idx="70">
                  <c:v>1.0874654368467809</c:v>
                </c:pt>
                <c:pt idx="71">
                  <c:v>0.84875698360436291</c:v>
                </c:pt>
                <c:pt idx="72">
                  <c:v>0.64114238126706802</c:v>
                </c:pt>
                <c:pt idx="73">
                  <c:v>0.48182428679962164</c:v>
                </c:pt>
                <c:pt idx="74">
                  <c:v>0.37098158197358422</c:v>
                </c:pt>
                <c:pt idx="75">
                  <c:v>0.29844299698621679</c:v>
                </c:pt>
                <c:pt idx="76">
                  <c:v>0.25069315422147831</c:v>
                </c:pt>
                <c:pt idx="77">
                  <c:v>0.21565414209242806</c:v>
                </c:pt>
                <c:pt idx="78">
                  <c:v>0.18484253241219206</c:v>
                </c:pt>
                <c:pt idx="79">
                  <c:v>0.15388803271776119</c:v>
                </c:pt>
                <c:pt idx="80">
                  <c:v>0.1222154516500229</c:v>
                </c:pt>
                <c:pt idx="81">
                  <c:v>9.2547485155639375E-2</c:v>
                </c:pt>
                <c:pt idx="82">
                  <c:v>6.9909346317240662E-2</c:v>
                </c:pt>
                <c:pt idx="83">
                  <c:v>6.0599308916932992E-2</c:v>
                </c:pt>
                <c:pt idx="84">
                  <c:v>7.1052609538029055E-2</c:v>
                </c:pt>
                <c:pt idx="85">
                  <c:v>0.10623170653760039</c:v>
                </c:pt>
                <c:pt idx="86">
                  <c:v>0.1669948875986722</c:v>
                </c:pt>
                <c:pt idx="87">
                  <c:v>0.24844644781043002</c:v>
                </c:pt>
                <c:pt idx="88">
                  <c:v>0.34097108873704118</c:v>
                </c:pt>
                <c:pt idx="89">
                  <c:v>0.43321177869289929</c:v>
                </c:pt>
                <c:pt idx="90">
                  <c:v>0.51408402629318484</c:v>
                </c:pt>
                <c:pt idx="91">
                  <c:v>0.57229761677912239</c:v>
                </c:pt>
                <c:pt idx="92">
                  <c:v>0.59448559517640942</c:v>
                </c:pt>
                <c:pt idx="93">
                  <c:v>0.56670437448889155</c:v>
                </c:pt>
                <c:pt idx="94">
                  <c:v>0.4822323979125841</c:v>
                </c:pt>
                <c:pt idx="95">
                  <c:v>0.35355316854142316</c:v>
                </c:pt>
                <c:pt idx="96">
                  <c:v>0.22267914594521354</c:v>
                </c:pt>
                <c:pt idx="97">
                  <c:v>0.15285644074005633</c:v>
                </c:pt>
                <c:pt idx="98">
                  <c:v>0.17903595397462113</c:v>
                </c:pt>
                <c:pt idx="99">
                  <c:v>0.26441456387214801</c:v>
                </c:pt>
                <c:pt idx="100">
                  <c:v>0.33746260856698296</c:v>
                </c:pt>
              </c:numCache>
            </c:numRef>
          </c:val>
          <c:extLst>
            <c:ext xmlns:c16="http://schemas.microsoft.com/office/drawing/2014/chart" uri="{C3380CC4-5D6E-409C-BE32-E72D297353CC}">
              <c16:uniqueId val="{00000003-F988-40C7-B4B8-85AC77406C9E}"/>
            </c:ext>
          </c:extLst>
        </c:ser>
        <c:dLbls>
          <c:showLegendKey val="0"/>
          <c:showVal val="0"/>
          <c:showCatName val="0"/>
          <c:showSerName val="0"/>
          <c:showPercent val="0"/>
          <c:showBubbleSize val="0"/>
        </c:dLbls>
        <c:axId val="219159944"/>
        <c:axId val="219160336"/>
      </c:areaChart>
      <c:catAx>
        <c:axId val="219159944"/>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219160336"/>
        <c:crosses val="autoZero"/>
        <c:auto val="1"/>
        <c:lblAlgn val="ctr"/>
        <c:lblOffset val="100"/>
        <c:tickLblSkip val="20"/>
        <c:tickMarkSkip val="20"/>
        <c:noMultiLvlLbl val="0"/>
      </c:catAx>
      <c:valAx>
        <c:axId val="219160336"/>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219159944"/>
        <c:crosses val="autoZero"/>
        <c:crossBetween val="between"/>
        <c:majorUnit val="10"/>
      </c:valAx>
      <c:spPr>
        <a:ln w="28575">
          <a:solidFill>
            <a:schemeClr val="tx1"/>
          </a:solidFill>
        </a:ln>
      </c:spPr>
    </c:plotArea>
    <c:legend>
      <c:legendPos val="l"/>
      <c:legendEntry>
        <c:idx val="0"/>
        <c:delete val="1"/>
      </c:legendEntry>
      <c:legendEntry>
        <c:idx val="3"/>
        <c:delete val="1"/>
      </c:legendEntry>
      <c:layout>
        <c:manualLayout>
          <c:xMode val="edge"/>
          <c:yMode val="edge"/>
          <c:x val="0.14319809069212411"/>
          <c:y val="0.66779650865789431"/>
          <c:w val="0.63882259347653148"/>
          <c:h val="0.1565770050555761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61840856126209"/>
          <c:y val="6.0870635547814002E-2"/>
          <c:w val="0.81446997696716483"/>
          <c:h val="0.8063470654028253"/>
        </c:manualLayout>
      </c:layout>
      <c:areaChart>
        <c:grouping val="stacked"/>
        <c:varyColors val="0"/>
        <c:ser>
          <c:idx val="19"/>
          <c:order val="0"/>
          <c:tx>
            <c:v>Normal</c:v>
          </c:tx>
          <c:spPr>
            <a:noFill/>
          </c:spP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9AEF-4FA1-BC4F-F472AF60B3D7}"/>
            </c:ext>
          </c:extLst>
        </c:ser>
        <c:ser>
          <c:idx val="18"/>
          <c:order val="1"/>
          <c:tx>
            <c:v>Normal</c:v>
          </c:tx>
          <c:spPr>
            <a:pattFill prst="dkVert">
              <a:fgClr>
                <a:schemeClr val="bg2">
                  <a:lumMod val="90000"/>
                </a:schemeClr>
              </a:fgClr>
              <a:bgClr>
                <a:schemeClr val="bg1"/>
              </a:bgClr>
            </a:pattFill>
          </c:spP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9AEF-4FA1-BC4F-F472AF60B3D7}"/>
            </c:ext>
          </c:extLst>
        </c:ser>
        <c:dLbls>
          <c:showLegendKey val="0"/>
          <c:showVal val="0"/>
          <c:showCatName val="0"/>
          <c:showSerName val="0"/>
          <c:showPercent val="0"/>
          <c:showBubbleSize val="0"/>
        </c:dLbls>
        <c:axId val="401348288"/>
        <c:axId val="403655008"/>
      </c:areaChart>
      <c:lineChart>
        <c:grouping val="standard"/>
        <c:varyColors val="0"/>
        <c:ser>
          <c:idx val="0"/>
          <c:order val="2"/>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data'!$B$5:$B$105</c:f>
              <c:numCache>
                <c:formatCode>General</c:formatCode>
                <c:ptCount val="101"/>
                <c:pt idx="0">
                  <c:v>-0.55878000000000005</c:v>
                </c:pt>
                <c:pt idx="1">
                  <c:v>-2.2458399999999998</c:v>
                </c:pt>
                <c:pt idx="2">
                  <c:v>-3.7964500000000001</c:v>
                </c:pt>
                <c:pt idx="3">
                  <c:v>-5.0241400000000001</c:v>
                </c:pt>
                <c:pt idx="4">
                  <c:v>-5.8289099999999996</c:v>
                </c:pt>
                <c:pt idx="5">
                  <c:v>-6.2035</c:v>
                </c:pt>
                <c:pt idx="6">
                  <c:v>-6.2097600000000002</c:v>
                </c:pt>
                <c:pt idx="7">
                  <c:v>-5.9427300000000001</c:v>
                </c:pt>
                <c:pt idx="8">
                  <c:v>-5.49817</c:v>
                </c:pt>
                <c:pt idx="9">
                  <c:v>-4.9494199999999999</c:v>
                </c:pt>
                <c:pt idx="10">
                  <c:v>-4.3422200000000002</c:v>
                </c:pt>
                <c:pt idx="11">
                  <c:v>-3.7009400000000001</c:v>
                </c:pt>
                <c:pt idx="12">
                  <c:v>-3.0404100000000001</c:v>
                </c:pt>
                <c:pt idx="13">
                  <c:v>-2.3744999999999998</c:v>
                </c:pt>
                <c:pt idx="14">
                  <c:v>-1.7183299999999999</c:v>
                </c:pt>
                <c:pt idx="15">
                  <c:v>-1.0850200000000001</c:v>
                </c:pt>
                <c:pt idx="16">
                  <c:v>-0.48294999999999999</c:v>
                </c:pt>
                <c:pt idx="17">
                  <c:v>8.4620000000000001E-2</c:v>
                </c:pt>
                <c:pt idx="18">
                  <c:v>0.61787000000000003</c:v>
                </c:pt>
                <c:pt idx="19">
                  <c:v>1.11931</c:v>
                </c:pt>
                <c:pt idx="20">
                  <c:v>1.5921700000000001</c:v>
                </c:pt>
                <c:pt idx="21">
                  <c:v>2.0407500000000001</c:v>
                </c:pt>
                <c:pt idx="22">
                  <c:v>2.46956</c:v>
                </c:pt>
                <c:pt idx="23">
                  <c:v>2.8820700000000001</c:v>
                </c:pt>
                <c:pt idx="24">
                  <c:v>3.27921</c:v>
                </c:pt>
                <c:pt idx="25">
                  <c:v>3.6600999999999999</c:v>
                </c:pt>
                <c:pt idx="26">
                  <c:v>4.0233100000000004</c:v>
                </c:pt>
                <c:pt idx="27">
                  <c:v>4.3686999999999996</c:v>
                </c:pt>
                <c:pt idx="28">
                  <c:v>4.6988200000000004</c:v>
                </c:pt>
                <c:pt idx="29">
                  <c:v>5.0190599999999996</c:v>
                </c:pt>
                <c:pt idx="30">
                  <c:v>5.33575</c:v>
                </c:pt>
                <c:pt idx="31">
                  <c:v>5.6556300000000004</c:v>
                </c:pt>
                <c:pt idx="32">
                  <c:v>5.9847099999999998</c:v>
                </c:pt>
                <c:pt idx="33">
                  <c:v>6.3290300000000004</c:v>
                </c:pt>
                <c:pt idx="34">
                  <c:v>6.6960699999999997</c:v>
                </c:pt>
                <c:pt idx="35">
                  <c:v>7.0962199999999998</c:v>
                </c:pt>
                <c:pt idx="36">
                  <c:v>7.5422099999999999</c:v>
                </c:pt>
                <c:pt idx="37">
                  <c:v>8.04786</c:v>
                </c:pt>
                <c:pt idx="38">
                  <c:v>8.6244399999999999</c:v>
                </c:pt>
                <c:pt idx="39">
                  <c:v>9.2766199999999994</c:v>
                </c:pt>
                <c:pt idx="40">
                  <c:v>9.9999099999999999</c:v>
                </c:pt>
                <c:pt idx="41">
                  <c:v>10.78105</c:v>
                </c:pt>
                <c:pt idx="42">
                  <c:v>11.598699999999999</c:v>
                </c:pt>
                <c:pt idx="43">
                  <c:v>12.425369999999999</c:v>
                </c:pt>
                <c:pt idx="44">
                  <c:v>13.22855</c:v>
                </c:pt>
                <c:pt idx="45">
                  <c:v>13.97082</c:v>
                </c:pt>
                <c:pt idx="46">
                  <c:v>14.611330000000001</c:v>
                </c:pt>
                <c:pt idx="47">
                  <c:v>15.109159999999999</c:v>
                </c:pt>
                <c:pt idx="48">
                  <c:v>15.4274</c:v>
                </c:pt>
                <c:pt idx="49">
                  <c:v>15.536049999999999</c:v>
                </c:pt>
                <c:pt idx="50">
                  <c:v>15.41264</c:v>
                </c:pt>
                <c:pt idx="51">
                  <c:v>15.04114</c:v>
                </c:pt>
                <c:pt idx="52">
                  <c:v>14.40854</c:v>
                </c:pt>
                <c:pt idx="53">
                  <c:v>13.50412</c:v>
                </c:pt>
                <c:pt idx="54">
                  <c:v>12.31645</c:v>
                </c:pt>
                <c:pt idx="55">
                  <c:v>10.83156</c:v>
                </c:pt>
                <c:pt idx="56">
                  <c:v>9.0281300000000009</c:v>
                </c:pt>
                <c:pt idx="57">
                  <c:v>6.8749599999999997</c:v>
                </c:pt>
                <c:pt idx="58">
                  <c:v>4.3340899999999998</c:v>
                </c:pt>
                <c:pt idx="59">
                  <c:v>1.38019</c:v>
                </c:pt>
                <c:pt idx="60">
                  <c:v>-1.9612499999999999</c:v>
                </c:pt>
                <c:pt idx="61">
                  <c:v>-5.5629299999999997</c:v>
                </c:pt>
                <c:pt idx="62">
                  <c:v>-9.1636000000000006</c:v>
                </c:pt>
                <c:pt idx="63">
                  <c:v>-12.390090000000001</c:v>
                </c:pt>
                <c:pt idx="64">
                  <c:v>-14.8474</c:v>
                </c:pt>
                <c:pt idx="65">
                  <c:v>-16.238399999999999</c:v>
                </c:pt>
                <c:pt idx="66">
                  <c:v>-16.44942</c:v>
                </c:pt>
                <c:pt idx="67">
                  <c:v>-15.568429999999999</c:v>
                </c:pt>
                <c:pt idx="68">
                  <c:v>-13.84431</c:v>
                </c:pt>
                <c:pt idx="69">
                  <c:v>-11.612439999999999</c:v>
                </c:pt>
                <c:pt idx="70">
                  <c:v>-9.20763</c:v>
                </c:pt>
                <c:pt idx="71">
                  <c:v>-6.8915300000000004</c:v>
                </c:pt>
                <c:pt idx="72">
                  <c:v>-4.8165500000000003</c:v>
                </c:pt>
                <c:pt idx="73">
                  <c:v>-3.0325000000000002</c:v>
                </c:pt>
                <c:pt idx="74">
                  <c:v>-1.5220800000000001</c:v>
                </c:pt>
                <c:pt idx="75">
                  <c:v>-0.24274999999999999</c:v>
                </c:pt>
                <c:pt idx="76">
                  <c:v>0.84233999999999998</c:v>
                </c:pt>
                <c:pt idx="77">
                  <c:v>1.7506999999999999</c:v>
                </c:pt>
                <c:pt idx="78">
                  <c:v>2.4806300000000001</c:v>
                </c:pt>
                <c:pt idx="79">
                  <c:v>3.0199099999999999</c:v>
                </c:pt>
                <c:pt idx="80">
                  <c:v>3.3531399999999998</c:v>
                </c:pt>
                <c:pt idx="81">
                  <c:v>3.4681199999999999</c:v>
                </c:pt>
                <c:pt idx="82">
                  <c:v>3.3631600000000001</c:v>
                </c:pt>
                <c:pt idx="83">
                  <c:v>3.0562499999999999</c:v>
                </c:pt>
                <c:pt idx="84">
                  <c:v>2.5935000000000001</c:v>
                </c:pt>
                <c:pt idx="85">
                  <c:v>2.0502400000000001</c:v>
                </c:pt>
                <c:pt idx="86">
                  <c:v>1.5190600000000001</c:v>
                </c:pt>
                <c:pt idx="87">
                  <c:v>1.0868</c:v>
                </c:pt>
                <c:pt idx="88">
                  <c:v>0.81076000000000004</c:v>
                </c:pt>
                <c:pt idx="89">
                  <c:v>0.70672999999999997</c:v>
                </c:pt>
                <c:pt idx="90">
                  <c:v>0.75765000000000005</c:v>
                </c:pt>
                <c:pt idx="91">
                  <c:v>0.93276999999999999</c:v>
                </c:pt>
                <c:pt idx="92">
                  <c:v>1.206</c:v>
                </c:pt>
                <c:pt idx="93">
                  <c:v>1.5598799999999999</c:v>
                </c:pt>
                <c:pt idx="94">
                  <c:v>1.9747300000000001</c:v>
                </c:pt>
                <c:pt idx="95">
                  <c:v>2.4104899999999998</c:v>
                </c:pt>
                <c:pt idx="96">
                  <c:v>2.7938200000000002</c:v>
                </c:pt>
                <c:pt idx="97">
                  <c:v>3.0194399999999999</c:v>
                </c:pt>
                <c:pt idx="98">
                  <c:v>2.9708700000000001</c:v>
                </c:pt>
                <c:pt idx="99">
                  <c:v>2.5571999999999999</c:v>
                </c:pt>
                <c:pt idx="100">
                  <c:v>1.7558</c:v>
                </c:pt>
              </c:numCache>
            </c:numRef>
          </c:val>
          <c:smooth val="0"/>
          <c:extLst>
            <c:ext xmlns:c16="http://schemas.microsoft.com/office/drawing/2014/chart" uri="{C3380CC4-5D6E-409C-BE32-E72D297353CC}">
              <c16:uniqueId val="{00000002-9AEF-4FA1-BC4F-F472AF60B3D7}"/>
            </c:ext>
          </c:extLst>
        </c:ser>
        <c:ser>
          <c:idx val="3"/>
          <c:order val="3"/>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data'!$C$5:$C$105</c:f>
              <c:numCache>
                <c:formatCode>General</c:formatCode>
                <c:ptCount val="101"/>
                <c:pt idx="0">
                  <c:v>-1.8734500000000001</c:v>
                </c:pt>
                <c:pt idx="1">
                  <c:v>-3.3837700000000002</c:v>
                </c:pt>
                <c:pt idx="2">
                  <c:v>-4.6556300000000004</c:v>
                </c:pt>
                <c:pt idx="3">
                  <c:v>-5.5449599999999997</c:v>
                </c:pt>
                <c:pt idx="4">
                  <c:v>-5.9989499999999998</c:v>
                </c:pt>
                <c:pt idx="5">
                  <c:v>-6.0525700000000002</c:v>
                </c:pt>
                <c:pt idx="6">
                  <c:v>-5.7998700000000003</c:v>
                </c:pt>
                <c:pt idx="7">
                  <c:v>-5.3560499999999998</c:v>
                </c:pt>
                <c:pt idx="8">
                  <c:v>-4.82524</c:v>
                </c:pt>
                <c:pt idx="9">
                  <c:v>-4.2800700000000003</c:v>
                </c:pt>
                <c:pt idx="10">
                  <c:v>-3.7555499999999999</c:v>
                </c:pt>
                <c:pt idx="11">
                  <c:v>-3.25467</c:v>
                </c:pt>
                <c:pt idx="12">
                  <c:v>-2.7603499999999999</c:v>
                </c:pt>
                <c:pt idx="13">
                  <c:v>-2.2509000000000001</c:v>
                </c:pt>
                <c:pt idx="14">
                  <c:v>-1.7121200000000001</c:v>
                </c:pt>
                <c:pt idx="15">
                  <c:v>-1.1438299999999999</c:v>
                </c:pt>
                <c:pt idx="16">
                  <c:v>-0.55886999999999998</c:v>
                </c:pt>
                <c:pt idx="17">
                  <c:v>2.418E-2</c:v>
                </c:pt>
                <c:pt idx="18">
                  <c:v>0.58896999999999999</c:v>
                </c:pt>
                <c:pt idx="19">
                  <c:v>1.12764</c:v>
                </c:pt>
                <c:pt idx="20">
                  <c:v>1.64117</c:v>
                </c:pt>
                <c:pt idx="21">
                  <c:v>2.1360999999999999</c:v>
                </c:pt>
                <c:pt idx="22">
                  <c:v>2.6191</c:v>
                </c:pt>
                <c:pt idx="23">
                  <c:v>3.0932200000000001</c:v>
                </c:pt>
                <c:pt idx="24">
                  <c:v>3.5566300000000002</c:v>
                </c:pt>
                <c:pt idx="25">
                  <c:v>4.0052099999999999</c:v>
                </c:pt>
                <c:pt idx="26">
                  <c:v>4.4353300000000004</c:v>
                </c:pt>
                <c:pt idx="27">
                  <c:v>4.8458600000000001</c:v>
                </c:pt>
                <c:pt idx="28">
                  <c:v>5.2383800000000003</c:v>
                </c:pt>
                <c:pt idx="29">
                  <c:v>5.6166499999999999</c:v>
                </c:pt>
                <c:pt idx="30">
                  <c:v>5.9857500000000003</c:v>
                </c:pt>
                <c:pt idx="31">
                  <c:v>6.3517599999999996</c:v>
                </c:pt>
                <c:pt idx="32">
                  <c:v>6.7214099999999997</c:v>
                </c:pt>
                <c:pt idx="33">
                  <c:v>7.1021000000000001</c:v>
                </c:pt>
                <c:pt idx="34">
                  <c:v>7.5009899999999998</c:v>
                </c:pt>
                <c:pt idx="35">
                  <c:v>7.9261200000000001</c:v>
                </c:pt>
                <c:pt idx="36">
                  <c:v>8.3862400000000008</c:v>
                </c:pt>
                <c:pt idx="37">
                  <c:v>8.8916799999999991</c:v>
                </c:pt>
                <c:pt idx="38">
                  <c:v>9.4534699999999994</c:v>
                </c:pt>
                <c:pt idx="39">
                  <c:v>10.08141</c:v>
                </c:pt>
                <c:pt idx="40">
                  <c:v>10.77998</c:v>
                </c:pt>
                <c:pt idx="41">
                  <c:v>11.54533</c:v>
                </c:pt>
                <c:pt idx="42">
                  <c:v>12.360989999999999</c:v>
                </c:pt>
                <c:pt idx="43">
                  <c:v>13.19772</c:v>
                </c:pt>
                <c:pt idx="44">
                  <c:v>14.01535</c:v>
                </c:pt>
                <c:pt idx="45">
                  <c:v>14.767749999999999</c:v>
                </c:pt>
                <c:pt idx="46">
                  <c:v>15.40832</c:v>
                </c:pt>
                <c:pt idx="47">
                  <c:v>15.89489</c:v>
                </c:pt>
                <c:pt idx="48">
                  <c:v>16.191859999999998</c:v>
                </c:pt>
                <c:pt idx="49">
                  <c:v>16.269749999999998</c:v>
                </c:pt>
                <c:pt idx="50">
                  <c:v>16.103739999999998</c:v>
                </c:pt>
                <c:pt idx="51">
                  <c:v>15.67094</c:v>
                </c:pt>
                <c:pt idx="52">
                  <c:v>14.948729999999999</c:v>
                </c:pt>
                <c:pt idx="53">
                  <c:v>13.91412</c:v>
                </c:pt>
                <c:pt idx="54">
                  <c:v>12.542999999999999</c:v>
                </c:pt>
                <c:pt idx="55">
                  <c:v>10.80932</c:v>
                </c:pt>
                <c:pt idx="56">
                  <c:v>8.6860300000000006</c:v>
                </c:pt>
                <c:pt idx="57">
                  <c:v>6.1508900000000004</c:v>
                </c:pt>
                <c:pt idx="58">
                  <c:v>3.2012700000000001</c:v>
                </c:pt>
                <c:pt idx="59">
                  <c:v>-0.11728</c:v>
                </c:pt>
                <c:pt idx="60">
                  <c:v>-3.6771600000000002</c:v>
                </c:pt>
                <c:pt idx="61">
                  <c:v>-7.24594</c:v>
                </c:pt>
                <c:pt idx="62">
                  <c:v>-10.503080000000001</c:v>
                </c:pt>
                <c:pt idx="63">
                  <c:v>-13.104279999999999</c:v>
                </c:pt>
                <c:pt idx="64">
                  <c:v>-14.772489999999999</c:v>
                </c:pt>
                <c:pt idx="65">
                  <c:v>-15.371869999999999</c:v>
                </c:pt>
                <c:pt idx="66">
                  <c:v>-14.93459</c:v>
                </c:pt>
                <c:pt idx="67">
                  <c:v>-13.640280000000001</c:v>
                </c:pt>
                <c:pt idx="68">
                  <c:v>-11.76595</c:v>
                </c:pt>
                <c:pt idx="69">
                  <c:v>-9.6223899999999993</c:v>
                </c:pt>
                <c:pt idx="70">
                  <c:v>-7.4885299999999999</c:v>
                </c:pt>
                <c:pt idx="71">
                  <c:v>-5.5636000000000001</c:v>
                </c:pt>
                <c:pt idx="72">
                  <c:v>-3.9467300000000001</c:v>
                </c:pt>
                <c:pt idx="73">
                  <c:v>-2.64791</c:v>
                </c:pt>
                <c:pt idx="74">
                  <c:v>-1.6197699999999999</c:v>
                </c:pt>
                <c:pt idx="75">
                  <c:v>-0.79259999999999997</c:v>
                </c:pt>
                <c:pt idx="76">
                  <c:v>-0.10358000000000001</c:v>
                </c:pt>
                <c:pt idx="77">
                  <c:v>0.48754999999999998</c:v>
                </c:pt>
                <c:pt idx="78">
                  <c:v>0.99490000000000001</c:v>
                </c:pt>
                <c:pt idx="79">
                  <c:v>1.41083</c:v>
                </c:pt>
                <c:pt idx="80">
                  <c:v>1.7139599999999999</c:v>
                </c:pt>
                <c:pt idx="81">
                  <c:v>1.8807700000000001</c:v>
                </c:pt>
                <c:pt idx="82">
                  <c:v>1.8955200000000001</c:v>
                </c:pt>
                <c:pt idx="83">
                  <c:v>1.7619800000000001</c:v>
                </c:pt>
                <c:pt idx="84">
                  <c:v>1.50972</c:v>
                </c:pt>
                <c:pt idx="85">
                  <c:v>1.1935899999999999</c:v>
                </c:pt>
                <c:pt idx="86">
                  <c:v>0.88388</c:v>
                </c:pt>
                <c:pt idx="87">
                  <c:v>0.65081999999999995</c:v>
                </c:pt>
                <c:pt idx="88">
                  <c:v>0.54790000000000005</c:v>
                </c:pt>
                <c:pt idx="89">
                  <c:v>0.60165999999999997</c:v>
                </c:pt>
                <c:pt idx="90">
                  <c:v>0.80935999999999997</c:v>
                </c:pt>
                <c:pt idx="91">
                  <c:v>1.1450800000000001</c:v>
                </c:pt>
                <c:pt idx="92">
                  <c:v>1.5649</c:v>
                </c:pt>
                <c:pt idx="93">
                  <c:v>2.01179</c:v>
                </c:pt>
                <c:pt idx="94">
                  <c:v>2.4119600000000001</c:v>
                </c:pt>
                <c:pt idx="95">
                  <c:v>2.6767400000000001</c:v>
                </c:pt>
                <c:pt idx="96">
                  <c:v>2.7066599999999998</c:v>
                </c:pt>
                <c:pt idx="97">
                  <c:v>2.4100100000000002</c:v>
                </c:pt>
                <c:pt idx="98">
                  <c:v>1.72977</c:v>
                </c:pt>
                <c:pt idx="99">
                  <c:v>0.67540999999999995</c:v>
                </c:pt>
                <c:pt idx="100">
                  <c:v>-0.66215000000000002</c:v>
                </c:pt>
              </c:numCache>
            </c:numRef>
          </c:val>
          <c:smooth val="0"/>
          <c:extLst>
            <c:ext xmlns:c16="http://schemas.microsoft.com/office/drawing/2014/chart" uri="{C3380CC4-5D6E-409C-BE32-E72D297353CC}">
              <c16:uniqueId val="{00000003-9AEF-4FA1-BC4F-F472AF60B3D7}"/>
            </c:ext>
          </c:extLst>
        </c:ser>
        <c:ser>
          <c:idx val="1"/>
          <c:order val="4"/>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data'!$D$5:$D$105</c:f>
              <c:numCache>
                <c:formatCode>General</c:formatCode>
                <c:ptCount val="101"/>
                <c:pt idx="0">
                  <c:v>-0.94850999999999996</c:v>
                </c:pt>
                <c:pt idx="1">
                  <c:v>-2.5772200000000001</c:v>
                </c:pt>
                <c:pt idx="2">
                  <c:v>-4.0713499999999998</c:v>
                </c:pt>
                <c:pt idx="3">
                  <c:v>-5.2597500000000004</c:v>
                </c:pt>
                <c:pt idx="4">
                  <c:v>-6.0511900000000001</c:v>
                </c:pt>
                <c:pt idx="5">
                  <c:v>-6.4393900000000004</c:v>
                </c:pt>
                <c:pt idx="6">
                  <c:v>-6.4809900000000003</c:v>
                </c:pt>
                <c:pt idx="7">
                  <c:v>-6.2637099999999997</c:v>
                </c:pt>
                <c:pt idx="8">
                  <c:v>-5.8751899999999999</c:v>
                </c:pt>
                <c:pt idx="9">
                  <c:v>-5.3838800000000004</c:v>
                </c:pt>
                <c:pt idx="10">
                  <c:v>-4.8323499999999999</c:v>
                </c:pt>
                <c:pt idx="11">
                  <c:v>-4.2416</c:v>
                </c:pt>
                <c:pt idx="12">
                  <c:v>-3.62079</c:v>
                </c:pt>
                <c:pt idx="13">
                  <c:v>-2.9782700000000002</c:v>
                </c:pt>
                <c:pt idx="14">
                  <c:v>-2.3254700000000001</c:v>
                </c:pt>
                <c:pt idx="15">
                  <c:v>-1.67533</c:v>
                </c:pt>
                <c:pt idx="16">
                  <c:v>-1.0368900000000001</c:v>
                </c:pt>
                <c:pt idx="17">
                  <c:v>-0.41103000000000001</c:v>
                </c:pt>
                <c:pt idx="18">
                  <c:v>0.20757999999999999</c:v>
                </c:pt>
                <c:pt idx="19">
                  <c:v>0.82506999999999997</c:v>
                </c:pt>
                <c:pt idx="20">
                  <c:v>1.4438200000000001</c:v>
                </c:pt>
                <c:pt idx="21">
                  <c:v>2.0588299999999999</c:v>
                </c:pt>
                <c:pt idx="22">
                  <c:v>2.6597200000000001</c:v>
                </c:pt>
                <c:pt idx="23">
                  <c:v>3.2329400000000001</c:v>
                </c:pt>
                <c:pt idx="24">
                  <c:v>3.7663000000000002</c:v>
                </c:pt>
                <c:pt idx="25">
                  <c:v>4.2528199999999998</c:v>
                </c:pt>
                <c:pt idx="26">
                  <c:v>4.6942500000000003</c:v>
                </c:pt>
                <c:pt idx="27">
                  <c:v>5.1011800000000003</c:v>
                </c:pt>
                <c:pt idx="28">
                  <c:v>5.4908900000000003</c:v>
                </c:pt>
                <c:pt idx="29">
                  <c:v>5.8815799999999996</c:v>
                </c:pt>
                <c:pt idx="30">
                  <c:v>6.2870400000000002</c:v>
                </c:pt>
                <c:pt idx="31">
                  <c:v>6.7140599999999999</c:v>
                </c:pt>
                <c:pt idx="32">
                  <c:v>7.1615399999999996</c:v>
                </c:pt>
                <c:pt idx="33">
                  <c:v>7.6240100000000002</c:v>
                </c:pt>
                <c:pt idx="34">
                  <c:v>8.0945099999999996</c:v>
                </c:pt>
                <c:pt idx="35">
                  <c:v>8.5689200000000003</c:v>
                </c:pt>
                <c:pt idx="36">
                  <c:v>9.0493299999999994</c:v>
                </c:pt>
                <c:pt idx="37">
                  <c:v>9.5465900000000001</c:v>
                </c:pt>
                <c:pt idx="38">
                  <c:v>10.078440000000001</c:v>
                </c:pt>
                <c:pt idx="39">
                  <c:v>10.66488</c:v>
                </c:pt>
                <c:pt idx="40">
                  <c:v>11.32067</c:v>
                </c:pt>
                <c:pt idx="41">
                  <c:v>12.04898</c:v>
                </c:pt>
                <c:pt idx="42">
                  <c:v>12.838190000000001</c:v>
                </c:pt>
                <c:pt idx="43">
                  <c:v>13.661709999999999</c:v>
                </c:pt>
                <c:pt idx="44">
                  <c:v>14.481780000000001</c:v>
                </c:pt>
                <c:pt idx="45">
                  <c:v>15.25296</c:v>
                </c:pt>
                <c:pt idx="46">
                  <c:v>15.92728</c:v>
                </c:pt>
                <c:pt idx="47">
                  <c:v>16.458929999999999</c:v>
                </c:pt>
                <c:pt idx="48">
                  <c:v>16.808109999999999</c:v>
                </c:pt>
                <c:pt idx="49">
                  <c:v>16.941980000000001</c:v>
                </c:pt>
                <c:pt idx="50">
                  <c:v>16.833169999999999</c:v>
                </c:pt>
                <c:pt idx="51">
                  <c:v>16.456620000000001</c:v>
                </c:pt>
                <c:pt idx="52">
                  <c:v>15.78599</c:v>
                </c:pt>
                <c:pt idx="53">
                  <c:v>14.792310000000001</c:v>
                </c:pt>
                <c:pt idx="54">
                  <c:v>13.44505</c:v>
                </c:pt>
                <c:pt idx="55">
                  <c:v>11.71504</c:v>
                </c:pt>
                <c:pt idx="56">
                  <c:v>9.5754699999999993</c:v>
                </c:pt>
                <c:pt idx="57">
                  <c:v>7.0028800000000002</c:v>
                </c:pt>
                <c:pt idx="58">
                  <c:v>3.9834299999999998</c:v>
                </c:pt>
                <c:pt idx="59">
                  <c:v>0.53461000000000003</c:v>
                </c:pt>
                <c:pt idx="60">
                  <c:v>-3.2524700000000002</c:v>
                </c:pt>
                <c:pt idx="61">
                  <c:v>-7.1671199999999997</c:v>
                </c:pt>
                <c:pt idx="62">
                  <c:v>-10.864050000000001</c:v>
                </c:pt>
                <c:pt idx="63">
                  <c:v>-13.918419999999999</c:v>
                </c:pt>
                <c:pt idx="64">
                  <c:v>-15.94281</c:v>
                </c:pt>
                <c:pt idx="65">
                  <c:v>-16.70749</c:v>
                </c:pt>
                <c:pt idx="66">
                  <c:v>-16.202529999999999</c:v>
                </c:pt>
                <c:pt idx="67">
                  <c:v>-14.62785</c:v>
                </c:pt>
                <c:pt idx="68">
                  <c:v>-12.328659999999999</c:v>
                </c:pt>
                <c:pt idx="69">
                  <c:v>-9.7023899999999994</c:v>
                </c:pt>
                <c:pt idx="70">
                  <c:v>-7.0988600000000002</c:v>
                </c:pt>
                <c:pt idx="71">
                  <c:v>-4.7507400000000004</c:v>
                </c:pt>
                <c:pt idx="72">
                  <c:v>-2.7562500000000001</c:v>
                </c:pt>
                <c:pt idx="73">
                  <c:v>-1.11117</c:v>
                </c:pt>
                <c:pt idx="74">
                  <c:v>0.2392</c:v>
                </c:pt>
                <c:pt idx="75">
                  <c:v>1.3547800000000001</c:v>
                </c:pt>
                <c:pt idx="76">
                  <c:v>2.27678</c:v>
                </c:pt>
                <c:pt idx="77">
                  <c:v>3.01952</c:v>
                </c:pt>
                <c:pt idx="78">
                  <c:v>3.5748799999999998</c:v>
                </c:pt>
                <c:pt idx="79">
                  <c:v>3.9201700000000002</c:v>
                </c:pt>
                <c:pt idx="80">
                  <c:v>4.0278700000000001</c:v>
                </c:pt>
                <c:pt idx="81">
                  <c:v>3.8783799999999999</c:v>
                </c:pt>
                <c:pt idx="82">
                  <c:v>3.4760900000000001</c:v>
                </c:pt>
                <c:pt idx="83">
                  <c:v>2.8628499999999999</c:v>
                </c:pt>
                <c:pt idx="84">
                  <c:v>2.1229</c:v>
                </c:pt>
                <c:pt idx="85">
                  <c:v>1.3704499999999999</c:v>
                </c:pt>
                <c:pt idx="86">
                  <c:v>0.72294000000000003</c:v>
                </c:pt>
                <c:pt idx="87">
                  <c:v>0.26690000000000003</c:v>
                </c:pt>
                <c:pt idx="88">
                  <c:v>3.5819999999999998E-2</c:v>
                </c:pt>
                <c:pt idx="89">
                  <c:v>1.107E-2</c:v>
                </c:pt>
                <c:pt idx="90">
                  <c:v>0.14499000000000001</c:v>
                </c:pt>
                <c:pt idx="91">
                  <c:v>0.38812999999999998</c:v>
                </c:pt>
                <c:pt idx="92">
                  <c:v>0.70862999999999998</c:v>
                </c:pt>
                <c:pt idx="93">
                  <c:v>1.0867100000000001</c:v>
                </c:pt>
                <c:pt idx="94">
                  <c:v>1.49431</c:v>
                </c:pt>
                <c:pt idx="95">
                  <c:v>1.86896</c:v>
                </c:pt>
                <c:pt idx="96">
                  <c:v>2.1047500000000001</c:v>
                </c:pt>
                <c:pt idx="97">
                  <c:v>2.0723799999999999</c:v>
                </c:pt>
                <c:pt idx="98">
                  <c:v>1.66235</c:v>
                </c:pt>
                <c:pt idx="99">
                  <c:v>0.83533999999999997</c:v>
                </c:pt>
                <c:pt idx="100">
                  <c:v>-0.34428999999999998</c:v>
                </c:pt>
              </c:numCache>
            </c:numRef>
          </c:val>
          <c:smooth val="0"/>
          <c:extLst>
            <c:ext xmlns:c16="http://schemas.microsoft.com/office/drawing/2014/chart" uri="{C3380CC4-5D6E-409C-BE32-E72D297353CC}">
              <c16:uniqueId val="{00000004-9AEF-4FA1-BC4F-F472AF60B3D7}"/>
            </c:ext>
          </c:extLst>
        </c:ser>
        <c:ser>
          <c:idx val="2"/>
          <c:order val="5"/>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data'!$E$5:$E$105</c:f>
              <c:numCache>
                <c:formatCode>General</c:formatCode>
                <c:ptCount val="101"/>
                <c:pt idx="0">
                  <c:v>-0.62909999999999999</c:v>
                </c:pt>
                <c:pt idx="1">
                  <c:v>-2.10059</c:v>
                </c:pt>
                <c:pt idx="2">
                  <c:v>-3.4353099999999999</c:v>
                </c:pt>
                <c:pt idx="3">
                  <c:v>-4.4614200000000004</c:v>
                </c:pt>
                <c:pt idx="4">
                  <c:v>-5.0920899999999998</c:v>
                </c:pt>
                <c:pt idx="5">
                  <c:v>-5.3311000000000002</c:v>
                </c:pt>
                <c:pt idx="6">
                  <c:v>-5.2483399999999998</c:v>
                </c:pt>
                <c:pt idx="7">
                  <c:v>-4.9437699999999998</c:v>
                </c:pt>
                <c:pt idx="8">
                  <c:v>-4.5145299999999997</c:v>
                </c:pt>
                <c:pt idx="9">
                  <c:v>-4.0337699999999996</c:v>
                </c:pt>
                <c:pt idx="10">
                  <c:v>-3.5432199999999998</c:v>
                </c:pt>
                <c:pt idx="11">
                  <c:v>-3.0554299999999999</c:v>
                </c:pt>
                <c:pt idx="12">
                  <c:v>-2.5623399999999998</c:v>
                </c:pt>
                <c:pt idx="13">
                  <c:v>-2.04765</c:v>
                </c:pt>
                <c:pt idx="14">
                  <c:v>-1.49665</c:v>
                </c:pt>
                <c:pt idx="15">
                  <c:v>-0.90354000000000001</c:v>
                </c:pt>
                <c:pt idx="16">
                  <c:v>-0.27312999999999998</c:v>
                </c:pt>
                <c:pt idx="17">
                  <c:v>0.38057999999999997</c:v>
                </c:pt>
                <c:pt idx="18">
                  <c:v>1.03962</c:v>
                </c:pt>
                <c:pt idx="19">
                  <c:v>1.68537</c:v>
                </c:pt>
                <c:pt idx="20">
                  <c:v>2.3025899999999999</c:v>
                </c:pt>
                <c:pt idx="21">
                  <c:v>2.88035</c:v>
                </c:pt>
                <c:pt idx="22">
                  <c:v>3.4122699999999999</c:v>
                </c:pt>
                <c:pt idx="23">
                  <c:v>3.8955700000000002</c:v>
                </c:pt>
                <c:pt idx="24">
                  <c:v>4.3304400000000003</c:v>
                </c:pt>
                <c:pt idx="25">
                  <c:v>4.7196600000000002</c:v>
                </c:pt>
                <c:pt idx="26">
                  <c:v>5.06839</c:v>
                </c:pt>
                <c:pt idx="27">
                  <c:v>5.3836000000000004</c:v>
                </c:pt>
                <c:pt idx="28">
                  <c:v>5.6735300000000004</c:v>
                </c:pt>
                <c:pt idx="29">
                  <c:v>5.9475499999999997</c:v>
                </c:pt>
                <c:pt idx="30">
                  <c:v>6.2160399999999996</c:v>
                </c:pt>
                <c:pt idx="31">
                  <c:v>6.4901999999999997</c:v>
                </c:pt>
                <c:pt idx="32">
                  <c:v>6.7806499999999996</c:v>
                </c:pt>
                <c:pt idx="33">
                  <c:v>7.0954699999999997</c:v>
                </c:pt>
                <c:pt idx="34">
                  <c:v>7.4394999999999998</c:v>
                </c:pt>
                <c:pt idx="35">
                  <c:v>7.8159299999999998</c:v>
                </c:pt>
                <c:pt idx="36">
                  <c:v>8.2287499999999998</c:v>
                </c:pt>
                <c:pt idx="37">
                  <c:v>8.6846999999999994</c:v>
                </c:pt>
                <c:pt idx="38">
                  <c:v>9.1926799999999993</c:v>
                </c:pt>
                <c:pt idx="39">
                  <c:v>9.7622800000000005</c:v>
                </c:pt>
                <c:pt idx="40">
                  <c:v>10.399749999999999</c:v>
                </c:pt>
                <c:pt idx="41">
                  <c:v>11.10468</c:v>
                </c:pt>
                <c:pt idx="42">
                  <c:v>11.86749</c:v>
                </c:pt>
                <c:pt idx="43">
                  <c:v>12.66724</c:v>
                </c:pt>
                <c:pt idx="44">
                  <c:v>13.470409999999999</c:v>
                </c:pt>
                <c:pt idx="45">
                  <c:v>14.232419999999999</c:v>
                </c:pt>
                <c:pt idx="46">
                  <c:v>14.90123</c:v>
                </c:pt>
                <c:pt idx="47">
                  <c:v>15.423120000000001</c:v>
                </c:pt>
                <c:pt idx="48">
                  <c:v>15.748989999999999</c:v>
                </c:pt>
                <c:pt idx="49">
                  <c:v>15.8383</c:v>
                </c:pt>
                <c:pt idx="50">
                  <c:v>15.661289999999999</c:v>
                </c:pt>
                <c:pt idx="51">
                  <c:v>15.19768</c:v>
                </c:pt>
                <c:pt idx="52">
                  <c:v>14.43529</c:v>
                </c:pt>
                <c:pt idx="53">
                  <c:v>13.366820000000001</c:v>
                </c:pt>
                <c:pt idx="54">
                  <c:v>11.987</c:v>
                </c:pt>
                <c:pt idx="55">
                  <c:v>10.28866</c:v>
                </c:pt>
                <c:pt idx="56">
                  <c:v>8.2591599999999996</c:v>
                </c:pt>
                <c:pt idx="57">
                  <c:v>5.8801899999999998</c:v>
                </c:pt>
                <c:pt idx="58">
                  <c:v>3.13279</c:v>
                </c:pt>
                <c:pt idx="59">
                  <c:v>1.7590000000000001E-2</c:v>
                </c:pt>
                <c:pt idx="60">
                  <c:v>-3.4092799999999999</c:v>
                </c:pt>
                <c:pt idx="61">
                  <c:v>-6.9939099999999996</c:v>
                </c:pt>
                <c:pt idx="62">
                  <c:v>-10.46504</c:v>
                </c:pt>
                <c:pt idx="63">
                  <c:v>-13.46776</c:v>
                </c:pt>
                <c:pt idx="64">
                  <c:v>-15.65117</c:v>
                </c:pt>
                <c:pt idx="65">
                  <c:v>-16.771470000000001</c:v>
                </c:pt>
                <c:pt idx="66">
                  <c:v>-16.759789999999999</c:v>
                </c:pt>
                <c:pt idx="67">
                  <c:v>-15.73213</c:v>
                </c:pt>
                <c:pt idx="68">
                  <c:v>-13.9503</c:v>
                </c:pt>
                <c:pt idx="69">
                  <c:v>-11.750629999999999</c:v>
                </c:pt>
                <c:pt idx="70">
                  <c:v>-9.4604700000000008</c:v>
                </c:pt>
                <c:pt idx="71">
                  <c:v>-7.3296900000000003</c:v>
                </c:pt>
                <c:pt idx="72">
                  <c:v>-5.4956699999999996</c:v>
                </c:pt>
                <c:pt idx="73">
                  <c:v>-3.9929899999999998</c:v>
                </c:pt>
                <c:pt idx="74">
                  <c:v>-2.7864100000000001</c:v>
                </c:pt>
                <c:pt idx="75">
                  <c:v>-1.80948</c:v>
                </c:pt>
                <c:pt idx="76">
                  <c:v>-0.99424999999999997</c:v>
                </c:pt>
                <c:pt idx="77">
                  <c:v>-0.28853000000000001</c:v>
                </c:pt>
                <c:pt idx="78">
                  <c:v>0.33592</c:v>
                </c:pt>
                <c:pt idx="79">
                  <c:v>0.88183999999999996</c:v>
                </c:pt>
                <c:pt idx="80">
                  <c:v>1.3336399999999999</c:v>
                </c:pt>
                <c:pt idx="81">
                  <c:v>1.6682300000000001</c:v>
                </c:pt>
                <c:pt idx="82">
                  <c:v>1.86985</c:v>
                </c:pt>
                <c:pt idx="83">
                  <c:v>1.94197</c:v>
                </c:pt>
                <c:pt idx="84">
                  <c:v>1.91035</c:v>
                </c:pt>
                <c:pt idx="85">
                  <c:v>1.8168200000000001</c:v>
                </c:pt>
                <c:pt idx="86">
                  <c:v>1.7062200000000001</c:v>
                </c:pt>
                <c:pt idx="87">
                  <c:v>1.61321</c:v>
                </c:pt>
                <c:pt idx="88">
                  <c:v>1.5567599999999999</c:v>
                </c:pt>
                <c:pt idx="89">
                  <c:v>1.5448900000000001</c:v>
                </c:pt>
                <c:pt idx="90">
                  <c:v>1.58453</c:v>
                </c:pt>
                <c:pt idx="91">
                  <c:v>1.6876500000000001</c:v>
                </c:pt>
                <c:pt idx="92">
                  <c:v>1.8690199999999999</c:v>
                </c:pt>
                <c:pt idx="93">
                  <c:v>2.1347200000000002</c:v>
                </c:pt>
                <c:pt idx="94">
                  <c:v>2.46631</c:v>
                </c:pt>
                <c:pt idx="95">
                  <c:v>2.8086799999999998</c:v>
                </c:pt>
                <c:pt idx="96">
                  <c:v>3.0684300000000002</c:v>
                </c:pt>
                <c:pt idx="97">
                  <c:v>3.1280399999999999</c:v>
                </c:pt>
                <c:pt idx="98">
                  <c:v>2.8784399999999999</c:v>
                </c:pt>
                <c:pt idx="99">
                  <c:v>2.2631199999999998</c:v>
                </c:pt>
                <c:pt idx="100">
                  <c:v>1.3117099999999999</c:v>
                </c:pt>
              </c:numCache>
            </c:numRef>
          </c:val>
          <c:smooth val="0"/>
          <c:extLst>
            <c:ext xmlns:c16="http://schemas.microsoft.com/office/drawing/2014/chart" uri="{C3380CC4-5D6E-409C-BE32-E72D297353CC}">
              <c16:uniqueId val="{00000005-9AEF-4FA1-BC4F-F472AF60B3D7}"/>
            </c:ext>
          </c:extLst>
        </c:ser>
        <c:ser>
          <c:idx val="4"/>
          <c:order val="6"/>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data'!$F$5:$F$105</c:f>
              <c:numCache>
                <c:formatCode>General</c:formatCode>
                <c:ptCount val="101"/>
                <c:pt idx="0">
                  <c:v>-2.0196100000000001</c:v>
                </c:pt>
                <c:pt idx="1">
                  <c:v>-3.6624599999999998</c:v>
                </c:pt>
                <c:pt idx="2">
                  <c:v>-5.1076100000000002</c:v>
                </c:pt>
                <c:pt idx="3">
                  <c:v>-6.18452</c:v>
                </c:pt>
                <c:pt idx="4">
                  <c:v>-6.8243</c:v>
                </c:pt>
                <c:pt idx="5">
                  <c:v>-7.0511799999999996</c:v>
                </c:pt>
                <c:pt idx="6">
                  <c:v>-6.9452100000000003</c:v>
                </c:pt>
                <c:pt idx="7">
                  <c:v>-6.6015499999999996</c:v>
                </c:pt>
                <c:pt idx="8">
                  <c:v>-6.1003800000000004</c:v>
                </c:pt>
                <c:pt idx="9">
                  <c:v>-5.4938500000000001</c:v>
                </c:pt>
                <c:pt idx="10">
                  <c:v>-4.8099800000000004</c:v>
                </c:pt>
                <c:pt idx="11">
                  <c:v>-4.0653499999999996</c:v>
                </c:pt>
                <c:pt idx="12">
                  <c:v>-3.27786</c:v>
                </c:pt>
                <c:pt idx="13">
                  <c:v>-2.4708100000000002</c:v>
                </c:pt>
                <c:pt idx="14">
                  <c:v>-1.66998</c:v>
                </c:pt>
                <c:pt idx="15">
                  <c:v>-0.89646999999999999</c:v>
                </c:pt>
                <c:pt idx="16">
                  <c:v>-0.16281999999999999</c:v>
                </c:pt>
                <c:pt idx="17">
                  <c:v>0.52702000000000004</c:v>
                </c:pt>
                <c:pt idx="18">
                  <c:v>1.17422</c:v>
                </c:pt>
                <c:pt idx="19">
                  <c:v>1.7813600000000001</c:v>
                </c:pt>
                <c:pt idx="20">
                  <c:v>2.3511099999999998</c:v>
                </c:pt>
                <c:pt idx="21">
                  <c:v>2.8865500000000002</c:v>
                </c:pt>
                <c:pt idx="22">
                  <c:v>3.3904100000000001</c:v>
                </c:pt>
                <c:pt idx="23">
                  <c:v>3.8641100000000002</c:v>
                </c:pt>
                <c:pt idx="24">
                  <c:v>4.3077899999999998</c:v>
                </c:pt>
                <c:pt idx="25">
                  <c:v>4.72018</c:v>
                </c:pt>
                <c:pt idx="26">
                  <c:v>5.1007499999999997</c:v>
                </c:pt>
                <c:pt idx="27">
                  <c:v>5.4510899999999998</c:v>
                </c:pt>
                <c:pt idx="28">
                  <c:v>5.7747400000000004</c:v>
                </c:pt>
                <c:pt idx="29">
                  <c:v>6.0775100000000002</c:v>
                </c:pt>
                <c:pt idx="30">
                  <c:v>6.3664800000000001</c:v>
                </c:pt>
                <c:pt idx="31">
                  <c:v>6.6486799999999997</c:v>
                </c:pt>
                <c:pt idx="32">
                  <c:v>6.9302599999999996</c:v>
                </c:pt>
                <c:pt idx="33">
                  <c:v>7.2159000000000004</c:v>
                </c:pt>
                <c:pt idx="34">
                  <c:v>7.5093399999999999</c:v>
                </c:pt>
                <c:pt idx="35">
                  <c:v>7.8165399999999998</c:v>
                </c:pt>
                <c:pt idx="36">
                  <c:v>8.1471599999999995</c:v>
                </c:pt>
                <c:pt idx="37">
                  <c:v>8.5170700000000004</c:v>
                </c:pt>
                <c:pt idx="38">
                  <c:v>8.94712</c:v>
                </c:pt>
                <c:pt idx="39">
                  <c:v>9.46021</c:v>
                </c:pt>
                <c:pt idx="40">
                  <c:v>10.075010000000001</c:v>
                </c:pt>
                <c:pt idx="41">
                  <c:v>10.79757</c:v>
                </c:pt>
                <c:pt idx="42">
                  <c:v>11.61406</c:v>
                </c:pt>
                <c:pt idx="43">
                  <c:v>12.48823</c:v>
                </c:pt>
                <c:pt idx="44">
                  <c:v>13.36542</c:v>
                </c:pt>
                <c:pt idx="45">
                  <c:v>14.182219999999999</c:v>
                </c:pt>
                <c:pt idx="46">
                  <c:v>14.87684</c:v>
                </c:pt>
                <c:pt idx="47">
                  <c:v>15.3971</c:v>
                </c:pt>
                <c:pt idx="48">
                  <c:v>15.703620000000001</c:v>
                </c:pt>
                <c:pt idx="49">
                  <c:v>15.769080000000001</c:v>
                </c:pt>
                <c:pt idx="50">
                  <c:v>15.573259999999999</c:v>
                </c:pt>
                <c:pt idx="51">
                  <c:v>15.099410000000001</c:v>
                </c:pt>
                <c:pt idx="52">
                  <c:v>14.32944</c:v>
                </c:pt>
                <c:pt idx="53">
                  <c:v>13.24309</c:v>
                </c:pt>
                <c:pt idx="54">
                  <c:v>11.818070000000001</c:v>
                </c:pt>
                <c:pt idx="55">
                  <c:v>10.03084</c:v>
                </c:pt>
                <c:pt idx="56">
                  <c:v>7.8589500000000001</c:v>
                </c:pt>
                <c:pt idx="57">
                  <c:v>5.2876200000000004</c:v>
                </c:pt>
                <c:pt idx="58">
                  <c:v>2.3261099999999999</c:v>
                </c:pt>
                <c:pt idx="59">
                  <c:v>-0.95801999999999998</c:v>
                </c:pt>
                <c:pt idx="60">
                  <c:v>-4.3965300000000003</c:v>
                </c:pt>
                <c:pt idx="61">
                  <c:v>-7.6997200000000001</c:v>
                </c:pt>
                <c:pt idx="62">
                  <c:v>-10.49582</c:v>
                </c:pt>
                <c:pt idx="63">
                  <c:v>-12.433909999999999</c:v>
                </c:pt>
                <c:pt idx="64">
                  <c:v>-13.300269999999999</c:v>
                </c:pt>
                <c:pt idx="65">
                  <c:v>-13.08381</c:v>
                </c:pt>
                <c:pt idx="66">
                  <c:v>-11.9697</c:v>
                </c:pt>
                <c:pt idx="67">
                  <c:v>-10.27379</c:v>
                </c:pt>
                <c:pt idx="68">
                  <c:v>-8.3469200000000008</c:v>
                </c:pt>
                <c:pt idx="69">
                  <c:v>-6.4802499999999998</c:v>
                </c:pt>
                <c:pt idx="70">
                  <c:v>-4.8472600000000003</c:v>
                </c:pt>
                <c:pt idx="71">
                  <c:v>-3.4987400000000002</c:v>
                </c:pt>
                <c:pt idx="72">
                  <c:v>-2.3983599999999998</c:v>
                </c:pt>
                <c:pt idx="73">
                  <c:v>-1.4732000000000001</c:v>
                </c:pt>
                <c:pt idx="74">
                  <c:v>-0.65488000000000002</c:v>
                </c:pt>
                <c:pt idx="75">
                  <c:v>9.7439999999999999E-2</c:v>
                </c:pt>
                <c:pt idx="76">
                  <c:v>0.79271999999999998</c:v>
                </c:pt>
                <c:pt idx="77">
                  <c:v>1.4143399999999999</c:v>
                </c:pt>
                <c:pt idx="78">
                  <c:v>1.9309099999999999</c:v>
                </c:pt>
                <c:pt idx="79">
                  <c:v>2.3069000000000002</c:v>
                </c:pt>
                <c:pt idx="80">
                  <c:v>2.5113699999999999</c:v>
                </c:pt>
                <c:pt idx="81">
                  <c:v>2.5268700000000002</c:v>
                </c:pt>
                <c:pt idx="82">
                  <c:v>2.3607</c:v>
                </c:pt>
                <c:pt idx="83">
                  <c:v>2.0518100000000001</c:v>
                </c:pt>
                <c:pt idx="84">
                  <c:v>1.66882</c:v>
                </c:pt>
                <c:pt idx="85">
                  <c:v>1.29138</c:v>
                </c:pt>
                <c:pt idx="86">
                  <c:v>0.98638999999999999</c:v>
                </c:pt>
                <c:pt idx="87">
                  <c:v>0.78720000000000001</c:v>
                </c:pt>
                <c:pt idx="88">
                  <c:v>0.69425000000000003</c:v>
                </c:pt>
                <c:pt idx="89">
                  <c:v>0.69364000000000003</c:v>
                </c:pt>
                <c:pt idx="90">
                  <c:v>0.77898999999999996</c:v>
                </c:pt>
                <c:pt idx="91">
                  <c:v>0.95931999999999995</c:v>
                </c:pt>
                <c:pt idx="92">
                  <c:v>1.24268</c:v>
                </c:pt>
                <c:pt idx="93">
                  <c:v>1.60514</c:v>
                </c:pt>
                <c:pt idx="94">
                  <c:v>1.9709099999999999</c:v>
                </c:pt>
                <c:pt idx="95">
                  <c:v>2.2128100000000002</c:v>
                </c:pt>
                <c:pt idx="96">
                  <c:v>2.1859700000000002</c:v>
                </c:pt>
                <c:pt idx="97">
                  <c:v>1.7811399999999999</c:v>
                </c:pt>
                <c:pt idx="98">
                  <c:v>0.97355000000000003</c:v>
                </c:pt>
                <c:pt idx="99">
                  <c:v>-0.15365999999999999</c:v>
                </c:pt>
                <c:pt idx="100">
                  <c:v>-1.4331499999999999</c:v>
                </c:pt>
              </c:numCache>
            </c:numRef>
          </c:val>
          <c:smooth val="0"/>
          <c:extLst>
            <c:ext xmlns:c16="http://schemas.microsoft.com/office/drawing/2014/chart" uri="{C3380CC4-5D6E-409C-BE32-E72D297353CC}">
              <c16:uniqueId val="{00000006-9AEF-4FA1-BC4F-F472AF60B3D7}"/>
            </c:ext>
          </c:extLst>
        </c:ser>
        <c:ser>
          <c:idx val="5"/>
          <c:order val="7"/>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data'!$G$5:$G$105</c:f>
              <c:numCache>
                <c:formatCode>General</c:formatCode>
                <c:ptCount val="101"/>
                <c:pt idx="0">
                  <c:v>-1.53223</c:v>
                </c:pt>
                <c:pt idx="1">
                  <c:v>-3.1622599999999998</c:v>
                </c:pt>
                <c:pt idx="2">
                  <c:v>-4.7016400000000003</c:v>
                </c:pt>
                <c:pt idx="3">
                  <c:v>-5.9467499999999998</c:v>
                </c:pt>
                <c:pt idx="4">
                  <c:v>-6.7832800000000004</c:v>
                </c:pt>
                <c:pt idx="5">
                  <c:v>-7.1950000000000003</c:v>
                </c:pt>
                <c:pt idx="6">
                  <c:v>-7.2402699999999998</c:v>
                </c:pt>
                <c:pt idx="7">
                  <c:v>-7.0146899999999999</c:v>
                </c:pt>
                <c:pt idx="8">
                  <c:v>-6.6175199999999998</c:v>
                </c:pt>
                <c:pt idx="9">
                  <c:v>-6.1281299999999996</c:v>
                </c:pt>
                <c:pt idx="10">
                  <c:v>-5.5969300000000004</c:v>
                </c:pt>
                <c:pt idx="11">
                  <c:v>-5.0484799999999996</c:v>
                </c:pt>
                <c:pt idx="12">
                  <c:v>-4.4916700000000001</c:v>
                </c:pt>
                <c:pt idx="13">
                  <c:v>-3.9308900000000002</c:v>
                </c:pt>
                <c:pt idx="14">
                  <c:v>-3.3730699999999998</c:v>
                </c:pt>
                <c:pt idx="15">
                  <c:v>-2.8279999999999998</c:v>
                </c:pt>
                <c:pt idx="16">
                  <c:v>-2.30321</c:v>
                </c:pt>
                <c:pt idx="17">
                  <c:v>-1.8003400000000001</c:v>
                </c:pt>
                <c:pt idx="18">
                  <c:v>-1.3131299999999999</c:v>
                </c:pt>
                <c:pt idx="19">
                  <c:v>-0.83120000000000005</c:v>
                </c:pt>
                <c:pt idx="20">
                  <c:v>-0.34294000000000002</c:v>
                </c:pt>
                <c:pt idx="21">
                  <c:v>0.15992000000000001</c:v>
                </c:pt>
                <c:pt idx="22">
                  <c:v>0.68142000000000003</c:v>
                </c:pt>
                <c:pt idx="23">
                  <c:v>1.2182299999999999</c:v>
                </c:pt>
                <c:pt idx="24">
                  <c:v>1.7607299999999999</c:v>
                </c:pt>
                <c:pt idx="25">
                  <c:v>2.2945799999999998</c:v>
                </c:pt>
                <c:pt idx="26">
                  <c:v>2.8065000000000002</c:v>
                </c:pt>
                <c:pt idx="27">
                  <c:v>3.2894199999999998</c:v>
                </c:pt>
                <c:pt idx="28">
                  <c:v>3.7432799999999999</c:v>
                </c:pt>
                <c:pt idx="29">
                  <c:v>4.1738099999999996</c:v>
                </c:pt>
                <c:pt idx="30">
                  <c:v>4.5900800000000004</c:v>
                </c:pt>
                <c:pt idx="31">
                  <c:v>5.0033500000000002</c:v>
                </c:pt>
                <c:pt idx="32">
                  <c:v>5.4249900000000002</c:v>
                </c:pt>
                <c:pt idx="33">
                  <c:v>5.8648800000000003</c:v>
                </c:pt>
                <c:pt idx="34">
                  <c:v>6.3292599999999997</c:v>
                </c:pt>
                <c:pt idx="35">
                  <c:v>6.8210499999999996</c:v>
                </c:pt>
                <c:pt idx="36">
                  <c:v>7.3409500000000003</c:v>
                </c:pt>
                <c:pt idx="37">
                  <c:v>7.8909900000000004</c:v>
                </c:pt>
                <c:pt idx="38">
                  <c:v>8.47729</c:v>
                </c:pt>
                <c:pt idx="39">
                  <c:v>9.1107099999999992</c:v>
                </c:pt>
                <c:pt idx="40">
                  <c:v>9.8048300000000008</c:v>
                </c:pt>
                <c:pt idx="41">
                  <c:v>10.57212</c:v>
                </c:pt>
                <c:pt idx="42">
                  <c:v>11.417109999999999</c:v>
                </c:pt>
                <c:pt idx="43">
                  <c:v>12.33123</c:v>
                </c:pt>
                <c:pt idx="44">
                  <c:v>13.289059999999999</c:v>
                </c:pt>
                <c:pt idx="45">
                  <c:v>14.24929</c:v>
                </c:pt>
                <c:pt idx="46">
                  <c:v>15.1584</c:v>
                </c:pt>
                <c:pt idx="47">
                  <c:v>15.95716</c:v>
                </c:pt>
                <c:pt idx="48">
                  <c:v>16.58745</c:v>
                </c:pt>
                <c:pt idx="49">
                  <c:v>16.999929999999999</c:v>
                </c:pt>
                <c:pt idx="50">
                  <c:v>17.15663</c:v>
                </c:pt>
                <c:pt idx="51">
                  <c:v>17.03049</c:v>
                </c:pt>
                <c:pt idx="52">
                  <c:v>16.600349999999999</c:v>
                </c:pt>
                <c:pt idx="53">
                  <c:v>15.844010000000001</c:v>
                </c:pt>
                <c:pt idx="54">
                  <c:v>14.733510000000001</c:v>
                </c:pt>
                <c:pt idx="55">
                  <c:v>13.234080000000001</c:v>
                </c:pt>
                <c:pt idx="56">
                  <c:v>11.30946</c:v>
                </c:pt>
                <c:pt idx="57">
                  <c:v>8.92685</c:v>
                </c:pt>
                <c:pt idx="58">
                  <c:v>6.0666799999999999</c:v>
                </c:pt>
                <c:pt idx="59">
                  <c:v>2.7365599999999999</c:v>
                </c:pt>
                <c:pt idx="60">
                  <c:v>-0.99604000000000004</c:v>
                </c:pt>
                <c:pt idx="61">
                  <c:v>-4.9572399999999996</c:v>
                </c:pt>
                <c:pt idx="62">
                  <c:v>-8.8323999999999998</c:v>
                </c:pt>
                <c:pt idx="63">
                  <c:v>-12.19402</c:v>
                </c:pt>
                <c:pt idx="64">
                  <c:v>-14.60638</c:v>
                </c:pt>
                <c:pt idx="65">
                  <c:v>-15.762309999999999</c:v>
                </c:pt>
                <c:pt idx="66">
                  <c:v>-15.57766</c:v>
                </c:pt>
                <c:pt idx="67">
                  <c:v>-14.20861</c:v>
                </c:pt>
                <c:pt idx="68">
                  <c:v>-11.99995</c:v>
                </c:pt>
                <c:pt idx="69">
                  <c:v>-9.3841099999999997</c:v>
                </c:pt>
                <c:pt idx="70">
                  <c:v>-6.7601699999999996</c:v>
                </c:pt>
                <c:pt idx="71">
                  <c:v>-4.4013400000000003</c:v>
                </c:pt>
                <c:pt idx="72">
                  <c:v>-2.4255800000000001</c:v>
                </c:pt>
                <c:pt idx="73">
                  <c:v>-0.82701000000000002</c:v>
                </c:pt>
                <c:pt idx="74">
                  <c:v>0.46365000000000001</c:v>
                </c:pt>
                <c:pt idx="75">
                  <c:v>1.5250600000000001</c:v>
                </c:pt>
                <c:pt idx="76">
                  <c:v>2.4118300000000001</c:v>
                </c:pt>
                <c:pt idx="77">
                  <c:v>3.1442999999999999</c:v>
                </c:pt>
                <c:pt idx="78">
                  <c:v>3.7137699999999998</c:v>
                </c:pt>
                <c:pt idx="79">
                  <c:v>4.0965100000000003</c:v>
                </c:pt>
                <c:pt idx="80">
                  <c:v>4.2686500000000001</c:v>
                </c:pt>
                <c:pt idx="81">
                  <c:v>4.2202099999999998</c:v>
                </c:pt>
                <c:pt idx="82">
                  <c:v>3.9668000000000001</c:v>
                </c:pt>
                <c:pt idx="83">
                  <c:v>3.5555699999999999</c:v>
                </c:pt>
                <c:pt idx="84">
                  <c:v>3.0599099999999999</c:v>
                </c:pt>
                <c:pt idx="85">
                  <c:v>2.5618699999999999</c:v>
                </c:pt>
                <c:pt idx="86">
                  <c:v>2.1291899999999999</c:v>
                </c:pt>
                <c:pt idx="87">
                  <c:v>1.79809</c:v>
                </c:pt>
                <c:pt idx="88">
                  <c:v>1.5709500000000001</c:v>
                </c:pt>
                <c:pt idx="89">
                  <c:v>1.43249</c:v>
                </c:pt>
                <c:pt idx="90">
                  <c:v>1.3691800000000001</c:v>
                </c:pt>
                <c:pt idx="91">
                  <c:v>1.38222</c:v>
                </c:pt>
                <c:pt idx="92">
                  <c:v>1.4834700000000001</c:v>
                </c:pt>
                <c:pt idx="93">
                  <c:v>1.67425</c:v>
                </c:pt>
                <c:pt idx="94">
                  <c:v>1.9192199999999999</c:v>
                </c:pt>
                <c:pt idx="95">
                  <c:v>2.13415</c:v>
                </c:pt>
                <c:pt idx="96">
                  <c:v>2.1944300000000001</c:v>
                </c:pt>
                <c:pt idx="97">
                  <c:v>1.9710000000000001</c:v>
                </c:pt>
                <c:pt idx="98">
                  <c:v>1.3773200000000001</c:v>
                </c:pt>
                <c:pt idx="99">
                  <c:v>0.41321000000000002</c:v>
                </c:pt>
                <c:pt idx="100">
                  <c:v>-0.81830000000000003</c:v>
                </c:pt>
              </c:numCache>
            </c:numRef>
          </c:val>
          <c:smooth val="0"/>
          <c:extLst>
            <c:ext xmlns:c16="http://schemas.microsoft.com/office/drawing/2014/chart" uri="{C3380CC4-5D6E-409C-BE32-E72D297353CC}">
              <c16:uniqueId val="{00000007-9AEF-4FA1-BC4F-F472AF60B3D7}"/>
            </c:ext>
          </c:extLst>
        </c:ser>
        <c:ser>
          <c:idx val="6"/>
          <c:order val="8"/>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data'!$H$5:$H$105</c:f>
              <c:numCache>
                <c:formatCode>General</c:formatCode>
                <c:ptCount val="101"/>
                <c:pt idx="0">
                  <c:v>-1.12355</c:v>
                </c:pt>
                <c:pt idx="1">
                  <c:v>-2.8830900000000002</c:v>
                </c:pt>
                <c:pt idx="2">
                  <c:v>-4.6094900000000001</c:v>
                </c:pt>
                <c:pt idx="3">
                  <c:v>-6.0446499999999999</c:v>
                </c:pt>
                <c:pt idx="4">
                  <c:v>-7.01816</c:v>
                </c:pt>
                <c:pt idx="5">
                  <c:v>-7.4806699999999999</c:v>
                </c:pt>
                <c:pt idx="6">
                  <c:v>-7.4898699999999998</c:v>
                </c:pt>
                <c:pt idx="7">
                  <c:v>-7.1672200000000004</c:v>
                </c:pt>
                <c:pt idx="8">
                  <c:v>-6.64764</c:v>
                </c:pt>
                <c:pt idx="9">
                  <c:v>-6.0418200000000004</c:v>
                </c:pt>
                <c:pt idx="10">
                  <c:v>-5.4183899999999996</c:v>
                </c:pt>
                <c:pt idx="11">
                  <c:v>-4.8054800000000002</c:v>
                </c:pt>
                <c:pt idx="12">
                  <c:v>-4.2059899999999999</c:v>
                </c:pt>
                <c:pt idx="13">
                  <c:v>-3.6135100000000002</c:v>
                </c:pt>
                <c:pt idx="14">
                  <c:v>-3.0239699999999998</c:v>
                </c:pt>
                <c:pt idx="15">
                  <c:v>-2.43953</c:v>
                </c:pt>
                <c:pt idx="16">
                  <c:v>-1.86575</c:v>
                </c:pt>
                <c:pt idx="17">
                  <c:v>-1.30768</c:v>
                </c:pt>
                <c:pt idx="18">
                  <c:v>-0.76744999999999997</c:v>
                </c:pt>
                <c:pt idx="19">
                  <c:v>-0.24651999999999999</c:v>
                </c:pt>
                <c:pt idx="20">
                  <c:v>0.25353999999999999</c:v>
                </c:pt>
                <c:pt idx="21">
                  <c:v>0.73041999999999996</c:v>
                </c:pt>
                <c:pt idx="22">
                  <c:v>1.1823699999999999</c:v>
                </c:pt>
                <c:pt idx="23">
                  <c:v>1.61012</c:v>
                </c:pt>
                <c:pt idx="24">
                  <c:v>2.0158900000000002</c:v>
                </c:pt>
                <c:pt idx="25">
                  <c:v>2.4035099999999998</c:v>
                </c:pt>
                <c:pt idx="26">
                  <c:v>2.7773099999999999</c:v>
                </c:pt>
                <c:pt idx="27">
                  <c:v>3.1413799999999998</c:v>
                </c:pt>
                <c:pt idx="28">
                  <c:v>3.49905</c:v>
                </c:pt>
                <c:pt idx="29">
                  <c:v>3.85283</c:v>
                </c:pt>
                <c:pt idx="30">
                  <c:v>4.2046000000000001</c:v>
                </c:pt>
                <c:pt idx="31">
                  <c:v>4.5552599999999996</c:v>
                </c:pt>
                <c:pt idx="32">
                  <c:v>4.9042399999999997</c:v>
                </c:pt>
                <c:pt idx="33">
                  <c:v>5.2486899999999999</c:v>
                </c:pt>
                <c:pt idx="34">
                  <c:v>5.5841799999999999</c:v>
                </c:pt>
                <c:pt idx="35">
                  <c:v>5.90672</c:v>
                </c:pt>
                <c:pt idx="36">
                  <c:v>6.2167399999999997</c:v>
                </c:pt>
                <c:pt idx="37">
                  <c:v>6.5231000000000003</c:v>
                </c:pt>
                <c:pt idx="38">
                  <c:v>6.8455300000000001</c:v>
                </c:pt>
                <c:pt idx="39">
                  <c:v>7.2141900000000003</c:v>
                </c:pt>
                <c:pt idx="40">
                  <c:v>7.6663800000000002</c:v>
                </c:pt>
                <c:pt idx="41">
                  <c:v>8.2390299999999996</c:v>
                </c:pt>
                <c:pt idx="42">
                  <c:v>8.9571900000000007</c:v>
                </c:pt>
                <c:pt idx="43">
                  <c:v>9.8217599999999994</c:v>
                </c:pt>
                <c:pt idx="44">
                  <c:v>10.803459999999999</c:v>
                </c:pt>
                <c:pt idx="45">
                  <c:v>11.844329999999999</c:v>
                </c:pt>
                <c:pt idx="46">
                  <c:v>12.871510000000001</c:v>
                </c:pt>
                <c:pt idx="47">
                  <c:v>13.81095</c:v>
                </c:pt>
                <c:pt idx="48">
                  <c:v>14.59944</c:v>
                </c:pt>
                <c:pt idx="49">
                  <c:v>15.187239999999999</c:v>
                </c:pt>
                <c:pt idx="50">
                  <c:v>15.53326</c:v>
                </c:pt>
                <c:pt idx="51">
                  <c:v>15.597379999999999</c:v>
                </c:pt>
                <c:pt idx="52">
                  <c:v>15.33727</c:v>
                </c:pt>
                <c:pt idx="53">
                  <c:v>14.70923</c:v>
                </c:pt>
                <c:pt idx="54">
                  <c:v>13.67432</c:v>
                </c:pt>
                <c:pt idx="55">
                  <c:v>12.203609999999999</c:v>
                </c:pt>
                <c:pt idx="56">
                  <c:v>10.27938</c:v>
                </c:pt>
                <c:pt idx="57">
                  <c:v>7.8938100000000002</c:v>
                </c:pt>
                <c:pt idx="58">
                  <c:v>5.0483099999999999</c:v>
                </c:pt>
                <c:pt idx="59">
                  <c:v>1.7644599999999999</c:v>
                </c:pt>
                <c:pt idx="60">
                  <c:v>-1.8867100000000001</c:v>
                </c:pt>
                <c:pt idx="61">
                  <c:v>-5.73963</c:v>
                </c:pt>
                <c:pt idx="62">
                  <c:v>-9.4996700000000001</c:v>
                </c:pt>
                <c:pt idx="63">
                  <c:v>-12.7613</c:v>
                </c:pt>
                <c:pt idx="64">
                  <c:v>-15.102449999999999</c:v>
                </c:pt>
                <c:pt idx="65">
                  <c:v>-16.219639999999998</c:v>
                </c:pt>
                <c:pt idx="66">
                  <c:v>-16.030190000000001</c:v>
                </c:pt>
                <c:pt idx="67">
                  <c:v>-14.69374</c:v>
                </c:pt>
                <c:pt idx="68">
                  <c:v>-12.55564</c:v>
                </c:pt>
                <c:pt idx="69">
                  <c:v>-10.04185</c:v>
                </c:pt>
                <c:pt idx="70">
                  <c:v>-7.5422799999999999</c:v>
                </c:pt>
                <c:pt idx="71">
                  <c:v>-5.3250500000000001</c:v>
                </c:pt>
                <c:pt idx="72">
                  <c:v>-3.5073099999999999</c:v>
                </c:pt>
                <c:pt idx="73">
                  <c:v>-2.0808599999999999</c:v>
                </c:pt>
                <c:pt idx="74">
                  <c:v>-0.96396000000000004</c:v>
                </c:pt>
                <c:pt idx="75">
                  <c:v>-5.3280000000000001E-2</c:v>
                </c:pt>
                <c:pt idx="76">
                  <c:v>0.73689000000000004</c:v>
                </c:pt>
                <c:pt idx="77">
                  <c:v>1.4522299999999999</c:v>
                </c:pt>
                <c:pt idx="78">
                  <c:v>2.09111</c:v>
                </c:pt>
                <c:pt idx="79">
                  <c:v>2.6135700000000002</c:v>
                </c:pt>
                <c:pt idx="80">
                  <c:v>2.9587400000000001</c:v>
                </c:pt>
                <c:pt idx="81">
                  <c:v>3.0686</c:v>
                </c:pt>
                <c:pt idx="82">
                  <c:v>2.9098799999999998</c:v>
                </c:pt>
                <c:pt idx="83">
                  <c:v>2.49207</c:v>
                </c:pt>
                <c:pt idx="84">
                  <c:v>1.8760300000000001</c:v>
                </c:pt>
                <c:pt idx="85">
                  <c:v>1.16536</c:v>
                </c:pt>
                <c:pt idx="86">
                  <c:v>0.48137000000000002</c:v>
                </c:pt>
                <c:pt idx="87">
                  <c:v>-7.3200000000000001E-2</c:v>
                </c:pt>
                <c:pt idx="88">
                  <c:v>-0.44424000000000002</c:v>
                </c:pt>
                <c:pt idx="89">
                  <c:v>-0.63075999999999999</c:v>
                </c:pt>
                <c:pt idx="90">
                  <c:v>-0.66776000000000002</c:v>
                </c:pt>
                <c:pt idx="91">
                  <c:v>-0.59623000000000004</c:v>
                </c:pt>
                <c:pt idx="92">
                  <c:v>-0.44352000000000003</c:v>
                </c:pt>
                <c:pt idx="93">
                  <c:v>-0.22397</c:v>
                </c:pt>
                <c:pt idx="94">
                  <c:v>4.4760000000000001E-2</c:v>
                </c:pt>
                <c:pt idx="95">
                  <c:v>0.31979999999999997</c:v>
                </c:pt>
                <c:pt idx="96">
                  <c:v>0.52297000000000005</c:v>
                </c:pt>
                <c:pt idx="97">
                  <c:v>0.54639000000000004</c:v>
                </c:pt>
                <c:pt idx="98">
                  <c:v>0.27778999999999998</c:v>
                </c:pt>
                <c:pt idx="99">
                  <c:v>-0.36238999999999999</c:v>
                </c:pt>
                <c:pt idx="100">
                  <c:v>-1.3767499999999999</c:v>
                </c:pt>
              </c:numCache>
            </c:numRef>
          </c:val>
          <c:smooth val="0"/>
          <c:extLst>
            <c:ext xmlns:c16="http://schemas.microsoft.com/office/drawing/2014/chart" uri="{C3380CC4-5D6E-409C-BE32-E72D297353CC}">
              <c16:uniqueId val="{00000008-9AEF-4FA1-BC4F-F472AF60B3D7}"/>
            </c:ext>
          </c:extLst>
        </c:ser>
        <c:ser>
          <c:idx val="7"/>
          <c:order val="9"/>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data'!$I$5:$I$105</c:f>
              <c:numCache>
                <c:formatCode>General</c:formatCode>
                <c:ptCount val="101"/>
                <c:pt idx="0">
                  <c:v>-5.3460000000000001E-2</c:v>
                </c:pt>
                <c:pt idx="1">
                  <c:v>-2.0574699999999999</c:v>
                </c:pt>
                <c:pt idx="2">
                  <c:v>-3.94618</c:v>
                </c:pt>
                <c:pt idx="3">
                  <c:v>-5.47905</c:v>
                </c:pt>
                <c:pt idx="4">
                  <c:v>-6.5049999999999999</c:v>
                </c:pt>
                <c:pt idx="5">
                  <c:v>-6.9825999999999997</c:v>
                </c:pt>
                <c:pt idx="6">
                  <c:v>-6.9663399999999998</c:v>
                </c:pt>
                <c:pt idx="7">
                  <c:v>-6.5685200000000004</c:v>
                </c:pt>
                <c:pt idx="8">
                  <c:v>-5.9220499999999996</c:v>
                </c:pt>
                <c:pt idx="9">
                  <c:v>-5.1508500000000002</c:v>
                </c:pt>
                <c:pt idx="10">
                  <c:v>-4.3537800000000004</c:v>
                </c:pt>
                <c:pt idx="11">
                  <c:v>-3.5988500000000001</c:v>
                </c:pt>
                <c:pt idx="12">
                  <c:v>-2.92414</c:v>
                </c:pt>
                <c:pt idx="13">
                  <c:v>-2.3417599999999998</c:v>
                </c:pt>
                <c:pt idx="14">
                  <c:v>-1.84406</c:v>
                </c:pt>
                <c:pt idx="15">
                  <c:v>-1.4104399999999999</c:v>
                </c:pt>
                <c:pt idx="16">
                  <c:v>-1.0146999999999999</c:v>
                </c:pt>
                <c:pt idx="17">
                  <c:v>-0.63207000000000002</c:v>
                </c:pt>
                <c:pt idx="18">
                  <c:v>-0.24543000000000001</c:v>
                </c:pt>
                <c:pt idx="19">
                  <c:v>0.15226999999999999</c:v>
                </c:pt>
                <c:pt idx="20">
                  <c:v>0.55703000000000003</c:v>
                </c:pt>
                <c:pt idx="21">
                  <c:v>0.95879999999999999</c:v>
                </c:pt>
                <c:pt idx="22">
                  <c:v>1.34518</c:v>
                </c:pt>
                <c:pt idx="23">
                  <c:v>1.70597</c:v>
                </c:pt>
                <c:pt idx="24">
                  <c:v>2.0357799999999999</c:v>
                </c:pt>
                <c:pt idx="25">
                  <c:v>2.3338000000000001</c:v>
                </c:pt>
                <c:pt idx="26">
                  <c:v>2.60406</c:v>
                </c:pt>
                <c:pt idx="27">
                  <c:v>2.85385</c:v>
                </c:pt>
                <c:pt idx="28">
                  <c:v>3.0932499999999998</c:v>
                </c:pt>
                <c:pt idx="29">
                  <c:v>3.33291</c:v>
                </c:pt>
                <c:pt idx="30">
                  <c:v>3.5835499999999998</c:v>
                </c:pt>
                <c:pt idx="31">
                  <c:v>3.8545500000000001</c:v>
                </c:pt>
                <c:pt idx="32">
                  <c:v>4.1538399999999998</c:v>
                </c:pt>
                <c:pt idx="33">
                  <c:v>4.48834</c:v>
                </c:pt>
                <c:pt idx="34">
                  <c:v>4.8636100000000004</c:v>
                </c:pt>
                <c:pt idx="35">
                  <c:v>5.2861900000000004</c:v>
                </c:pt>
                <c:pt idx="36">
                  <c:v>5.7638499999999997</c:v>
                </c:pt>
                <c:pt idx="37">
                  <c:v>6.3061699999999998</c:v>
                </c:pt>
                <c:pt idx="38">
                  <c:v>6.92197</c:v>
                </c:pt>
                <c:pt idx="39">
                  <c:v>7.6173200000000003</c:v>
                </c:pt>
                <c:pt idx="40">
                  <c:v>8.3926599999999993</c:v>
                </c:pt>
                <c:pt idx="41">
                  <c:v>9.2406000000000006</c:v>
                </c:pt>
                <c:pt idx="42">
                  <c:v>10.143879999999999</c:v>
                </c:pt>
                <c:pt idx="43">
                  <c:v>11.07381</c:v>
                </c:pt>
                <c:pt idx="44">
                  <c:v>11.99051</c:v>
                </c:pt>
                <c:pt idx="45">
                  <c:v>12.845280000000001</c:v>
                </c:pt>
                <c:pt idx="46">
                  <c:v>13.584110000000001</c:v>
                </c:pt>
                <c:pt idx="47">
                  <c:v>14.15152</c:v>
                </c:pt>
                <c:pt idx="48">
                  <c:v>14.49334</c:v>
                </c:pt>
                <c:pt idx="49">
                  <c:v>14.557119999999999</c:v>
                </c:pt>
                <c:pt idx="50">
                  <c:v>14.29166</c:v>
                </c:pt>
                <c:pt idx="51">
                  <c:v>13.64845</c:v>
                </c:pt>
                <c:pt idx="52">
                  <c:v>12.58184</c:v>
                </c:pt>
                <c:pt idx="53">
                  <c:v>11.051780000000001</c:v>
                </c:pt>
                <c:pt idx="54">
                  <c:v>9.0302600000000002</c:v>
                </c:pt>
                <c:pt idx="55">
                  <c:v>6.5059800000000001</c:v>
                </c:pt>
                <c:pt idx="56">
                  <c:v>3.4935800000000001</c:v>
                </c:pt>
                <c:pt idx="57">
                  <c:v>4.3799999999999999E-2</c:v>
                </c:pt>
                <c:pt idx="58">
                  <c:v>-3.7421899999999999</c:v>
                </c:pt>
                <c:pt idx="59">
                  <c:v>-7.6969099999999999</c:v>
                </c:pt>
                <c:pt idx="60">
                  <c:v>-11.57438</c:v>
                </c:pt>
                <c:pt idx="61">
                  <c:v>-15.0639</c:v>
                </c:pt>
                <c:pt idx="62">
                  <c:v>-17.838000000000001</c:v>
                </c:pt>
                <c:pt idx="63">
                  <c:v>-19.626899999999999</c:v>
                </c:pt>
                <c:pt idx="64">
                  <c:v>-20.287189999999999</c:v>
                </c:pt>
                <c:pt idx="65">
                  <c:v>-19.833829999999999</c:v>
                </c:pt>
                <c:pt idx="66">
                  <c:v>-18.43009</c:v>
                </c:pt>
                <c:pt idx="67">
                  <c:v>-16.345780000000001</c:v>
                </c:pt>
                <c:pt idx="68">
                  <c:v>-13.894640000000001</c:v>
                </c:pt>
                <c:pt idx="69">
                  <c:v>-11.368080000000001</c:v>
                </c:pt>
                <c:pt idx="70">
                  <c:v>-8.9851799999999997</c:v>
                </c:pt>
                <c:pt idx="71">
                  <c:v>-6.8738799999999998</c:v>
                </c:pt>
                <c:pt idx="72">
                  <c:v>-5.0805100000000003</c:v>
                </c:pt>
                <c:pt idx="73">
                  <c:v>-3.5940300000000001</c:v>
                </c:pt>
                <c:pt idx="74">
                  <c:v>-2.37317</c:v>
                </c:pt>
                <c:pt idx="75">
                  <c:v>-1.36514</c:v>
                </c:pt>
                <c:pt idx="76">
                  <c:v>-0.51929999999999998</c:v>
                </c:pt>
                <c:pt idx="77">
                  <c:v>0.20030000000000001</c:v>
                </c:pt>
                <c:pt idx="78">
                  <c:v>0.80847000000000002</c:v>
                </c:pt>
                <c:pt idx="79">
                  <c:v>1.2973399999999999</c:v>
                </c:pt>
                <c:pt idx="80">
                  <c:v>1.6435</c:v>
                </c:pt>
                <c:pt idx="81">
                  <c:v>1.82081</c:v>
                </c:pt>
                <c:pt idx="82">
                  <c:v>1.81677</c:v>
                </c:pt>
                <c:pt idx="83">
                  <c:v>1.643</c:v>
                </c:pt>
                <c:pt idx="84">
                  <c:v>1.33989</c:v>
                </c:pt>
                <c:pt idx="85">
                  <c:v>0.96894000000000002</c:v>
                </c:pt>
                <c:pt idx="86">
                  <c:v>0.59960999999999998</c:v>
                </c:pt>
                <c:pt idx="87">
                  <c:v>0.29104999999999998</c:v>
                </c:pt>
                <c:pt idx="88">
                  <c:v>8.0750000000000002E-2</c:v>
                </c:pt>
                <c:pt idx="89">
                  <c:v>-1.8010000000000002E-2</c:v>
                </c:pt>
                <c:pt idx="90">
                  <c:v>-1.108E-2</c:v>
                </c:pt>
                <c:pt idx="91">
                  <c:v>8.7129999999999999E-2</c:v>
                </c:pt>
                <c:pt idx="92">
                  <c:v>0.25735000000000002</c:v>
                </c:pt>
                <c:pt idx="93">
                  <c:v>0.47426000000000001</c:v>
                </c:pt>
                <c:pt idx="94">
                  <c:v>0.69774000000000003</c:v>
                </c:pt>
                <c:pt idx="95">
                  <c:v>0.86319000000000001</c:v>
                </c:pt>
                <c:pt idx="96">
                  <c:v>0.88053000000000003</c:v>
                </c:pt>
                <c:pt idx="97">
                  <c:v>0.64768000000000003</c:v>
                </c:pt>
                <c:pt idx="98">
                  <c:v>8.0159999999999995E-2</c:v>
                </c:pt>
                <c:pt idx="99">
                  <c:v>-0.84716000000000002</c:v>
                </c:pt>
                <c:pt idx="100">
                  <c:v>-2.0729500000000001</c:v>
                </c:pt>
              </c:numCache>
            </c:numRef>
          </c:val>
          <c:smooth val="0"/>
          <c:extLst>
            <c:ext xmlns:c16="http://schemas.microsoft.com/office/drawing/2014/chart" uri="{C3380CC4-5D6E-409C-BE32-E72D297353CC}">
              <c16:uniqueId val="{00000009-9AEF-4FA1-BC4F-F472AF60B3D7}"/>
            </c:ext>
          </c:extLst>
        </c:ser>
        <c:ser>
          <c:idx val="8"/>
          <c:order val="10"/>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data'!$J$5:$J$105</c:f>
              <c:numCache>
                <c:formatCode>General</c:formatCode>
                <c:ptCount val="101"/>
                <c:pt idx="0">
                  <c:v>-2.44625</c:v>
                </c:pt>
                <c:pt idx="1">
                  <c:v>-3.8446899999999999</c:v>
                </c:pt>
                <c:pt idx="2">
                  <c:v>-4.9742100000000002</c:v>
                </c:pt>
                <c:pt idx="3">
                  <c:v>-5.6902100000000004</c:v>
                </c:pt>
                <c:pt idx="4">
                  <c:v>-5.9451700000000001</c:v>
                </c:pt>
                <c:pt idx="5">
                  <c:v>-5.7838399999999996</c:v>
                </c:pt>
                <c:pt idx="6">
                  <c:v>-5.31243</c:v>
                </c:pt>
                <c:pt idx="7">
                  <c:v>-4.6623099999999997</c:v>
                </c:pt>
                <c:pt idx="8">
                  <c:v>-3.9559799999999998</c:v>
                </c:pt>
                <c:pt idx="9">
                  <c:v>-3.28504</c:v>
                </c:pt>
                <c:pt idx="10">
                  <c:v>-2.7025700000000001</c:v>
                </c:pt>
                <c:pt idx="11">
                  <c:v>-2.2261299999999999</c:v>
                </c:pt>
                <c:pt idx="12">
                  <c:v>-1.8464700000000001</c:v>
                </c:pt>
                <c:pt idx="13">
                  <c:v>-1.5381499999999999</c:v>
                </c:pt>
                <c:pt idx="14">
                  <c:v>-1.2683599999999999</c:v>
                </c:pt>
                <c:pt idx="15">
                  <c:v>-1.00451</c:v>
                </c:pt>
                <c:pt idx="16">
                  <c:v>-0.72045000000000003</c:v>
                </c:pt>
                <c:pt idx="17">
                  <c:v>-0.40207999999999999</c:v>
                </c:pt>
                <c:pt idx="18">
                  <c:v>-4.9140000000000003E-2</c:v>
                </c:pt>
                <c:pt idx="19">
                  <c:v>0.32433000000000001</c:v>
                </c:pt>
                <c:pt idx="20">
                  <c:v>0.69703000000000004</c:v>
                </c:pt>
                <c:pt idx="21">
                  <c:v>1.0472999999999999</c:v>
                </c:pt>
                <c:pt idx="22">
                  <c:v>1.3620300000000001</c:v>
                </c:pt>
                <c:pt idx="23">
                  <c:v>1.6393599999999999</c:v>
                </c:pt>
                <c:pt idx="24">
                  <c:v>1.88757</c:v>
                </c:pt>
                <c:pt idx="25">
                  <c:v>2.1198199999999998</c:v>
                </c:pt>
                <c:pt idx="26">
                  <c:v>2.3505199999999999</c:v>
                </c:pt>
                <c:pt idx="27">
                  <c:v>2.59171</c:v>
                </c:pt>
                <c:pt idx="28">
                  <c:v>2.8526699999999998</c:v>
                </c:pt>
                <c:pt idx="29">
                  <c:v>3.14045</c:v>
                </c:pt>
                <c:pt idx="30">
                  <c:v>3.4615800000000001</c:v>
                </c:pt>
                <c:pt idx="31">
                  <c:v>3.8218100000000002</c:v>
                </c:pt>
                <c:pt idx="32">
                  <c:v>4.2264600000000003</c:v>
                </c:pt>
                <c:pt idx="33">
                  <c:v>4.6792800000000003</c:v>
                </c:pt>
                <c:pt idx="34">
                  <c:v>5.1814600000000004</c:v>
                </c:pt>
                <c:pt idx="35">
                  <c:v>5.7311300000000003</c:v>
                </c:pt>
                <c:pt idx="36">
                  <c:v>6.3241399999999999</c:v>
                </c:pt>
                <c:pt idx="37">
                  <c:v>6.9564899999999996</c:v>
                </c:pt>
                <c:pt idx="38">
                  <c:v>7.6265299999999998</c:v>
                </c:pt>
                <c:pt idx="39">
                  <c:v>8.3372799999999998</c:v>
                </c:pt>
                <c:pt idx="40">
                  <c:v>9.0948100000000007</c:v>
                </c:pt>
                <c:pt idx="41">
                  <c:v>9.9040999999999997</c:v>
                </c:pt>
                <c:pt idx="42">
                  <c:v>10.763</c:v>
                </c:pt>
                <c:pt idx="43">
                  <c:v>11.655189999999999</c:v>
                </c:pt>
                <c:pt idx="44">
                  <c:v>12.548069999999999</c:v>
                </c:pt>
                <c:pt idx="45">
                  <c:v>13.39406</c:v>
                </c:pt>
                <c:pt idx="46">
                  <c:v>14.137600000000001</c:v>
                </c:pt>
                <c:pt idx="47">
                  <c:v>14.721959999999999</c:v>
                </c:pt>
                <c:pt idx="48">
                  <c:v>15.095140000000001</c:v>
                </c:pt>
                <c:pt idx="49">
                  <c:v>15.212339999999999</c:v>
                </c:pt>
                <c:pt idx="50">
                  <c:v>15.036569999999999</c:v>
                </c:pt>
                <c:pt idx="51">
                  <c:v>14.537789999999999</c:v>
                </c:pt>
                <c:pt idx="52">
                  <c:v>13.69129</c:v>
                </c:pt>
                <c:pt idx="53">
                  <c:v>12.476319999999999</c:v>
                </c:pt>
                <c:pt idx="54">
                  <c:v>10.87622</c:v>
                </c:pt>
                <c:pt idx="55">
                  <c:v>8.8796900000000001</c:v>
                </c:pt>
                <c:pt idx="56">
                  <c:v>6.4834699999999996</c:v>
                </c:pt>
                <c:pt idx="57">
                  <c:v>3.6988799999999999</c:v>
                </c:pt>
                <c:pt idx="58">
                  <c:v>0.56572999999999996</c:v>
                </c:pt>
                <c:pt idx="59">
                  <c:v>-2.8240799999999999</c:v>
                </c:pt>
                <c:pt idx="60">
                  <c:v>-6.3011799999999996</c:v>
                </c:pt>
                <c:pt idx="61">
                  <c:v>-9.6110699999999998</c:v>
                </c:pt>
                <c:pt idx="62">
                  <c:v>-12.447800000000001</c:v>
                </c:pt>
                <c:pt idx="63">
                  <c:v>-14.52773</c:v>
                </c:pt>
                <c:pt idx="64">
                  <c:v>-15.670109999999999</c:v>
                </c:pt>
                <c:pt idx="65">
                  <c:v>-15.84257</c:v>
                </c:pt>
                <c:pt idx="66">
                  <c:v>-15.1563</c:v>
                </c:pt>
                <c:pt idx="67">
                  <c:v>-13.825519999999999</c:v>
                </c:pt>
                <c:pt idx="68">
                  <c:v>-12.111520000000001</c:v>
                </c:pt>
                <c:pt idx="69">
                  <c:v>-10.266859999999999</c:v>
                </c:pt>
                <c:pt idx="70">
                  <c:v>-8.49221</c:v>
                </c:pt>
                <c:pt idx="71">
                  <c:v>-6.9124299999999996</c:v>
                </c:pt>
                <c:pt idx="72">
                  <c:v>-5.5765000000000002</c:v>
                </c:pt>
                <c:pt idx="73">
                  <c:v>-4.4751300000000001</c:v>
                </c:pt>
                <c:pt idx="74">
                  <c:v>-3.5663800000000001</c:v>
                </c:pt>
                <c:pt idx="75">
                  <c:v>-2.7984100000000001</c:v>
                </c:pt>
                <c:pt idx="76">
                  <c:v>-2.1249500000000001</c:v>
                </c:pt>
                <c:pt idx="77">
                  <c:v>-1.5130300000000001</c:v>
                </c:pt>
                <c:pt idx="78">
                  <c:v>-0.94618999999999998</c:v>
                </c:pt>
                <c:pt idx="79">
                  <c:v>-0.42513000000000001</c:v>
                </c:pt>
                <c:pt idx="80">
                  <c:v>3.3250000000000002E-2</c:v>
                </c:pt>
                <c:pt idx="81">
                  <c:v>0.40111999999999998</c:v>
                </c:pt>
                <c:pt idx="82">
                  <c:v>0.64846000000000004</c:v>
                </c:pt>
                <c:pt idx="83">
                  <c:v>0.75468999999999997</c:v>
                </c:pt>
                <c:pt idx="84">
                  <c:v>0.71906999999999999</c:v>
                </c:pt>
                <c:pt idx="85">
                  <c:v>0.56530000000000002</c:v>
                </c:pt>
                <c:pt idx="86">
                  <c:v>0.33973999999999999</c:v>
                </c:pt>
                <c:pt idx="87">
                  <c:v>0.10067</c:v>
                </c:pt>
                <c:pt idx="88">
                  <c:v>-9.4710000000000003E-2</c:v>
                </c:pt>
                <c:pt idx="89">
                  <c:v>-0.20039999999999999</c:v>
                </c:pt>
                <c:pt idx="90">
                  <c:v>-0.18719</c:v>
                </c:pt>
                <c:pt idx="91">
                  <c:v>-4.3119999999999999E-2</c:v>
                </c:pt>
                <c:pt idx="92">
                  <c:v>0.22735</c:v>
                </c:pt>
                <c:pt idx="93">
                  <c:v>0.60091000000000006</c:v>
                </c:pt>
                <c:pt idx="94">
                  <c:v>1.03146</c:v>
                </c:pt>
                <c:pt idx="95">
                  <c:v>1.4489700000000001</c:v>
                </c:pt>
                <c:pt idx="96">
                  <c:v>1.76078</c:v>
                </c:pt>
                <c:pt idx="97">
                  <c:v>1.8624499999999999</c:v>
                </c:pt>
                <c:pt idx="98">
                  <c:v>1.6545799999999999</c:v>
                </c:pt>
                <c:pt idx="99">
                  <c:v>1.07273</c:v>
                </c:pt>
                <c:pt idx="100">
                  <c:v>0.11493</c:v>
                </c:pt>
              </c:numCache>
            </c:numRef>
          </c:val>
          <c:smooth val="0"/>
          <c:extLst>
            <c:ext xmlns:c16="http://schemas.microsoft.com/office/drawing/2014/chart" uri="{C3380CC4-5D6E-409C-BE32-E72D297353CC}">
              <c16:uniqueId val="{0000000A-9AEF-4FA1-BC4F-F472AF60B3D7}"/>
            </c:ext>
          </c:extLst>
        </c:ser>
        <c:ser>
          <c:idx val="9"/>
          <c:order val="11"/>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data'!$K$5:$K$105</c:f>
              <c:numCache>
                <c:formatCode>General</c:formatCode>
                <c:ptCount val="101"/>
                <c:pt idx="0">
                  <c:v>-2.2604500000000001</c:v>
                </c:pt>
                <c:pt idx="1">
                  <c:v>-4.0930999999999997</c:v>
                </c:pt>
                <c:pt idx="2">
                  <c:v>-5.7949799999999998</c:v>
                </c:pt>
                <c:pt idx="3">
                  <c:v>-7.1314299999999999</c:v>
                </c:pt>
                <c:pt idx="4">
                  <c:v>-7.9593999999999996</c:v>
                </c:pt>
                <c:pt idx="5">
                  <c:v>-8.2543100000000003</c:v>
                </c:pt>
                <c:pt idx="6">
                  <c:v>-8.0931999999999995</c:v>
                </c:pt>
                <c:pt idx="7">
                  <c:v>-7.6116299999999999</c:v>
                </c:pt>
                <c:pt idx="8">
                  <c:v>-6.9513100000000003</c:v>
                </c:pt>
                <c:pt idx="9">
                  <c:v>-6.2240900000000003</c:v>
                </c:pt>
                <c:pt idx="10">
                  <c:v>-5.49634</c:v>
                </c:pt>
                <c:pt idx="11">
                  <c:v>-4.79657</c:v>
                </c:pt>
                <c:pt idx="12">
                  <c:v>-4.1295999999999999</c:v>
                </c:pt>
                <c:pt idx="13">
                  <c:v>-3.4914299999999998</c:v>
                </c:pt>
                <c:pt idx="14">
                  <c:v>-2.8774199999999999</c:v>
                </c:pt>
                <c:pt idx="15">
                  <c:v>-2.2831299999999999</c:v>
                </c:pt>
                <c:pt idx="16">
                  <c:v>-1.70503</c:v>
                </c:pt>
                <c:pt idx="17">
                  <c:v>-1.1410199999999999</c:v>
                </c:pt>
                <c:pt idx="18">
                  <c:v>-0.59028000000000003</c:v>
                </c:pt>
                <c:pt idx="19">
                  <c:v>-5.5800000000000002E-2</c:v>
                </c:pt>
                <c:pt idx="20">
                  <c:v>0.45694000000000001</c:v>
                </c:pt>
                <c:pt idx="21">
                  <c:v>0.94076000000000004</c:v>
                </c:pt>
                <c:pt idx="22">
                  <c:v>1.3883700000000001</c:v>
                </c:pt>
                <c:pt idx="23">
                  <c:v>1.7961</c:v>
                </c:pt>
                <c:pt idx="24">
                  <c:v>2.1643500000000002</c:v>
                </c:pt>
                <c:pt idx="25">
                  <c:v>2.4978600000000002</c:v>
                </c:pt>
                <c:pt idx="26">
                  <c:v>2.80627</c:v>
                </c:pt>
                <c:pt idx="27">
                  <c:v>3.1020300000000001</c:v>
                </c:pt>
                <c:pt idx="28">
                  <c:v>3.3993199999999999</c:v>
                </c:pt>
                <c:pt idx="29">
                  <c:v>3.7107199999999998</c:v>
                </c:pt>
                <c:pt idx="30">
                  <c:v>4.0446799999999996</c:v>
                </c:pt>
                <c:pt idx="31">
                  <c:v>4.4043700000000001</c:v>
                </c:pt>
                <c:pt idx="32">
                  <c:v>4.7885799999999996</c:v>
                </c:pt>
                <c:pt idx="33">
                  <c:v>5.1951599999999996</c:v>
                </c:pt>
                <c:pt idx="34">
                  <c:v>5.6243299999999996</c:v>
                </c:pt>
                <c:pt idx="35">
                  <c:v>6.0818300000000001</c:v>
                </c:pt>
                <c:pt idx="36">
                  <c:v>6.5791500000000003</c:v>
                </c:pt>
                <c:pt idx="37">
                  <c:v>7.1304299999999996</c:v>
                </c:pt>
                <c:pt idx="38">
                  <c:v>7.7492900000000002</c:v>
                </c:pt>
                <c:pt idx="39">
                  <c:v>8.4452700000000007</c:v>
                </c:pt>
                <c:pt idx="40">
                  <c:v>9.2210199999999993</c:v>
                </c:pt>
                <c:pt idx="41">
                  <c:v>10.06861</c:v>
                </c:pt>
                <c:pt idx="42">
                  <c:v>10.969189999999999</c:v>
                </c:pt>
                <c:pt idx="43">
                  <c:v>11.893459999999999</c:v>
                </c:pt>
                <c:pt idx="44">
                  <c:v>12.804270000000001</c:v>
                </c:pt>
                <c:pt idx="45">
                  <c:v>13.658989999999999</c:v>
                </c:pt>
                <c:pt idx="46">
                  <c:v>14.41151</c:v>
                </c:pt>
                <c:pt idx="47">
                  <c:v>15.012320000000001</c:v>
                </c:pt>
                <c:pt idx="48">
                  <c:v>15.409319999999999</c:v>
                </c:pt>
                <c:pt idx="49">
                  <c:v>15.54857</c:v>
                </c:pt>
                <c:pt idx="50">
                  <c:v>15.3767</c:v>
                </c:pt>
                <c:pt idx="51">
                  <c:v>14.84319</c:v>
                </c:pt>
                <c:pt idx="52">
                  <c:v>13.90333</c:v>
                </c:pt>
                <c:pt idx="53">
                  <c:v>12.51839</c:v>
                </c:pt>
                <c:pt idx="54">
                  <c:v>10.655390000000001</c:v>
                </c:pt>
                <c:pt idx="55">
                  <c:v>8.2883399999999998</c:v>
                </c:pt>
                <c:pt idx="56">
                  <c:v>5.4032099999999996</c:v>
                </c:pt>
                <c:pt idx="57">
                  <c:v>2.0111300000000001</c:v>
                </c:pt>
                <c:pt idx="58">
                  <c:v>-1.8248800000000001</c:v>
                </c:pt>
                <c:pt idx="59">
                  <c:v>-5.9523599999999997</c:v>
                </c:pt>
                <c:pt idx="60">
                  <c:v>-10.09948</c:v>
                </c:pt>
                <c:pt idx="61">
                  <c:v>-13.88771</c:v>
                </c:pt>
                <c:pt idx="62">
                  <c:v>-16.908899999999999</c:v>
                </c:pt>
                <c:pt idx="63">
                  <c:v>-18.839120000000001</c:v>
                </c:pt>
                <c:pt idx="64">
                  <c:v>-19.526900000000001</c:v>
                </c:pt>
                <c:pt idx="65">
                  <c:v>-19.017309999999998</c:v>
                </c:pt>
                <c:pt idx="66">
                  <c:v>-17.519860000000001</c:v>
                </c:pt>
                <c:pt idx="67">
                  <c:v>-15.347250000000001</c:v>
                </c:pt>
                <c:pt idx="68">
                  <c:v>-12.845039999999999</c:v>
                </c:pt>
                <c:pt idx="69">
                  <c:v>-10.324339999999999</c:v>
                </c:pt>
                <c:pt idx="70">
                  <c:v>-8.0127100000000002</c:v>
                </c:pt>
                <c:pt idx="71">
                  <c:v>-6.0350000000000001</c:v>
                </c:pt>
                <c:pt idx="72">
                  <c:v>-4.4257200000000001</c:v>
                </c:pt>
                <c:pt idx="73">
                  <c:v>-3.1562999999999999</c:v>
                </c:pt>
                <c:pt idx="74">
                  <c:v>-2.1650700000000001</c:v>
                </c:pt>
                <c:pt idx="75">
                  <c:v>-1.38043</c:v>
                </c:pt>
                <c:pt idx="76">
                  <c:v>-0.73763000000000001</c:v>
                </c:pt>
                <c:pt idx="77">
                  <c:v>-0.18987999999999999</c:v>
                </c:pt>
                <c:pt idx="78">
                  <c:v>0.28573999999999999</c:v>
                </c:pt>
                <c:pt idx="79">
                  <c:v>0.68979000000000001</c:v>
                </c:pt>
                <c:pt idx="80">
                  <c:v>1.0094399999999999</c:v>
                </c:pt>
                <c:pt idx="81">
                  <c:v>1.2307600000000001</c:v>
                </c:pt>
                <c:pt idx="82">
                  <c:v>1.35328</c:v>
                </c:pt>
                <c:pt idx="83">
                  <c:v>1.3974299999999999</c:v>
                </c:pt>
                <c:pt idx="84">
                  <c:v>1.40388</c:v>
                </c:pt>
                <c:pt idx="85">
                  <c:v>1.4231400000000001</c:v>
                </c:pt>
                <c:pt idx="86">
                  <c:v>1.50193</c:v>
                </c:pt>
                <c:pt idx="87">
                  <c:v>1.6707799999999999</c:v>
                </c:pt>
                <c:pt idx="88">
                  <c:v>1.9398899999999999</c:v>
                </c:pt>
                <c:pt idx="89">
                  <c:v>2.3012899999999998</c:v>
                </c:pt>
                <c:pt idx="90">
                  <c:v>2.7315900000000002</c:v>
                </c:pt>
                <c:pt idx="91">
                  <c:v>3.1902200000000001</c:v>
                </c:pt>
                <c:pt idx="92">
                  <c:v>3.6120299999999999</c:v>
                </c:pt>
                <c:pt idx="93">
                  <c:v>3.9001100000000002</c:v>
                </c:pt>
                <c:pt idx="94">
                  <c:v>3.9282900000000001</c:v>
                </c:pt>
                <c:pt idx="95">
                  <c:v>3.56413</c:v>
                </c:pt>
                <c:pt idx="96">
                  <c:v>2.7132000000000001</c:v>
                </c:pt>
                <c:pt idx="97">
                  <c:v>1.3713599999999999</c:v>
                </c:pt>
                <c:pt idx="98">
                  <c:v>-0.34494999999999998</c:v>
                </c:pt>
                <c:pt idx="99">
                  <c:v>-2.2157</c:v>
                </c:pt>
                <c:pt idx="100">
                  <c:v>-3.9823900000000001</c:v>
                </c:pt>
              </c:numCache>
            </c:numRef>
          </c:val>
          <c:smooth val="0"/>
          <c:extLst>
            <c:ext xmlns:c16="http://schemas.microsoft.com/office/drawing/2014/chart" uri="{C3380CC4-5D6E-409C-BE32-E72D297353CC}">
              <c16:uniqueId val="{0000000B-9AEF-4FA1-BC4F-F472AF60B3D7}"/>
            </c:ext>
          </c:extLst>
        </c:ser>
        <c:ser>
          <c:idx val="10"/>
          <c:order val="12"/>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data'!$L$5:$L$105</c:f>
              <c:numCache>
                <c:formatCode>General</c:formatCode>
                <c:ptCount val="101"/>
                <c:pt idx="0">
                  <c:v>-2.5795400000000002</c:v>
                </c:pt>
                <c:pt idx="1">
                  <c:v>-4.12507</c:v>
                </c:pt>
                <c:pt idx="2">
                  <c:v>-5.49899</c:v>
                </c:pt>
                <c:pt idx="3">
                  <c:v>-6.5289200000000003</c:v>
                </c:pt>
                <c:pt idx="4">
                  <c:v>-7.1294899999999997</c:v>
                </c:pt>
                <c:pt idx="5">
                  <c:v>-7.30809</c:v>
                </c:pt>
                <c:pt idx="6">
                  <c:v>-7.1423199999999998</c:v>
                </c:pt>
                <c:pt idx="7">
                  <c:v>-6.7394400000000001</c:v>
                </c:pt>
                <c:pt idx="8">
                  <c:v>-6.2038500000000001</c:v>
                </c:pt>
                <c:pt idx="9">
                  <c:v>-5.61294</c:v>
                </c:pt>
                <c:pt idx="10">
                  <c:v>-5.01288</c:v>
                </c:pt>
                <c:pt idx="11">
                  <c:v>-4.4230700000000001</c:v>
                </c:pt>
                <c:pt idx="12">
                  <c:v>-3.84694</c:v>
                </c:pt>
                <c:pt idx="13">
                  <c:v>-3.2801200000000001</c:v>
                </c:pt>
                <c:pt idx="14">
                  <c:v>-2.7170000000000001</c:v>
                </c:pt>
                <c:pt idx="15">
                  <c:v>-2.15422</c:v>
                </c:pt>
                <c:pt idx="16">
                  <c:v>-1.59205</c:v>
                </c:pt>
                <c:pt idx="17">
                  <c:v>-1.0356099999999999</c:v>
                </c:pt>
                <c:pt idx="18">
                  <c:v>-0.49380000000000002</c:v>
                </c:pt>
                <c:pt idx="19">
                  <c:v>2.213E-2</c:v>
                </c:pt>
                <c:pt idx="20">
                  <c:v>0.50219999999999998</c:v>
                </c:pt>
                <c:pt idx="21">
                  <c:v>0.94079999999999997</c:v>
                </c:pt>
                <c:pt idx="22">
                  <c:v>1.33863</c:v>
                </c:pt>
                <c:pt idx="23">
                  <c:v>1.70272</c:v>
                </c:pt>
                <c:pt idx="24">
                  <c:v>2.0440100000000001</c:v>
                </c:pt>
                <c:pt idx="25">
                  <c:v>2.3748200000000002</c:v>
                </c:pt>
                <c:pt idx="26">
                  <c:v>2.7064400000000002</c:v>
                </c:pt>
                <c:pt idx="27">
                  <c:v>3.0476200000000002</c:v>
                </c:pt>
                <c:pt idx="28">
                  <c:v>3.4035600000000001</c:v>
                </c:pt>
                <c:pt idx="29">
                  <c:v>3.7741099999999999</c:v>
                </c:pt>
                <c:pt idx="30">
                  <c:v>4.1536</c:v>
                </c:pt>
                <c:pt idx="31">
                  <c:v>4.53172</c:v>
                </c:pt>
                <c:pt idx="32">
                  <c:v>4.8971099999999996</c:v>
                </c:pt>
                <c:pt idx="33">
                  <c:v>5.2423700000000002</c:v>
                </c:pt>
                <c:pt idx="34">
                  <c:v>5.5684800000000001</c:v>
                </c:pt>
                <c:pt idx="35">
                  <c:v>5.8858199999999998</c:v>
                </c:pt>
                <c:pt idx="36">
                  <c:v>6.2125000000000004</c:v>
                </c:pt>
                <c:pt idx="37">
                  <c:v>6.5707199999999997</c:v>
                </c:pt>
                <c:pt idx="38">
                  <c:v>6.9836299999999998</c:v>
                </c:pt>
                <c:pt idx="39">
                  <c:v>7.4713099999999999</c:v>
                </c:pt>
                <c:pt idx="40">
                  <c:v>8.0496200000000009</c:v>
                </c:pt>
                <c:pt idx="41">
                  <c:v>8.7280099999999994</c:v>
                </c:pt>
                <c:pt idx="42">
                  <c:v>9.5080100000000005</c:v>
                </c:pt>
                <c:pt idx="43">
                  <c:v>10.380140000000001</c:v>
                </c:pt>
                <c:pt idx="44">
                  <c:v>11.32</c:v>
                </c:pt>
                <c:pt idx="45">
                  <c:v>12.28712</c:v>
                </c:pt>
                <c:pt idx="46">
                  <c:v>13.22672</c:v>
                </c:pt>
                <c:pt idx="47">
                  <c:v>14.07591</c:v>
                </c:pt>
                <c:pt idx="48">
                  <c:v>14.771520000000001</c:v>
                </c:pt>
                <c:pt idx="49">
                  <c:v>15.256779999999999</c:v>
                </c:pt>
                <c:pt idx="50">
                  <c:v>15.484640000000001</c:v>
                </c:pt>
                <c:pt idx="51">
                  <c:v>15.416740000000001</c:v>
                </c:pt>
                <c:pt idx="52">
                  <c:v>15.01952</c:v>
                </c:pt>
                <c:pt idx="53">
                  <c:v>14.25881</c:v>
                </c:pt>
                <c:pt idx="54">
                  <c:v>13.09652</c:v>
                </c:pt>
                <c:pt idx="55">
                  <c:v>11.49375</c:v>
                </c:pt>
                <c:pt idx="56">
                  <c:v>9.4188299999999998</c:v>
                </c:pt>
                <c:pt idx="57">
                  <c:v>6.8627799999999999</c:v>
                </c:pt>
                <c:pt idx="58">
                  <c:v>3.85758</c:v>
                </c:pt>
                <c:pt idx="59">
                  <c:v>0.49567</c:v>
                </c:pt>
                <c:pt idx="60">
                  <c:v>-3.0523199999999999</c:v>
                </c:pt>
                <c:pt idx="61">
                  <c:v>-6.5351299999999997</c:v>
                </c:pt>
                <c:pt idx="62">
                  <c:v>-9.64621</c:v>
                </c:pt>
                <c:pt idx="63">
                  <c:v>-12.08663</c:v>
                </c:pt>
                <c:pt idx="64">
                  <c:v>-13.642530000000001</c:v>
                </c:pt>
                <c:pt idx="65">
                  <c:v>-14.238</c:v>
                </c:pt>
                <c:pt idx="66">
                  <c:v>-13.941190000000001</c:v>
                </c:pt>
                <c:pt idx="67">
                  <c:v>-12.93139</c:v>
                </c:pt>
                <c:pt idx="68">
                  <c:v>-11.447649999999999</c:v>
                </c:pt>
                <c:pt idx="69">
                  <c:v>-9.7344200000000001</c:v>
                </c:pt>
                <c:pt idx="70">
                  <c:v>-7.9966499999999998</c:v>
                </c:pt>
                <c:pt idx="71">
                  <c:v>-6.3721399999999999</c:v>
                </c:pt>
                <c:pt idx="72">
                  <c:v>-4.9262100000000002</c:v>
                </c:pt>
                <c:pt idx="73">
                  <c:v>-3.6675499999999999</c:v>
                </c:pt>
                <c:pt idx="74">
                  <c:v>-2.5718999999999999</c:v>
                </c:pt>
                <c:pt idx="75">
                  <c:v>-1.60419</c:v>
                </c:pt>
                <c:pt idx="76">
                  <c:v>-0.73617999999999995</c:v>
                </c:pt>
                <c:pt idx="77">
                  <c:v>4.3970000000000002E-2</c:v>
                </c:pt>
                <c:pt idx="78">
                  <c:v>0.72928999999999999</c:v>
                </c:pt>
                <c:pt idx="79">
                  <c:v>1.29634</c:v>
                </c:pt>
                <c:pt idx="80">
                  <c:v>1.7148300000000001</c:v>
                </c:pt>
                <c:pt idx="81">
                  <c:v>1.9595800000000001</c:v>
                </c:pt>
                <c:pt idx="82">
                  <c:v>2.0231300000000001</c:v>
                </c:pt>
                <c:pt idx="83">
                  <c:v>1.9219200000000001</c:v>
                </c:pt>
                <c:pt idx="84">
                  <c:v>1.6957800000000001</c:v>
                </c:pt>
                <c:pt idx="85">
                  <c:v>1.40133</c:v>
                </c:pt>
                <c:pt idx="86">
                  <c:v>1.09935</c:v>
                </c:pt>
                <c:pt idx="87">
                  <c:v>0.84443999999999997</c:v>
                </c:pt>
                <c:pt idx="88">
                  <c:v>0.67779999999999996</c:v>
                </c:pt>
                <c:pt idx="89">
                  <c:v>0.62326999999999999</c:v>
                </c:pt>
                <c:pt idx="90">
                  <c:v>0.69101000000000001</c:v>
                </c:pt>
                <c:pt idx="91">
                  <c:v>0.87892000000000003</c:v>
                </c:pt>
                <c:pt idx="92">
                  <c:v>1.1729099999999999</c:v>
                </c:pt>
                <c:pt idx="93">
                  <c:v>1.53999</c:v>
                </c:pt>
                <c:pt idx="94">
                  <c:v>1.91974</c:v>
                </c:pt>
                <c:pt idx="95">
                  <c:v>2.2212800000000001</c:v>
                </c:pt>
                <c:pt idx="96">
                  <c:v>2.3313999999999999</c:v>
                </c:pt>
                <c:pt idx="97">
                  <c:v>2.1374300000000002</c:v>
                </c:pt>
                <c:pt idx="98">
                  <c:v>1.5590900000000001</c:v>
                </c:pt>
                <c:pt idx="99">
                  <c:v>0.58489999999999998</c:v>
                </c:pt>
                <c:pt idx="100">
                  <c:v>-0.71013999999999999</c:v>
                </c:pt>
              </c:numCache>
            </c:numRef>
          </c:val>
          <c:smooth val="0"/>
          <c:extLst>
            <c:ext xmlns:c16="http://schemas.microsoft.com/office/drawing/2014/chart" uri="{C3380CC4-5D6E-409C-BE32-E72D297353CC}">
              <c16:uniqueId val="{0000000C-9AEF-4FA1-BC4F-F472AF60B3D7}"/>
            </c:ext>
          </c:extLst>
        </c:ser>
        <c:ser>
          <c:idx val="11"/>
          <c:order val="13"/>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data'!$M$5:$M$105</c:f>
              <c:numCache>
                <c:formatCode>General</c:formatCode>
                <c:ptCount val="101"/>
                <c:pt idx="0">
                  <c:v>-0.95540999999999998</c:v>
                </c:pt>
                <c:pt idx="1">
                  <c:v>-2.6106400000000001</c:v>
                </c:pt>
                <c:pt idx="2">
                  <c:v>-4.0275499999999997</c:v>
                </c:pt>
                <c:pt idx="3">
                  <c:v>-5.0117099999999999</c:v>
                </c:pt>
                <c:pt idx="4">
                  <c:v>-5.4776800000000003</c:v>
                </c:pt>
                <c:pt idx="5">
                  <c:v>-5.4578899999999999</c:v>
                </c:pt>
                <c:pt idx="6">
                  <c:v>-5.0709799999999996</c:v>
                </c:pt>
                <c:pt idx="7">
                  <c:v>-4.4725799999999998</c:v>
                </c:pt>
                <c:pt idx="8">
                  <c:v>-3.80619</c:v>
                </c:pt>
                <c:pt idx="9">
                  <c:v>-3.1729400000000001</c:v>
                </c:pt>
                <c:pt idx="10">
                  <c:v>-2.6212200000000001</c:v>
                </c:pt>
                <c:pt idx="11">
                  <c:v>-2.1555499999999999</c:v>
                </c:pt>
                <c:pt idx="12">
                  <c:v>-1.7537100000000001</c:v>
                </c:pt>
                <c:pt idx="13">
                  <c:v>-1.3823700000000001</c:v>
                </c:pt>
                <c:pt idx="14">
                  <c:v>-1.0110399999999999</c:v>
                </c:pt>
                <c:pt idx="15">
                  <c:v>-0.61831999999999998</c:v>
                </c:pt>
                <c:pt idx="16">
                  <c:v>-0.19602</c:v>
                </c:pt>
                <c:pt idx="17">
                  <c:v>0.25</c:v>
                </c:pt>
                <c:pt idx="18">
                  <c:v>0.70228999999999997</c:v>
                </c:pt>
                <c:pt idx="19">
                  <c:v>1.1386799999999999</c:v>
                </c:pt>
                <c:pt idx="20">
                  <c:v>1.54114</c:v>
                </c:pt>
                <c:pt idx="21">
                  <c:v>1.9027700000000001</c:v>
                </c:pt>
                <c:pt idx="22">
                  <c:v>2.2297799999999999</c:v>
                </c:pt>
                <c:pt idx="23">
                  <c:v>2.5365000000000002</c:v>
                </c:pt>
                <c:pt idx="24">
                  <c:v>2.8374700000000002</c:v>
                </c:pt>
                <c:pt idx="25">
                  <c:v>3.1415299999999999</c:v>
                </c:pt>
                <c:pt idx="26">
                  <c:v>3.4487899999999998</c:v>
                </c:pt>
                <c:pt idx="27">
                  <c:v>3.7529599999999999</c:v>
                </c:pt>
                <c:pt idx="28">
                  <c:v>4.0456099999999999</c:v>
                </c:pt>
                <c:pt idx="29">
                  <c:v>4.3212200000000003</c:v>
                </c:pt>
                <c:pt idx="30">
                  <c:v>4.5808400000000002</c:v>
                </c:pt>
                <c:pt idx="31">
                  <c:v>4.8329599999999999</c:v>
                </c:pt>
                <c:pt idx="32">
                  <c:v>5.0924399999999999</c:v>
                </c:pt>
                <c:pt idx="33">
                  <c:v>5.37744</c:v>
                </c:pt>
                <c:pt idx="34">
                  <c:v>5.7052100000000001</c:v>
                </c:pt>
                <c:pt idx="35">
                  <c:v>6.0896499999999998</c:v>
                </c:pt>
                <c:pt idx="36">
                  <c:v>6.5402199999999997</c:v>
                </c:pt>
                <c:pt idx="37">
                  <c:v>7.0627000000000004</c:v>
                </c:pt>
                <c:pt idx="38">
                  <c:v>7.6603000000000003</c:v>
                </c:pt>
                <c:pt idx="39">
                  <c:v>8.3322699999999994</c:v>
                </c:pt>
                <c:pt idx="40">
                  <c:v>9.0718099999999993</c:v>
                </c:pt>
                <c:pt idx="41">
                  <c:v>9.8632200000000001</c:v>
                </c:pt>
                <c:pt idx="42">
                  <c:v>10.68102</c:v>
                </c:pt>
                <c:pt idx="43">
                  <c:v>11.493220000000001</c:v>
                </c:pt>
                <c:pt idx="44">
                  <c:v>12.265499999999999</c:v>
                </c:pt>
                <c:pt idx="45">
                  <c:v>12.96505</c:v>
                </c:pt>
                <c:pt idx="46">
                  <c:v>13.56122</c:v>
                </c:pt>
                <c:pt idx="47">
                  <c:v>14.02312</c:v>
                </c:pt>
                <c:pt idx="48">
                  <c:v>14.316739999999999</c:v>
                </c:pt>
                <c:pt idx="49">
                  <c:v>14.40316</c:v>
                </c:pt>
                <c:pt idx="50">
                  <c:v>14.23931</c:v>
                </c:pt>
                <c:pt idx="51">
                  <c:v>13.780329999999999</c:v>
                </c:pt>
                <c:pt idx="52">
                  <c:v>12.98231</c:v>
                </c:pt>
                <c:pt idx="53">
                  <c:v>11.80275</c:v>
                </c:pt>
                <c:pt idx="54">
                  <c:v>10.203279999999999</c:v>
                </c:pt>
                <c:pt idx="55">
                  <c:v>8.1523500000000002</c:v>
                </c:pt>
                <c:pt idx="56">
                  <c:v>5.6346600000000002</c:v>
                </c:pt>
                <c:pt idx="57">
                  <c:v>2.6652100000000001</c:v>
                </c:pt>
                <c:pt idx="58">
                  <c:v>-0.68779999999999997</c:v>
                </c:pt>
                <c:pt idx="59">
                  <c:v>-4.27698</c:v>
                </c:pt>
                <c:pt idx="60">
                  <c:v>-7.8582999999999998</c:v>
                </c:pt>
                <c:pt idx="61">
                  <c:v>-11.107950000000001</c:v>
                </c:pt>
                <c:pt idx="62">
                  <c:v>-13.68732</c:v>
                </c:pt>
                <c:pt idx="63">
                  <c:v>-15.334070000000001</c:v>
                </c:pt>
                <c:pt idx="64">
                  <c:v>-15.93341</c:v>
                </c:pt>
                <c:pt idx="65">
                  <c:v>-15.53927</c:v>
                </c:pt>
                <c:pt idx="66">
                  <c:v>-14.34517</c:v>
                </c:pt>
                <c:pt idx="67">
                  <c:v>-12.626469999999999</c:v>
                </c:pt>
                <c:pt idx="68">
                  <c:v>-10.672599999999999</c:v>
                </c:pt>
                <c:pt idx="69">
                  <c:v>-8.7262199999999996</c:v>
                </c:pt>
                <c:pt idx="70">
                  <c:v>-6.9447400000000004</c:v>
                </c:pt>
                <c:pt idx="71">
                  <c:v>-5.3940099999999997</c:v>
                </c:pt>
                <c:pt idx="72">
                  <c:v>-4.0688700000000004</c:v>
                </c:pt>
                <c:pt idx="73">
                  <c:v>-2.9274</c:v>
                </c:pt>
                <c:pt idx="74">
                  <c:v>-1.921</c:v>
                </c:pt>
                <c:pt idx="75">
                  <c:v>-1.01502</c:v>
                </c:pt>
                <c:pt idx="76">
                  <c:v>-0.19567000000000001</c:v>
                </c:pt>
                <c:pt idx="77">
                  <c:v>0.52971000000000001</c:v>
                </c:pt>
                <c:pt idx="78">
                  <c:v>1.1364000000000001</c:v>
                </c:pt>
                <c:pt idx="79">
                  <c:v>1.5894900000000001</c:v>
                </c:pt>
                <c:pt idx="80">
                  <c:v>1.8552500000000001</c:v>
                </c:pt>
                <c:pt idx="81">
                  <c:v>1.9134800000000001</c:v>
                </c:pt>
                <c:pt idx="82">
                  <c:v>1.76986</c:v>
                </c:pt>
                <c:pt idx="83">
                  <c:v>1.46252</c:v>
                </c:pt>
                <c:pt idx="84">
                  <c:v>1.05799</c:v>
                </c:pt>
                <c:pt idx="85">
                  <c:v>0.64032999999999995</c:v>
                </c:pt>
                <c:pt idx="86">
                  <c:v>0.29302</c:v>
                </c:pt>
                <c:pt idx="87">
                  <c:v>8.3110000000000003E-2</c:v>
                </c:pt>
                <c:pt idx="88">
                  <c:v>4.9520000000000002E-2</c:v>
                </c:pt>
                <c:pt idx="89">
                  <c:v>0.2016</c:v>
                </c:pt>
                <c:pt idx="90">
                  <c:v>0.52351000000000003</c:v>
                </c:pt>
                <c:pt idx="91">
                  <c:v>0.98090999999999995</c:v>
                </c:pt>
                <c:pt idx="92">
                  <c:v>1.52477</c:v>
                </c:pt>
                <c:pt idx="93">
                  <c:v>2.08921</c:v>
                </c:pt>
                <c:pt idx="94">
                  <c:v>2.5875499999999998</c:v>
                </c:pt>
                <c:pt idx="95">
                  <c:v>2.9120499999999998</c:v>
                </c:pt>
                <c:pt idx="96">
                  <c:v>2.94401</c:v>
                </c:pt>
                <c:pt idx="97">
                  <c:v>2.5813199999999998</c:v>
                </c:pt>
                <c:pt idx="98">
                  <c:v>1.7740499999999999</c:v>
                </c:pt>
                <c:pt idx="99">
                  <c:v>0.55715000000000003</c:v>
                </c:pt>
                <c:pt idx="100">
                  <c:v>-0.94006000000000001</c:v>
                </c:pt>
              </c:numCache>
            </c:numRef>
          </c:val>
          <c:smooth val="0"/>
          <c:extLst>
            <c:ext xmlns:c16="http://schemas.microsoft.com/office/drawing/2014/chart" uri="{C3380CC4-5D6E-409C-BE32-E72D297353CC}">
              <c16:uniqueId val="{0000000D-9AEF-4FA1-BC4F-F472AF60B3D7}"/>
            </c:ext>
          </c:extLst>
        </c:ser>
        <c:ser>
          <c:idx val="12"/>
          <c:order val="14"/>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E-9AEF-4FA1-BC4F-F472AF60B3D7}"/>
            </c:ext>
          </c:extLst>
        </c:ser>
        <c:ser>
          <c:idx val="13"/>
          <c:order val="15"/>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F-9AEF-4FA1-BC4F-F472AF60B3D7}"/>
            </c:ext>
          </c:extLst>
        </c:ser>
        <c:ser>
          <c:idx val="14"/>
          <c:order val="16"/>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0-9AEF-4FA1-BC4F-F472AF60B3D7}"/>
            </c:ext>
          </c:extLst>
        </c:ser>
        <c:ser>
          <c:idx val="15"/>
          <c:order val="17"/>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1-9AEF-4FA1-BC4F-F472AF60B3D7}"/>
            </c:ext>
          </c:extLst>
        </c:ser>
        <c:ser>
          <c:idx val="16"/>
          <c:order val="18"/>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2-9AEF-4FA1-BC4F-F472AF60B3D7}"/>
            </c:ext>
          </c:extLst>
        </c:ser>
        <c:ser>
          <c:idx val="17"/>
          <c:order val="19"/>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3-9AEF-4FA1-BC4F-F472AF60B3D7}"/>
            </c:ext>
          </c:extLst>
        </c:ser>
        <c:dLbls>
          <c:showLegendKey val="0"/>
          <c:showVal val="0"/>
          <c:showCatName val="0"/>
          <c:showSerName val="0"/>
          <c:showPercent val="0"/>
          <c:showBubbleSize val="0"/>
        </c:dLbls>
        <c:marker val="1"/>
        <c:smooth val="0"/>
        <c:axId val="401348288"/>
        <c:axId val="403655008"/>
      </c:lineChart>
      <c:catAx>
        <c:axId val="401348288"/>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403655008"/>
        <c:crosses val="autoZero"/>
        <c:auto val="1"/>
        <c:lblAlgn val="ctr"/>
        <c:lblOffset val="100"/>
        <c:tickLblSkip val="20"/>
        <c:tickMarkSkip val="20"/>
        <c:noMultiLvlLbl val="0"/>
      </c:catAx>
      <c:valAx>
        <c:axId val="403655008"/>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401348288"/>
        <c:crosses val="autoZero"/>
        <c:crossBetween val="between"/>
        <c:majorUnit val="10"/>
      </c:valAx>
      <c:spPr>
        <a:ln w="28575">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61840856126209"/>
          <c:y val="6.0870635547814002E-2"/>
          <c:w val="0.81446997696716483"/>
          <c:h val="0.8063470654028253"/>
        </c:manualLayout>
      </c:layout>
      <c:areaChart>
        <c:grouping val="stacked"/>
        <c:varyColors val="0"/>
        <c:ser>
          <c:idx val="19"/>
          <c:order val="0"/>
          <c:tx>
            <c:v>Normal</c:v>
          </c:tx>
          <c:spPr>
            <a:noFill/>
          </c:spP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0A82-4383-900A-CB18486EFCF0}"/>
            </c:ext>
          </c:extLst>
        </c:ser>
        <c:ser>
          <c:idx val="18"/>
          <c:order val="1"/>
          <c:tx>
            <c:v>Normal</c:v>
          </c:tx>
          <c:spPr>
            <a:pattFill prst="dkVert">
              <a:fgClr>
                <a:schemeClr val="bg2">
                  <a:lumMod val="90000"/>
                </a:schemeClr>
              </a:fgClr>
              <a:bgClr>
                <a:schemeClr val="bg1"/>
              </a:bgClr>
            </a:pattFill>
          </c:spP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0A82-4383-900A-CB18486EFCF0}"/>
            </c:ext>
          </c:extLst>
        </c:ser>
        <c:dLbls>
          <c:showLegendKey val="0"/>
          <c:showVal val="0"/>
          <c:showCatName val="0"/>
          <c:showSerName val="0"/>
          <c:showPercent val="0"/>
          <c:showBubbleSize val="0"/>
        </c:dLbls>
        <c:axId val="403655792"/>
        <c:axId val="403656184"/>
      </c:areaChart>
      <c:lineChart>
        <c:grouping val="standard"/>
        <c:varyColors val="0"/>
        <c:ser>
          <c:idx val="0"/>
          <c:order val="2"/>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data'!$N$5:$N$105</c:f>
              <c:numCache>
                <c:formatCode>General</c:formatCode>
                <c:ptCount val="101"/>
                <c:pt idx="0">
                  <c:v>-4.2749499999999996</c:v>
                </c:pt>
                <c:pt idx="1">
                  <c:v>-6.0043100000000003</c:v>
                </c:pt>
                <c:pt idx="2">
                  <c:v>-7.4957399999999996</c:v>
                </c:pt>
                <c:pt idx="3">
                  <c:v>-8.6014599999999994</c:v>
                </c:pt>
                <c:pt idx="4">
                  <c:v>-9.26267</c:v>
                </c:pt>
                <c:pt idx="5">
                  <c:v>-9.5065899999999992</c:v>
                </c:pt>
                <c:pt idx="6">
                  <c:v>-9.4187600000000007</c:v>
                </c:pt>
                <c:pt idx="7">
                  <c:v>-9.1065799999999992</c:v>
                </c:pt>
                <c:pt idx="8">
                  <c:v>-8.6692</c:v>
                </c:pt>
                <c:pt idx="9">
                  <c:v>-8.1780600000000003</c:v>
                </c:pt>
                <c:pt idx="10">
                  <c:v>-7.6712899999999999</c:v>
                </c:pt>
                <c:pt idx="11">
                  <c:v>-7.1587300000000003</c:v>
                </c:pt>
                <c:pt idx="12">
                  <c:v>-6.6335899999999999</c:v>
                </c:pt>
                <c:pt idx="13">
                  <c:v>-6.0846600000000004</c:v>
                </c:pt>
                <c:pt idx="14">
                  <c:v>-5.5051899999999998</c:v>
                </c:pt>
                <c:pt idx="15">
                  <c:v>-4.8961199999999998</c:v>
                </c:pt>
                <c:pt idx="16">
                  <c:v>-4.2657699999999998</c:v>
                </c:pt>
                <c:pt idx="17">
                  <c:v>-3.6269499999999999</c:v>
                </c:pt>
                <c:pt idx="18">
                  <c:v>-2.99471</c:v>
                </c:pt>
                <c:pt idx="19">
                  <c:v>-2.3841100000000002</c:v>
                </c:pt>
                <c:pt idx="20">
                  <c:v>-1.80749</c:v>
                </c:pt>
                <c:pt idx="21">
                  <c:v>-1.27321</c:v>
                </c:pt>
                <c:pt idx="22">
                  <c:v>-0.78415000000000001</c:v>
                </c:pt>
                <c:pt idx="23">
                  <c:v>-0.33790999999999999</c:v>
                </c:pt>
                <c:pt idx="24">
                  <c:v>7.1809999999999999E-2</c:v>
                </c:pt>
                <c:pt idx="25">
                  <c:v>0.45317000000000002</c:v>
                </c:pt>
                <c:pt idx="26">
                  <c:v>0.81406000000000001</c:v>
                </c:pt>
                <c:pt idx="27">
                  <c:v>1.15988</c:v>
                </c:pt>
                <c:pt idx="28">
                  <c:v>1.49339</c:v>
                </c:pt>
                <c:pt idx="29">
                  <c:v>1.81427</c:v>
                </c:pt>
                <c:pt idx="30">
                  <c:v>2.1208900000000002</c:v>
                </c:pt>
                <c:pt idx="31">
                  <c:v>2.4139400000000002</c:v>
                </c:pt>
                <c:pt idx="32">
                  <c:v>2.6990400000000001</c:v>
                </c:pt>
                <c:pt idx="33">
                  <c:v>2.9882300000000002</c:v>
                </c:pt>
                <c:pt idx="34">
                  <c:v>3.29983</c:v>
                </c:pt>
                <c:pt idx="35">
                  <c:v>3.6557900000000001</c:v>
                </c:pt>
                <c:pt idx="36">
                  <c:v>4.0789499999999999</c:v>
                </c:pt>
                <c:pt idx="37">
                  <c:v>4.5898099999999999</c:v>
                </c:pt>
                <c:pt idx="38">
                  <c:v>5.2042400000000004</c:v>
                </c:pt>
                <c:pt idx="39">
                  <c:v>5.9306200000000002</c:v>
                </c:pt>
                <c:pt idx="40">
                  <c:v>6.7664299999999997</c:v>
                </c:pt>
                <c:pt idx="41">
                  <c:v>7.6958399999999996</c:v>
                </c:pt>
                <c:pt idx="42">
                  <c:v>8.6868800000000004</c:v>
                </c:pt>
                <c:pt idx="43">
                  <c:v>9.6925600000000003</c:v>
                </c:pt>
                <c:pt idx="44">
                  <c:v>10.65448</c:v>
                </c:pt>
                <c:pt idx="45">
                  <c:v>11.50914</c:v>
                </c:pt>
                <c:pt idx="46">
                  <c:v>12.19473</c:v>
                </c:pt>
                <c:pt idx="47">
                  <c:v>12.65706</c:v>
                </c:pt>
                <c:pt idx="48">
                  <c:v>12.851039999999999</c:v>
                </c:pt>
                <c:pt idx="49">
                  <c:v>12.740550000000001</c:v>
                </c:pt>
                <c:pt idx="50">
                  <c:v>12.295019999999999</c:v>
                </c:pt>
                <c:pt idx="51">
                  <c:v>11.4862</c:v>
                </c:pt>
                <c:pt idx="52">
                  <c:v>10.286350000000001</c:v>
                </c:pt>
                <c:pt idx="53">
                  <c:v>8.6690100000000001</c:v>
                </c:pt>
                <c:pt idx="54">
                  <c:v>6.6127599999999997</c:v>
                </c:pt>
                <c:pt idx="55">
                  <c:v>4.1067600000000004</c:v>
                </c:pt>
                <c:pt idx="56">
                  <c:v>1.16012</c:v>
                </c:pt>
                <c:pt idx="57">
                  <c:v>-2.1835200000000001</c:v>
                </c:pt>
                <c:pt idx="58">
                  <c:v>-5.8214899999999998</c:v>
                </c:pt>
                <c:pt idx="59">
                  <c:v>-9.5655000000000001</c:v>
                </c:pt>
                <c:pt idx="60">
                  <c:v>-13.133929999999999</c:v>
                </c:pt>
                <c:pt idx="61">
                  <c:v>-16.185009999999998</c:v>
                </c:pt>
                <c:pt idx="62">
                  <c:v>-18.395309999999998</c:v>
                </c:pt>
                <c:pt idx="63">
                  <c:v>-19.544730000000001</c:v>
                </c:pt>
                <c:pt idx="64">
                  <c:v>-19.569610000000001</c:v>
                </c:pt>
                <c:pt idx="65">
                  <c:v>-18.566970000000001</c:v>
                </c:pt>
                <c:pt idx="66">
                  <c:v>-16.761510000000001</c:v>
                </c:pt>
                <c:pt idx="67">
                  <c:v>-14.4521</c:v>
                </c:pt>
                <c:pt idx="68">
                  <c:v>-11.947089999999999</c:v>
                </c:pt>
                <c:pt idx="69">
                  <c:v>-9.5050699999999999</c:v>
                </c:pt>
                <c:pt idx="70">
                  <c:v>-7.2971899999999996</c:v>
                </c:pt>
                <c:pt idx="71">
                  <c:v>-5.4024400000000004</c:v>
                </c:pt>
                <c:pt idx="72">
                  <c:v>-3.8289399999999998</c:v>
                </c:pt>
                <c:pt idx="73">
                  <c:v>-2.5466899999999999</c:v>
                </c:pt>
                <c:pt idx="74">
                  <c:v>-1.5139199999999999</c:v>
                </c:pt>
                <c:pt idx="75">
                  <c:v>-0.69504999999999995</c:v>
                </c:pt>
                <c:pt idx="76">
                  <c:v>-6.7769999999999997E-2</c:v>
                </c:pt>
                <c:pt idx="77">
                  <c:v>0.37597999999999998</c:v>
                </c:pt>
                <c:pt idx="78">
                  <c:v>0.63349</c:v>
                </c:pt>
                <c:pt idx="79">
                  <c:v>0.69962999999999997</c:v>
                </c:pt>
                <c:pt idx="80">
                  <c:v>0.57713999999999999</c:v>
                </c:pt>
                <c:pt idx="81">
                  <c:v>0.28771999999999998</c:v>
                </c:pt>
                <c:pt idx="82">
                  <c:v>-0.12345</c:v>
                </c:pt>
                <c:pt idx="83">
                  <c:v>-0.59101000000000004</c:v>
                </c:pt>
                <c:pt idx="84">
                  <c:v>-1.0428500000000001</c:v>
                </c:pt>
                <c:pt idx="85">
                  <c:v>-1.4170700000000001</c:v>
                </c:pt>
                <c:pt idx="86">
                  <c:v>-1.67544</c:v>
                </c:pt>
                <c:pt idx="87">
                  <c:v>-1.80569</c:v>
                </c:pt>
                <c:pt idx="88">
                  <c:v>-1.81236</c:v>
                </c:pt>
                <c:pt idx="89">
                  <c:v>-1.70244</c:v>
                </c:pt>
                <c:pt idx="90">
                  <c:v>-1.4778100000000001</c:v>
                </c:pt>
                <c:pt idx="91">
                  <c:v>-1.13947</c:v>
                </c:pt>
                <c:pt idx="92">
                  <c:v>-0.70165999999999995</c:v>
                </c:pt>
                <c:pt idx="93">
                  <c:v>-0.20813000000000001</c:v>
                </c:pt>
                <c:pt idx="94">
                  <c:v>0.25963999999999998</c:v>
                </c:pt>
                <c:pt idx="95">
                  <c:v>0.58652000000000004</c:v>
                </c:pt>
                <c:pt idx="96">
                  <c:v>0.6452</c:v>
                </c:pt>
                <c:pt idx="97">
                  <c:v>0.3301</c:v>
                </c:pt>
                <c:pt idx="98">
                  <c:v>-0.40455999999999998</c:v>
                </c:pt>
                <c:pt idx="99">
                  <c:v>-1.51498</c:v>
                </c:pt>
                <c:pt idx="100">
                  <c:v>-2.8672</c:v>
                </c:pt>
              </c:numCache>
            </c:numRef>
          </c:val>
          <c:smooth val="0"/>
          <c:extLst>
            <c:ext xmlns:c16="http://schemas.microsoft.com/office/drawing/2014/chart" uri="{C3380CC4-5D6E-409C-BE32-E72D297353CC}">
              <c16:uniqueId val="{00000002-0A82-4383-900A-CB18486EFCF0}"/>
            </c:ext>
          </c:extLst>
        </c:ser>
        <c:ser>
          <c:idx val="3"/>
          <c:order val="3"/>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data'!$O$5:$O$105</c:f>
              <c:numCache>
                <c:formatCode>General</c:formatCode>
                <c:ptCount val="101"/>
                <c:pt idx="0">
                  <c:v>-5.7880000000000003</c:v>
                </c:pt>
                <c:pt idx="1">
                  <c:v>-7.5414599999999998</c:v>
                </c:pt>
                <c:pt idx="2">
                  <c:v>-9.0103600000000004</c:v>
                </c:pt>
                <c:pt idx="3">
                  <c:v>-9.9962900000000001</c:v>
                </c:pt>
                <c:pt idx="4">
                  <c:v>-10.4262</c:v>
                </c:pt>
                <c:pt idx="5">
                  <c:v>-10.34928</c:v>
                </c:pt>
                <c:pt idx="6">
                  <c:v>-9.8955099999999998</c:v>
                </c:pt>
                <c:pt idx="7">
                  <c:v>-9.2192900000000009</c:v>
                </c:pt>
                <c:pt idx="8">
                  <c:v>-8.4518799999999992</c:v>
                </c:pt>
                <c:pt idx="9">
                  <c:v>-7.6761100000000004</c:v>
                </c:pt>
                <c:pt idx="10">
                  <c:v>-6.9267399999999997</c:v>
                </c:pt>
                <c:pt idx="11">
                  <c:v>-6.2059600000000001</c:v>
                </c:pt>
                <c:pt idx="12">
                  <c:v>-5.5030200000000002</c:v>
                </c:pt>
                <c:pt idx="13">
                  <c:v>-4.8091299999999997</c:v>
                </c:pt>
                <c:pt idx="14">
                  <c:v>-4.1220699999999999</c:v>
                </c:pt>
                <c:pt idx="15">
                  <c:v>-3.4454600000000002</c:v>
                </c:pt>
                <c:pt idx="16">
                  <c:v>-2.7849200000000001</c:v>
                </c:pt>
                <c:pt idx="17">
                  <c:v>-2.1464099999999999</c:v>
                </c:pt>
                <c:pt idx="18">
                  <c:v>-1.53495</c:v>
                </c:pt>
                <c:pt idx="19">
                  <c:v>-0.95599000000000001</c:v>
                </c:pt>
                <c:pt idx="20">
                  <c:v>-0.41471000000000002</c:v>
                </c:pt>
                <c:pt idx="21">
                  <c:v>8.5739999999999997E-2</c:v>
                </c:pt>
                <c:pt idx="22">
                  <c:v>0.54520999999999997</c:v>
                </c:pt>
                <c:pt idx="23">
                  <c:v>0.96609</c:v>
                </c:pt>
                <c:pt idx="24">
                  <c:v>1.3526800000000001</c:v>
                </c:pt>
                <c:pt idx="25">
                  <c:v>1.7096199999999999</c:v>
                </c:pt>
                <c:pt idx="26">
                  <c:v>2.0406599999999999</c:v>
                </c:pt>
                <c:pt idx="27">
                  <c:v>2.34944</c:v>
                </c:pt>
                <c:pt idx="28">
                  <c:v>2.6389800000000001</c:v>
                </c:pt>
                <c:pt idx="29">
                  <c:v>2.9125899999999998</c:v>
                </c:pt>
                <c:pt idx="30">
                  <c:v>3.1749700000000001</c:v>
                </c:pt>
                <c:pt idx="31">
                  <c:v>3.4315199999999999</c:v>
                </c:pt>
                <c:pt idx="32">
                  <c:v>3.68967</c:v>
                </c:pt>
                <c:pt idx="33">
                  <c:v>3.95892</c:v>
                </c:pt>
                <c:pt idx="34">
                  <c:v>4.2525000000000004</c:v>
                </c:pt>
                <c:pt idx="35">
                  <c:v>4.5885600000000002</c:v>
                </c:pt>
                <c:pt idx="36">
                  <c:v>4.9895300000000002</c:v>
                </c:pt>
                <c:pt idx="37">
                  <c:v>5.4773899999999998</c:v>
                </c:pt>
                <c:pt idx="38">
                  <c:v>6.0694499999999998</c:v>
                </c:pt>
                <c:pt idx="39">
                  <c:v>6.7717099999999997</c:v>
                </c:pt>
                <c:pt idx="40">
                  <c:v>7.5752300000000004</c:v>
                </c:pt>
                <c:pt idx="41">
                  <c:v>8.4545600000000007</c:v>
                </c:pt>
                <c:pt idx="42">
                  <c:v>9.3694000000000006</c:v>
                </c:pt>
                <c:pt idx="43">
                  <c:v>10.26792</c:v>
                </c:pt>
                <c:pt idx="44">
                  <c:v>11.091240000000001</c:v>
                </c:pt>
                <c:pt idx="45">
                  <c:v>11.7788</c:v>
                </c:pt>
                <c:pt idx="46">
                  <c:v>12.272970000000001</c:v>
                </c:pt>
                <c:pt idx="47">
                  <c:v>12.523</c:v>
                </c:pt>
                <c:pt idx="48">
                  <c:v>12.486280000000001</c:v>
                </c:pt>
                <c:pt idx="49">
                  <c:v>12.12839</c:v>
                </c:pt>
                <c:pt idx="50">
                  <c:v>11.420349999999999</c:v>
                </c:pt>
                <c:pt idx="51">
                  <c:v>10.33602</c:v>
                </c:pt>
                <c:pt idx="52">
                  <c:v>8.8503500000000006</c:v>
                </c:pt>
                <c:pt idx="53">
                  <c:v>6.9403100000000002</c:v>
                </c:pt>
                <c:pt idx="54">
                  <c:v>4.5898199999999996</c:v>
                </c:pt>
                <c:pt idx="55">
                  <c:v>1.80189</c:v>
                </c:pt>
                <c:pt idx="56">
                  <c:v>-1.3814900000000001</c:v>
                </c:pt>
                <c:pt idx="57">
                  <c:v>-4.8508199999999997</c:v>
                </c:pt>
                <c:pt idx="58">
                  <c:v>-8.4060500000000005</c:v>
                </c:pt>
                <c:pt idx="59">
                  <c:v>-11.75943</c:v>
                </c:pt>
                <c:pt idx="60">
                  <c:v>-14.582850000000001</c:v>
                </c:pt>
                <c:pt idx="61">
                  <c:v>-16.590920000000001</c:v>
                </c:pt>
                <c:pt idx="62">
                  <c:v>-17.617090000000001</c:v>
                </c:pt>
                <c:pt idx="63">
                  <c:v>-17.648669999999999</c:v>
                </c:pt>
                <c:pt idx="64">
                  <c:v>-16.814450000000001</c:v>
                </c:pt>
                <c:pt idx="65">
                  <c:v>-15.34207</c:v>
                </c:pt>
                <c:pt idx="66">
                  <c:v>-13.50001</c:v>
                </c:pt>
                <c:pt idx="67">
                  <c:v>-11.539059999999999</c:v>
                </c:pt>
                <c:pt idx="68">
                  <c:v>-9.6467100000000006</c:v>
                </c:pt>
                <c:pt idx="69">
                  <c:v>-7.92842</c:v>
                </c:pt>
                <c:pt idx="70">
                  <c:v>-6.4180400000000004</c:v>
                </c:pt>
                <c:pt idx="71">
                  <c:v>-5.1043500000000002</c:v>
                </c:pt>
                <c:pt idx="72">
                  <c:v>-3.9576899999999999</c:v>
                </c:pt>
                <c:pt idx="73">
                  <c:v>-2.9485999999999999</c:v>
                </c:pt>
                <c:pt idx="74">
                  <c:v>-2.05707</c:v>
                </c:pt>
                <c:pt idx="75">
                  <c:v>-1.2778700000000001</c:v>
                </c:pt>
                <c:pt idx="76">
                  <c:v>-0.62065000000000003</c:v>
                </c:pt>
                <c:pt idx="77">
                  <c:v>-0.10390000000000001</c:v>
                </c:pt>
                <c:pt idx="78">
                  <c:v>0.25505</c:v>
                </c:pt>
                <c:pt idx="79">
                  <c:v>0.45216000000000001</c:v>
                </c:pt>
                <c:pt idx="80">
                  <c:v>0.50394000000000005</c:v>
                </c:pt>
                <c:pt idx="81">
                  <c:v>0.44695000000000001</c:v>
                </c:pt>
                <c:pt idx="82">
                  <c:v>0.32938000000000001</c:v>
                </c:pt>
                <c:pt idx="83">
                  <c:v>0.19677</c:v>
                </c:pt>
                <c:pt idx="84">
                  <c:v>8.2360000000000003E-2</c:v>
                </c:pt>
                <c:pt idx="85">
                  <c:v>4.5900000000000003E-3</c:v>
                </c:pt>
                <c:pt idx="86">
                  <c:v>-2.836E-2</c:v>
                </c:pt>
                <c:pt idx="87">
                  <c:v>-0.01</c:v>
                </c:pt>
                <c:pt idx="88">
                  <c:v>6.5909999999999996E-2</c:v>
                </c:pt>
                <c:pt idx="89">
                  <c:v>0.20208999999999999</c:v>
                </c:pt>
                <c:pt idx="90">
                  <c:v>0.38747999999999999</c:v>
                </c:pt>
                <c:pt idx="91">
                  <c:v>0.59148999999999996</c:v>
                </c:pt>
                <c:pt idx="92">
                  <c:v>0.75929999999999997</c:v>
                </c:pt>
                <c:pt idx="93">
                  <c:v>0.81866000000000005</c:v>
                </c:pt>
                <c:pt idx="94">
                  <c:v>0.68920000000000003</c:v>
                </c:pt>
                <c:pt idx="95">
                  <c:v>0.29743000000000003</c:v>
                </c:pt>
                <c:pt idx="96">
                  <c:v>-0.40172999999999998</c:v>
                </c:pt>
                <c:pt idx="97">
                  <c:v>-1.40211</c:v>
                </c:pt>
                <c:pt idx="98">
                  <c:v>-2.63131</c:v>
                </c:pt>
                <c:pt idx="99">
                  <c:v>-3.9581499999999998</c:v>
                </c:pt>
                <c:pt idx="100">
                  <c:v>-5.2289300000000001</c:v>
                </c:pt>
              </c:numCache>
            </c:numRef>
          </c:val>
          <c:smooth val="0"/>
          <c:extLst>
            <c:ext xmlns:c16="http://schemas.microsoft.com/office/drawing/2014/chart" uri="{C3380CC4-5D6E-409C-BE32-E72D297353CC}">
              <c16:uniqueId val="{00000003-0A82-4383-900A-CB18486EFCF0}"/>
            </c:ext>
          </c:extLst>
        </c:ser>
        <c:ser>
          <c:idx val="1"/>
          <c:order val="4"/>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data'!$P$5:$P$105</c:f>
              <c:numCache>
                <c:formatCode>General</c:formatCode>
                <c:ptCount val="101"/>
                <c:pt idx="0">
                  <c:v>-4.07829</c:v>
                </c:pt>
                <c:pt idx="1">
                  <c:v>-5.8905799999999999</c:v>
                </c:pt>
                <c:pt idx="2">
                  <c:v>-7.5605599999999997</c:v>
                </c:pt>
                <c:pt idx="3">
                  <c:v>-8.8893000000000004</c:v>
                </c:pt>
                <c:pt idx="4">
                  <c:v>-9.7597000000000005</c:v>
                </c:pt>
                <c:pt idx="5">
                  <c:v>-10.15062</c:v>
                </c:pt>
                <c:pt idx="6">
                  <c:v>-10.11811</c:v>
                </c:pt>
                <c:pt idx="7">
                  <c:v>-9.7631399999999999</c:v>
                </c:pt>
                <c:pt idx="8">
                  <c:v>-9.1970600000000005</c:v>
                </c:pt>
                <c:pt idx="9">
                  <c:v>-8.5163399999999996</c:v>
                </c:pt>
                <c:pt idx="10">
                  <c:v>-7.7898699999999996</c:v>
                </c:pt>
                <c:pt idx="11">
                  <c:v>-7.0567200000000003</c:v>
                </c:pt>
                <c:pt idx="12">
                  <c:v>-6.3334299999999999</c:v>
                </c:pt>
                <c:pt idx="13">
                  <c:v>-5.6233700000000004</c:v>
                </c:pt>
                <c:pt idx="14">
                  <c:v>-4.9267700000000003</c:v>
                </c:pt>
                <c:pt idx="15">
                  <c:v>-4.2460800000000001</c:v>
                </c:pt>
                <c:pt idx="16">
                  <c:v>-3.5877300000000001</c:v>
                </c:pt>
                <c:pt idx="17">
                  <c:v>-2.9603700000000002</c:v>
                </c:pt>
                <c:pt idx="18">
                  <c:v>-2.3720300000000001</c:v>
                </c:pt>
                <c:pt idx="19">
                  <c:v>-1.82847</c:v>
                </c:pt>
                <c:pt idx="20">
                  <c:v>-1.33229</c:v>
                </c:pt>
                <c:pt idx="21">
                  <c:v>-0.88224000000000002</c:v>
                </c:pt>
                <c:pt idx="22">
                  <c:v>-0.47392000000000001</c:v>
                </c:pt>
                <c:pt idx="23">
                  <c:v>-0.10092</c:v>
                </c:pt>
                <c:pt idx="24">
                  <c:v>0.24428</c:v>
                </c:pt>
                <c:pt idx="25">
                  <c:v>0.56984000000000001</c:v>
                </c:pt>
                <c:pt idx="26">
                  <c:v>0.88309000000000004</c:v>
                </c:pt>
                <c:pt idx="27">
                  <c:v>1.1911</c:v>
                </c:pt>
                <c:pt idx="28">
                  <c:v>1.49963</c:v>
                </c:pt>
                <c:pt idx="29">
                  <c:v>1.81332</c:v>
                </c:pt>
                <c:pt idx="30">
                  <c:v>2.1348199999999999</c:v>
                </c:pt>
                <c:pt idx="31">
                  <c:v>2.4647100000000002</c:v>
                </c:pt>
                <c:pt idx="32">
                  <c:v>2.8013699999999999</c:v>
                </c:pt>
                <c:pt idx="33">
                  <c:v>3.1436099999999998</c:v>
                </c:pt>
                <c:pt idx="34">
                  <c:v>3.4922399999999998</c:v>
                </c:pt>
                <c:pt idx="35">
                  <c:v>3.8532999999999999</c:v>
                </c:pt>
                <c:pt idx="36">
                  <c:v>4.2385599999999997</c:v>
                </c:pt>
                <c:pt idx="37">
                  <c:v>4.6648800000000001</c:v>
                </c:pt>
                <c:pt idx="38">
                  <c:v>5.1514600000000002</c:v>
                </c:pt>
                <c:pt idx="39">
                  <c:v>5.7161</c:v>
                </c:pt>
                <c:pt idx="40">
                  <c:v>6.3718700000000004</c:v>
                </c:pt>
                <c:pt idx="41">
                  <c:v>7.1240199999999998</c:v>
                </c:pt>
                <c:pt idx="42">
                  <c:v>7.9675700000000003</c:v>
                </c:pt>
                <c:pt idx="43">
                  <c:v>8.8855400000000007</c:v>
                </c:pt>
                <c:pt idx="44">
                  <c:v>9.8468699999999991</c:v>
                </c:pt>
                <c:pt idx="45">
                  <c:v>10.806150000000001</c:v>
                </c:pt>
                <c:pt idx="46">
                  <c:v>11.706569999999999</c:v>
                </c:pt>
                <c:pt idx="47">
                  <c:v>12.485530000000001</c:v>
                </c:pt>
                <c:pt idx="48">
                  <c:v>13.08201</c:v>
                </c:pt>
                <c:pt idx="49">
                  <c:v>13.44293</c:v>
                </c:pt>
                <c:pt idx="50">
                  <c:v>13.523960000000001</c:v>
                </c:pt>
                <c:pt idx="51">
                  <c:v>13.287000000000001</c:v>
                </c:pt>
                <c:pt idx="52">
                  <c:v>12.695399999999999</c:v>
                </c:pt>
                <c:pt idx="53">
                  <c:v>11.71058</c:v>
                </c:pt>
                <c:pt idx="54">
                  <c:v>10.294219999999999</c:v>
                </c:pt>
                <c:pt idx="55">
                  <c:v>8.4145099999999999</c:v>
                </c:pt>
                <c:pt idx="56">
                  <c:v>6.0544500000000001</c:v>
                </c:pt>
                <c:pt idx="57">
                  <c:v>3.2203200000000001</c:v>
                </c:pt>
                <c:pt idx="58">
                  <c:v>-4.913E-2</c:v>
                </c:pt>
                <c:pt idx="59">
                  <c:v>-3.6667800000000002</c:v>
                </c:pt>
                <c:pt idx="60">
                  <c:v>-7.4742800000000003</c:v>
                </c:pt>
                <c:pt idx="61">
                  <c:v>-11.225339999999999</c:v>
                </c:pt>
                <c:pt idx="62">
                  <c:v>-14.59934</c:v>
                </c:pt>
                <c:pt idx="63">
                  <c:v>-17.258209999999998</c:v>
                </c:pt>
                <c:pt idx="64">
                  <c:v>-18.931260000000002</c:v>
                </c:pt>
                <c:pt idx="65">
                  <c:v>-19.486190000000001</c:v>
                </c:pt>
                <c:pt idx="66">
                  <c:v>-18.957550000000001</c:v>
                </c:pt>
                <c:pt idx="67">
                  <c:v>-17.52928</c:v>
                </c:pt>
                <c:pt idx="68">
                  <c:v>-15.488060000000001</c:v>
                </c:pt>
                <c:pt idx="69">
                  <c:v>-13.15896</c:v>
                </c:pt>
                <c:pt idx="70">
                  <c:v>-10.83858</c:v>
                </c:pt>
                <c:pt idx="71">
                  <c:v>-8.7395499999999995</c:v>
                </c:pt>
                <c:pt idx="72">
                  <c:v>-6.9665600000000003</c:v>
                </c:pt>
                <c:pt idx="73">
                  <c:v>-5.5280699999999996</c:v>
                </c:pt>
                <c:pt idx="74">
                  <c:v>-4.37256</c:v>
                </c:pt>
                <c:pt idx="75">
                  <c:v>-3.4299400000000002</c:v>
                </c:pt>
                <c:pt idx="76">
                  <c:v>-2.6435399999999998</c:v>
                </c:pt>
                <c:pt idx="77">
                  <c:v>-1.98308</c:v>
                </c:pt>
                <c:pt idx="78">
                  <c:v>-1.44346</c:v>
                </c:pt>
                <c:pt idx="79">
                  <c:v>-1.03261</c:v>
                </c:pt>
                <c:pt idx="80">
                  <c:v>-0.75975999999999999</c:v>
                </c:pt>
                <c:pt idx="81">
                  <c:v>-0.62753000000000003</c:v>
                </c:pt>
                <c:pt idx="82">
                  <c:v>-0.62702999999999998</c:v>
                </c:pt>
                <c:pt idx="83">
                  <c:v>-0.73782000000000003</c:v>
                </c:pt>
                <c:pt idx="84">
                  <c:v>-0.92610000000000003</c:v>
                </c:pt>
                <c:pt idx="85">
                  <c:v>-1.1483300000000001</c:v>
                </c:pt>
                <c:pt idx="86">
                  <c:v>-1.3593</c:v>
                </c:pt>
                <c:pt idx="87">
                  <c:v>-1.5211300000000001</c:v>
                </c:pt>
                <c:pt idx="88">
                  <c:v>-1.6117300000000001</c:v>
                </c:pt>
                <c:pt idx="89">
                  <c:v>-1.6230899999999999</c:v>
                </c:pt>
                <c:pt idx="90">
                  <c:v>-1.55362</c:v>
                </c:pt>
                <c:pt idx="91">
                  <c:v>-1.4013100000000001</c:v>
                </c:pt>
                <c:pt idx="92">
                  <c:v>-1.16452</c:v>
                </c:pt>
                <c:pt idx="93">
                  <c:v>-0.85587999999999997</c:v>
                </c:pt>
                <c:pt idx="94">
                  <c:v>-0.51907000000000003</c:v>
                </c:pt>
                <c:pt idx="95">
                  <c:v>-0.2379</c:v>
                </c:pt>
                <c:pt idx="96">
                  <c:v>-0.12901000000000001</c:v>
                </c:pt>
                <c:pt idx="97">
                  <c:v>-0.31484000000000001</c:v>
                </c:pt>
                <c:pt idx="98">
                  <c:v>-0.88627</c:v>
                </c:pt>
                <c:pt idx="99">
                  <c:v>-1.8604700000000001</c:v>
                </c:pt>
                <c:pt idx="100">
                  <c:v>-3.1576599999999999</c:v>
                </c:pt>
              </c:numCache>
            </c:numRef>
          </c:val>
          <c:smooth val="0"/>
          <c:extLst>
            <c:ext xmlns:c16="http://schemas.microsoft.com/office/drawing/2014/chart" uri="{C3380CC4-5D6E-409C-BE32-E72D297353CC}">
              <c16:uniqueId val="{00000004-0A82-4383-900A-CB18486EFCF0}"/>
            </c:ext>
          </c:extLst>
        </c:ser>
        <c:ser>
          <c:idx val="2"/>
          <c:order val="5"/>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data'!$Q$5:$Q$105</c:f>
              <c:numCache>
                <c:formatCode>General</c:formatCode>
                <c:ptCount val="101"/>
                <c:pt idx="0">
                  <c:v>-5.43607</c:v>
                </c:pt>
                <c:pt idx="1">
                  <c:v>-7.3075299999999999</c:v>
                </c:pt>
                <c:pt idx="2">
                  <c:v>-8.8598499999999998</c:v>
                </c:pt>
                <c:pt idx="3">
                  <c:v>-9.9054400000000005</c:v>
                </c:pt>
                <c:pt idx="4">
                  <c:v>-10.379989999999999</c:v>
                </c:pt>
                <c:pt idx="5">
                  <c:v>-10.335459999999999</c:v>
                </c:pt>
                <c:pt idx="6">
                  <c:v>-9.8991000000000007</c:v>
                </c:pt>
                <c:pt idx="7">
                  <c:v>-9.2193500000000004</c:v>
                </c:pt>
                <c:pt idx="8">
                  <c:v>-8.4223999999999997</c:v>
                </c:pt>
                <c:pt idx="9">
                  <c:v>-7.5899099999999997</c:v>
                </c:pt>
                <c:pt idx="10">
                  <c:v>-6.7613000000000003</c:v>
                </c:pt>
                <c:pt idx="11">
                  <c:v>-5.9498600000000001</c:v>
                </c:pt>
                <c:pt idx="12">
                  <c:v>-5.1613800000000003</c:v>
                </c:pt>
                <c:pt idx="13">
                  <c:v>-4.4048999999999996</c:v>
                </c:pt>
                <c:pt idx="14">
                  <c:v>-3.6925300000000001</c:v>
                </c:pt>
                <c:pt idx="15">
                  <c:v>-3.03376</c:v>
                </c:pt>
                <c:pt idx="16">
                  <c:v>-2.42984</c:v>
                </c:pt>
                <c:pt idx="17">
                  <c:v>-1.87249</c:v>
                </c:pt>
                <c:pt idx="18">
                  <c:v>-1.35063</c:v>
                </c:pt>
                <c:pt idx="19">
                  <c:v>-0.85558000000000001</c:v>
                </c:pt>
                <c:pt idx="20">
                  <c:v>-0.38586999999999999</c:v>
                </c:pt>
                <c:pt idx="21">
                  <c:v>5.3789999999999998E-2</c:v>
                </c:pt>
                <c:pt idx="22">
                  <c:v>0.45684999999999998</c:v>
                </c:pt>
                <c:pt idx="23">
                  <c:v>0.81974999999999998</c:v>
                </c:pt>
                <c:pt idx="24">
                  <c:v>1.1436599999999999</c:v>
                </c:pt>
                <c:pt idx="25">
                  <c:v>1.43407</c:v>
                </c:pt>
                <c:pt idx="26">
                  <c:v>1.6988399999999999</c:v>
                </c:pt>
                <c:pt idx="27">
                  <c:v>1.9453800000000001</c:v>
                </c:pt>
                <c:pt idx="28">
                  <c:v>2.1807799999999999</c:v>
                </c:pt>
                <c:pt idx="29">
                  <c:v>2.4113099999999998</c:v>
                </c:pt>
                <c:pt idx="30">
                  <c:v>2.6436700000000002</c:v>
                </c:pt>
                <c:pt idx="31">
                  <c:v>2.8850799999999999</c:v>
                </c:pt>
                <c:pt idx="32">
                  <c:v>3.1422500000000002</c:v>
                </c:pt>
                <c:pt idx="33">
                  <c:v>3.4199600000000001</c:v>
                </c:pt>
                <c:pt idx="34">
                  <c:v>3.7206100000000002</c:v>
                </c:pt>
                <c:pt idx="35">
                  <c:v>4.0450100000000004</c:v>
                </c:pt>
                <c:pt idx="36">
                  <c:v>4.3957300000000004</c:v>
                </c:pt>
                <c:pt idx="37">
                  <c:v>4.7804799999999998</c:v>
                </c:pt>
                <c:pt idx="38">
                  <c:v>5.2126700000000001</c:v>
                </c:pt>
                <c:pt idx="39">
                  <c:v>5.7093499999999997</c:v>
                </c:pt>
                <c:pt idx="40">
                  <c:v>6.2858799999999997</c:v>
                </c:pt>
                <c:pt idx="41">
                  <c:v>6.9524999999999997</c:v>
                </c:pt>
                <c:pt idx="42">
                  <c:v>7.7090800000000002</c:v>
                </c:pt>
                <c:pt idx="43">
                  <c:v>8.5426199999999994</c:v>
                </c:pt>
                <c:pt idx="44">
                  <c:v>9.4255999999999993</c:v>
                </c:pt>
                <c:pt idx="45">
                  <c:v>10.316839999999999</c:v>
                </c:pt>
                <c:pt idx="46">
                  <c:v>11.163970000000001</c:v>
                </c:pt>
                <c:pt idx="47">
                  <c:v>11.908390000000001</c:v>
                </c:pt>
                <c:pt idx="48">
                  <c:v>12.48861</c:v>
                </c:pt>
                <c:pt idx="49">
                  <c:v>12.84426</c:v>
                </c:pt>
                <c:pt idx="50">
                  <c:v>12.919129999999999</c:v>
                </c:pt>
                <c:pt idx="51">
                  <c:v>12.664300000000001</c:v>
                </c:pt>
                <c:pt idx="52">
                  <c:v>12.04067</c:v>
                </c:pt>
                <c:pt idx="53">
                  <c:v>11.01972</c:v>
                </c:pt>
                <c:pt idx="54">
                  <c:v>9.5832599999999992</c:v>
                </c:pt>
                <c:pt idx="55">
                  <c:v>7.7204499999999996</c:v>
                </c:pt>
                <c:pt idx="56">
                  <c:v>5.4273800000000003</c:v>
                </c:pt>
                <c:pt idx="57">
                  <c:v>2.7086100000000002</c:v>
                </c:pt>
                <c:pt idx="58">
                  <c:v>-0.41060999999999998</c:v>
                </c:pt>
                <c:pt idx="59">
                  <c:v>-3.8625400000000001</c:v>
                </c:pt>
                <c:pt idx="60">
                  <c:v>-7.5070300000000003</c:v>
                </c:pt>
                <c:pt idx="61">
                  <c:v>-11.11073</c:v>
                </c:pt>
                <c:pt idx="62">
                  <c:v>-14.360250000000001</c:v>
                </c:pt>
                <c:pt idx="63">
                  <c:v>-16.921749999999999</c:v>
                </c:pt>
                <c:pt idx="64">
                  <c:v>-18.529170000000001</c:v>
                </c:pt>
                <c:pt idx="65">
                  <c:v>-19.058430000000001</c:v>
                </c:pt>
                <c:pt idx="66">
                  <c:v>-18.552720000000001</c:v>
                </c:pt>
                <c:pt idx="67">
                  <c:v>-17.20185</c:v>
                </c:pt>
                <c:pt idx="68">
                  <c:v>-15.28717</c:v>
                </c:pt>
                <c:pt idx="69">
                  <c:v>-13.11417</c:v>
                </c:pt>
                <c:pt idx="70">
                  <c:v>-10.94852</c:v>
                </c:pt>
                <c:pt idx="71">
                  <c:v>-8.9726999999999997</c:v>
                </c:pt>
                <c:pt idx="72">
                  <c:v>-7.27522</c:v>
                </c:pt>
                <c:pt idx="73">
                  <c:v>-5.867</c:v>
                </c:pt>
                <c:pt idx="74">
                  <c:v>-4.7133399999999996</c:v>
                </c:pt>
                <c:pt idx="75">
                  <c:v>-3.76553</c:v>
                </c:pt>
                <c:pt idx="76">
                  <c:v>-2.98122</c:v>
                </c:pt>
                <c:pt idx="77">
                  <c:v>-2.3323499999999999</c:v>
                </c:pt>
                <c:pt idx="78">
                  <c:v>-1.8048299999999999</c:v>
                </c:pt>
                <c:pt idx="79">
                  <c:v>-1.3935599999999999</c:v>
                </c:pt>
                <c:pt idx="80">
                  <c:v>-1.09802</c:v>
                </c:pt>
                <c:pt idx="81">
                  <c:v>-0.91952</c:v>
                </c:pt>
                <c:pt idx="82">
                  <c:v>-0.85694000000000004</c:v>
                </c:pt>
                <c:pt idx="83">
                  <c:v>-0.90330999999999995</c:v>
                </c:pt>
                <c:pt idx="84">
                  <c:v>-1.0423</c:v>
                </c:pt>
                <c:pt idx="85">
                  <c:v>-1.2497400000000001</c:v>
                </c:pt>
                <c:pt idx="86">
                  <c:v>-1.4971000000000001</c:v>
                </c:pt>
                <c:pt idx="87">
                  <c:v>-1.7535400000000001</c:v>
                </c:pt>
                <c:pt idx="88">
                  <c:v>-1.9862599999999999</c:v>
                </c:pt>
                <c:pt idx="89">
                  <c:v>-2.15741</c:v>
                </c:pt>
                <c:pt idx="90">
                  <c:v>-2.2263999999999999</c:v>
                </c:pt>
                <c:pt idx="91">
                  <c:v>-2.1606700000000001</c:v>
                </c:pt>
                <c:pt idx="92">
                  <c:v>-1.9485600000000001</c:v>
                </c:pt>
                <c:pt idx="93">
                  <c:v>-1.61555</c:v>
                </c:pt>
                <c:pt idx="94">
                  <c:v>-1.2301299999999999</c:v>
                </c:pt>
                <c:pt idx="95">
                  <c:v>-0.89734000000000003</c:v>
                </c:pt>
                <c:pt idx="96">
                  <c:v>-0.74963999999999997</c:v>
                </c:pt>
                <c:pt idx="97">
                  <c:v>-0.92157999999999995</c:v>
                </c:pt>
                <c:pt idx="98">
                  <c:v>-1.5164800000000001</c:v>
                </c:pt>
                <c:pt idx="99">
                  <c:v>-2.5714000000000001</c:v>
                </c:pt>
                <c:pt idx="100">
                  <c:v>-4.02658</c:v>
                </c:pt>
              </c:numCache>
            </c:numRef>
          </c:val>
          <c:smooth val="0"/>
          <c:extLst>
            <c:ext xmlns:c16="http://schemas.microsoft.com/office/drawing/2014/chart" uri="{C3380CC4-5D6E-409C-BE32-E72D297353CC}">
              <c16:uniqueId val="{00000005-0A82-4383-900A-CB18486EFCF0}"/>
            </c:ext>
          </c:extLst>
        </c:ser>
        <c:ser>
          <c:idx val="4"/>
          <c:order val="6"/>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data'!$R$5:$R$105</c:f>
              <c:numCache>
                <c:formatCode>General</c:formatCode>
                <c:ptCount val="101"/>
                <c:pt idx="0">
                  <c:v>-4.88544</c:v>
                </c:pt>
                <c:pt idx="1">
                  <c:v>-6.4351900000000004</c:v>
                </c:pt>
                <c:pt idx="2">
                  <c:v>-7.8579999999999997</c:v>
                </c:pt>
                <c:pt idx="3">
                  <c:v>-8.9848599999999994</c:v>
                </c:pt>
                <c:pt idx="4">
                  <c:v>-9.7227099999999993</c:v>
                </c:pt>
                <c:pt idx="5">
                  <c:v>-10.064780000000001</c:v>
                </c:pt>
                <c:pt idx="6">
                  <c:v>-10.070460000000001</c:v>
                </c:pt>
                <c:pt idx="7">
                  <c:v>-9.8283500000000004</c:v>
                </c:pt>
                <c:pt idx="8">
                  <c:v>-9.4219299999999997</c:v>
                </c:pt>
                <c:pt idx="9">
                  <c:v>-8.9101499999999998</c:v>
                </c:pt>
                <c:pt idx="10">
                  <c:v>-8.3245500000000003</c:v>
                </c:pt>
                <c:pt idx="11">
                  <c:v>-7.6785100000000002</c:v>
                </c:pt>
                <c:pt idx="12">
                  <c:v>-6.9793599999999998</c:v>
                </c:pt>
                <c:pt idx="13">
                  <c:v>-6.2379800000000003</c:v>
                </c:pt>
                <c:pt idx="14">
                  <c:v>-5.4715499999999997</c:v>
                </c:pt>
                <c:pt idx="15">
                  <c:v>-4.7019200000000003</c:v>
                </c:pt>
                <c:pt idx="16">
                  <c:v>-3.9504700000000001</c:v>
                </c:pt>
                <c:pt idx="17">
                  <c:v>-3.2339799999999999</c:v>
                </c:pt>
                <c:pt idx="18">
                  <c:v>-2.5618799999999999</c:v>
                </c:pt>
                <c:pt idx="19">
                  <c:v>-1.9369099999999999</c:v>
                </c:pt>
                <c:pt idx="20">
                  <c:v>-1.3575900000000001</c:v>
                </c:pt>
                <c:pt idx="21">
                  <c:v>-0.82121999999999995</c:v>
                </c:pt>
                <c:pt idx="22">
                  <c:v>-0.32675999999999999</c:v>
                </c:pt>
                <c:pt idx="23">
                  <c:v>0.12514</c:v>
                </c:pt>
                <c:pt idx="24">
                  <c:v>0.53259999999999996</c:v>
                </c:pt>
                <c:pt idx="25">
                  <c:v>0.89454</c:v>
                </c:pt>
                <c:pt idx="26">
                  <c:v>1.2127300000000001</c:v>
                </c:pt>
                <c:pt idx="27">
                  <c:v>1.49349</c:v>
                </c:pt>
                <c:pt idx="28">
                  <c:v>1.7479100000000001</c:v>
                </c:pt>
                <c:pt idx="29">
                  <c:v>1.9903200000000001</c:v>
                </c:pt>
                <c:pt idx="30">
                  <c:v>2.2361599999999999</c:v>
                </c:pt>
                <c:pt idx="31">
                  <c:v>2.49885</c:v>
                </c:pt>
                <c:pt idx="32">
                  <c:v>2.7879700000000001</c:v>
                </c:pt>
                <c:pt idx="33">
                  <c:v>3.1081099999999999</c:v>
                </c:pt>
                <c:pt idx="34">
                  <c:v>3.45987</c:v>
                </c:pt>
                <c:pt idx="35">
                  <c:v>3.84219</c:v>
                </c:pt>
                <c:pt idx="36">
                  <c:v>4.2544000000000004</c:v>
                </c:pt>
                <c:pt idx="37">
                  <c:v>4.6980500000000003</c:v>
                </c:pt>
                <c:pt idx="38">
                  <c:v>5.1771599999999998</c:v>
                </c:pt>
                <c:pt idx="39">
                  <c:v>5.6977200000000003</c:v>
                </c:pt>
                <c:pt idx="40">
                  <c:v>6.2666500000000003</c:v>
                </c:pt>
                <c:pt idx="41">
                  <c:v>6.8897899999999996</c:v>
                </c:pt>
                <c:pt idx="42">
                  <c:v>7.56914</c:v>
                </c:pt>
                <c:pt idx="43">
                  <c:v>8.2990999999999993</c:v>
                </c:pt>
                <c:pt idx="44">
                  <c:v>9.0627899999999997</c:v>
                </c:pt>
                <c:pt idx="45">
                  <c:v>9.8296500000000009</c:v>
                </c:pt>
                <c:pt idx="46">
                  <c:v>10.55569</c:v>
                </c:pt>
                <c:pt idx="47">
                  <c:v>11.18708</c:v>
                </c:pt>
                <c:pt idx="48">
                  <c:v>11.66469</c:v>
                </c:pt>
                <c:pt idx="49">
                  <c:v>11.928089999999999</c:v>
                </c:pt>
                <c:pt idx="50">
                  <c:v>11.91902</c:v>
                </c:pt>
                <c:pt idx="51">
                  <c:v>11.583080000000001</c:v>
                </c:pt>
                <c:pt idx="52">
                  <c:v>10.87166</c:v>
                </c:pt>
                <c:pt idx="53">
                  <c:v>9.7445900000000005</c:v>
                </c:pt>
                <c:pt idx="54">
                  <c:v>8.1732300000000002</c:v>
                </c:pt>
                <c:pt idx="55">
                  <c:v>6.14405</c:v>
                </c:pt>
                <c:pt idx="56">
                  <c:v>3.6617899999999999</c:v>
                </c:pt>
                <c:pt idx="57">
                  <c:v>0.75495000000000001</c:v>
                </c:pt>
                <c:pt idx="58">
                  <c:v>-2.5133800000000002</c:v>
                </c:pt>
                <c:pt idx="59">
                  <c:v>-6.0277500000000002</c:v>
                </c:pt>
                <c:pt idx="60">
                  <c:v>-9.6024200000000004</c:v>
                </c:pt>
                <c:pt idx="61">
                  <c:v>-12.98118</c:v>
                </c:pt>
                <c:pt idx="62">
                  <c:v>-15.8698</c:v>
                </c:pt>
                <c:pt idx="63">
                  <c:v>-17.99682</c:v>
                </c:pt>
                <c:pt idx="64">
                  <c:v>-19.178850000000001</c:v>
                </c:pt>
                <c:pt idx="65">
                  <c:v>-19.35866</c:v>
                </c:pt>
                <c:pt idx="66">
                  <c:v>-18.611519999999999</c:v>
                </c:pt>
                <c:pt idx="67">
                  <c:v>-17.121829999999999</c:v>
                </c:pt>
                <c:pt idx="68">
                  <c:v>-15.142519999999999</c:v>
                </c:pt>
                <c:pt idx="69">
                  <c:v>-12.94595</c:v>
                </c:pt>
                <c:pt idx="70">
                  <c:v>-10.773239999999999</c:v>
                </c:pt>
                <c:pt idx="71">
                  <c:v>-8.7966800000000003</c:v>
                </c:pt>
                <c:pt idx="72">
                  <c:v>-7.1039899999999996</c:v>
                </c:pt>
                <c:pt idx="73">
                  <c:v>-5.70641</c:v>
                </c:pt>
                <c:pt idx="74">
                  <c:v>-4.56595</c:v>
                </c:pt>
                <c:pt idx="75">
                  <c:v>-3.62663</c:v>
                </c:pt>
                <c:pt idx="76">
                  <c:v>-2.8407399999999998</c:v>
                </c:pt>
                <c:pt idx="77">
                  <c:v>-2.18153</c:v>
                </c:pt>
                <c:pt idx="78">
                  <c:v>-1.6418699999999999</c:v>
                </c:pt>
                <c:pt idx="79">
                  <c:v>-1.2261899999999999</c:v>
                </c:pt>
                <c:pt idx="80">
                  <c:v>-0.93894</c:v>
                </c:pt>
                <c:pt idx="81">
                  <c:v>-0.77776000000000001</c:v>
                </c:pt>
                <c:pt idx="82">
                  <c:v>-0.73014999999999997</c:v>
                </c:pt>
                <c:pt idx="83">
                  <c:v>-0.77081</c:v>
                </c:pt>
                <c:pt idx="84">
                  <c:v>-0.86377000000000004</c:v>
                </c:pt>
                <c:pt idx="85">
                  <c:v>-0.96736</c:v>
                </c:pt>
                <c:pt idx="86">
                  <c:v>-1.04413</c:v>
                </c:pt>
                <c:pt idx="87">
                  <c:v>-1.0707899999999999</c:v>
                </c:pt>
                <c:pt idx="88">
                  <c:v>-1.04128</c:v>
                </c:pt>
                <c:pt idx="89">
                  <c:v>-0.96238999999999997</c:v>
                </c:pt>
                <c:pt idx="90">
                  <c:v>-0.84360999999999997</c:v>
                </c:pt>
                <c:pt idx="91">
                  <c:v>-0.69045000000000001</c:v>
                </c:pt>
                <c:pt idx="92">
                  <c:v>-0.50644</c:v>
                </c:pt>
                <c:pt idx="93">
                  <c:v>-0.30280000000000001</c:v>
                </c:pt>
                <c:pt idx="94">
                  <c:v>-0.11133999999999999</c:v>
                </c:pt>
                <c:pt idx="95">
                  <c:v>8.2799999999999992E-3</c:v>
                </c:pt>
                <c:pt idx="96">
                  <c:v>-2.7210000000000002E-2</c:v>
                </c:pt>
                <c:pt idx="97">
                  <c:v>-0.30735000000000001</c:v>
                </c:pt>
                <c:pt idx="98">
                  <c:v>-0.89825999999999995</c:v>
                </c:pt>
                <c:pt idx="99">
                  <c:v>-1.81209</c:v>
                </c:pt>
                <c:pt idx="100">
                  <c:v>-2.9849399999999999</c:v>
                </c:pt>
              </c:numCache>
            </c:numRef>
          </c:val>
          <c:smooth val="0"/>
          <c:extLst>
            <c:ext xmlns:c16="http://schemas.microsoft.com/office/drawing/2014/chart" uri="{C3380CC4-5D6E-409C-BE32-E72D297353CC}">
              <c16:uniqueId val="{00000006-0A82-4383-900A-CB18486EFCF0}"/>
            </c:ext>
          </c:extLst>
        </c:ser>
        <c:ser>
          <c:idx val="5"/>
          <c:order val="7"/>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data'!$S$5:$S$105</c:f>
              <c:numCache>
                <c:formatCode>General</c:formatCode>
                <c:ptCount val="101"/>
                <c:pt idx="0">
                  <c:v>-3.6152299999999999</c:v>
                </c:pt>
                <c:pt idx="1">
                  <c:v>-5.5627700000000004</c:v>
                </c:pt>
                <c:pt idx="2">
                  <c:v>-7.4130700000000003</c:v>
                </c:pt>
                <c:pt idx="3">
                  <c:v>-8.9489599999999996</c:v>
                </c:pt>
                <c:pt idx="4">
                  <c:v>-10.027520000000001</c:v>
                </c:pt>
                <c:pt idx="5">
                  <c:v>-10.59906</c:v>
                </c:pt>
                <c:pt idx="6">
                  <c:v>-10.695650000000001</c:v>
                </c:pt>
                <c:pt idx="7">
                  <c:v>-10.402990000000001</c:v>
                </c:pt>
                <c:pt idx="8">
                  <c:v>-9.8268799999999992</c:v>
                </c:pt>
                <c:pt idx="9">
                  <c:v>-9.0693300000000008</c:v>
                </c:pt>
                <c:pt idx="10">
                  <c:v>-8.2135800000000003</c:v>
                </c:pt>
                <c:pt idx="11">
                  <c:v>-7.3197700000000001</c:v>
                </c:pt>
                <c:pt idx="12">
                  <c:v>-6.4265299999999996</c:v>
                </c:pt>
                <c:pt idx="13">
                  <c:v>-5.5565199999999999</c:v>
                </c:pt>
                <c:pt idx="14">
                  <c:v>-4.7217500000000001</c:v>
                </c:pt>
                <c:pt idx="15">
                  <c:v>-3.92814</c:v>
                </c:pt>
                <c:pt idx="16">
                  <c:v>-3.1777600000000001</c:v>
                </c:pt>
                <c:pt idx="17">
                  <c:v>-2.4699</c:v>
                </c:pt>
                <c:pt idx="18">
                  <c:v>-1.80247</c:v>
                </c:pt>
                <c:pt idx="19">
                  <c:v>-1.1735</c:v>
                </c:pt>
                <c:pt idx="20">
                  <c:v>-0.58196999999999999</c:v>
                </c:pt>
                <c:pt idx="21">
                  <c:v>-2.8750000000000001E-2</c:v>
                </c:pt>
                <c:pt idx="22">
                  <c:v>0.48413</c:v>
                </c:pt>
                <c:pt idx="23">
                  <c:v>0.95484999999999998</c:v>
                </c:pt>
                <c:pt idx="24">
                  <c:v>1.38364</c:v>
                </c:pt>
                <c:pt idx="25">
                  <c:v>1.7738100000000001</c:v>
                </c:pt>
                <c:pt idx="26">
                  <c:v>2.1302599999999998</c:v>
                </c:pt>
                <c:pt idx="27">
                  <c:v>2.4585300000000001</c:v>
                </c:pt>
                <c:pt idx="28">
                  <c:v>2.7634699999999999</c:v>
                </c:pt>
                <c:pt idx="29">
                  <c:v>3.0488300000000002</c:v>
                </c:pt>
                <c:pt idx="30">
                  <c:v>3.3166899999999999</c:v>
                </c:pt>
                <c:pt idx="31">
                  <c:v>3.5679699999999999</c:v>
                </c:pt>
                <c:pt idx="32">
                  <c:v>3.8031899999999998</c:v>
                </c:pt>
                <c:pt idx="33">
                  <c:v>4.0236200000000002</c:v>
                </c:pt>
                <c:pt idx="34">
                  <c:v>4.2331799999999999</c:v>
                </c:pt>
                <c:pt idx="35">
                  <c:v>4.44163</c:v>
                </c:pt>
                <c:pt idx="36">
                  <c:v>4.6655199999999999</c:v>
                </c:pt>
                <c:pt idx="37">
                  <c:v>4.9275900000000004</c:v>
                </c:pt>
                <c:pt idx="38">
                  <c:v>5.2536899999999997</c:v>
                </c:pt>
                <c:pt idx="39">
                  <c:v>5.6684599999999996</c:v>
                </c:pt>
                <c:pt idx="40">
                  <c:v>6.1908399999999997</c:v>
                </c:pt>
                <c:pt idx="41">
                  <c:v>6.8294699999999997</c:v>
                </c:pt>
                <c:pt idx="42">
                  <c:v>7.5792000000000002</c:v>
                </c:pt>
                <c:pt idx="43">
                  <c:v>8.41892</c:v>
                </c:pt>
                <c:pt idx="44">
                  <c:v>9.3120600000000007</c:v>
                </c:pt>
                <c:pt idx="45">
                  <c:v>10.209770000000001</c:v>
                </c:pt>
                <c:pt idx="46">
                  <c:v>11.05611</c:v>
                </c:pt>
                <c:pt idx="47">
                  <c:v>11.794309999999999</c:v>
                </c:pt>
                <c:pt idx="48">
                  <c:v>12.37119</c:v>
                </c:pt>
                <c:pt idx="49">
                  <c:v>12.739280000000001</c:v>
                </c:pt>
                <c:pt idx="50">
                  <c:v>12.856450000000001</c:v>
                </c:pt>
                <c:pt idx="51">
                  <c:v>12.68465</c:v>
                </c:pt>
                <c:pt idx="52">
                  <c:v>12.18769</c:v>
                </c:pt>
                <c:pt idx="53">
                  <c:v>11.32879</c:v>
                </c:pt>
                <c:pt idx="54">
                  <c:v>10.070639999999999</c:v>
                </c:pt>
                <c:pt idx="55">
                  <c:v>8.3784100000000006</c:v>
                </c:pt>
                <c:pt idx="56">
                  <c:v>6.2264400000000002</c:v>
                </c:pt>
                <c:pt idx="57">
                  <c:v>3.60982</c:v>
                </c:pt>
                <c:pt idx="58">
                  <c:v>0.56032999999999999</c:v>
                </c:pt>
                <c:pt idx="59">
                  <c:v>-2.8340800000000002</c:v>
                </c:pt>
                <c:pt idx="60">
                  <c:v>-6.4083899999999998</c:v>
                </c:pt>
                <c:pt idx="61">
                  <c:v>-9.91615</c:v>
                </c:pt>
                <c:pt idx="62">
                  <c:v>-13.05607</c:v>
                </c:pt>
                <c:pt idx="63">
                  <c:v>-15.534420000000001</c:v>
                </c:pt>
                <c:pt idx="64">
                  <c:v>-17.137419999999999</c:v>
                </c:pt>
                <c:pt idx="65">
                  <c:v>-17.775970000000001</c:v>
                </c:pt>
                <c:pt idx="66">
                  <c:v>-17.491569999999999</c:v>
                </c:pt>
                <c:pt idx="67">
                  <c:v>-16.431339999999999</c:v>
                </c:pt>
                <c:pt idx="68">
                  <c:v>-14.812430000000001</c:v>
                </c:pt>
                <c:pt idx="69">
                  <c:v>-12.88119</c:v>
                </c:pt>
                <c:pt idx="70">
                  <c:v>-10.871259999999999</c:v>
                </c:pt>
                <c:pt idx="71">
                  <c:v>-8.9668899999999994</c:v>
                </c:pt>
                <c:pt idx="72">
                  <c:v>-7.2799100000000001</c:v>
                </c:pt>
                <c:pt idx="73">
                  <c:v>-5.8483900000000002</c:v>
                </c:pt>
                <c:pt idx="74">
                  <c:v>-4.6533899999999999</c:v>
                </c:pt>
                <c:pt idx="75">
                  <c:v>-3.6452399999999998</c:v>
                </c:pt>
                <c:pt idx="76">
                  <c:v>-2.77</c:v>
                </c:pt>
                <c:pt idx="77">
                  <c:v>-1.9877800000000001</c:v>
                </c:pt>
                <c:pt idx="78">
                  <c:v>-1.28122</c:v>
                </c:pt>
                <c:pt idx="79">
                  <c:v>-0.65210000000000001</c:v>
                </c:pt>
                <c:pt idx="80">
                  <c:v>-0.11294</c:v>
                </c:pt>
                <c:pt idx="81">
                  <c:v>0.32362000000000002</c:v>
                </c:pt>
                <c:pt idx="82">
                  <c:v>0.65417999999999998</c:v>
                </c:pt>
                <c:pt idx="83">
                  <c:v>0.88658000000000003</c:v>
                </c:pt>
                <c:pt idx="84">
                  <c:v>1.0393699999999999</c:v>
                </c:pt>
                <c:pt idx="85">
                  <c:v>1.1357600000000001</c:v>
                </c:pt>
                <c:pt idx="86">
                  <c:v>1.1963900000000001</c:v>
                </c:pt>
                <c:pt idx="87">
                  <c:v>1.23874</c:v>
                </c:pt>
                <c:pt idx="88">
                  <c:v>1.2765200000000001</c:v>
                </c:pt>
                <c:pt idx="89">
                  <c:v>1.3241000000000001</c:v>
                </c:pt>
                <c:pt idx="90">
                  <c:v>1.3933</c:v>
                </c:pt>
                <c:pt idx="91">
                  <c:v>1.48787</c:v>
                </c:pt>
                <c:pt idx="92">
                  <c:v>1.59548</c:v>
                </c:pt>
                <c:pt idx="93">
                  <c:v>1.68</c:v>
                </c:pt>
                <c:pt idx="94">
                  <c:v>1.6837200000000001</c:v>
                </c:pt>
                <c:pt idx="95">
                  <c:v>1.5385599999999999</c:v>
                </c:pt>
                <c:pt idx="96">
                  <c:v>1.18083</c:v>
                </c:pt>
                <c:pt idx="97">
                  <c:v>0.56349000000000005</c:v>
                </c:pt>
                <c:pt idx="98">
                  <c:v>-0.33163999999999999</c:v>
                </c:pt>
                <c:pt idx="99">
                  <c:v>-1.4856100000000001</c:v>
                </c:pt>
                <c:pt idx="100">
                  <c:v>-2.8305799999999999</c:v>
                </c:pt>
              </c:numCache>
            </c:numRef>
          </c:val>
          <c:smooth val="0"/>
          <c:extLst>
            <c:ext xmlns:c16="http://schemas.microsoft.com/office/drawing/2014/chart" uri="{C3380CC4-5D6E-409C-BE32-E72D297353CC}">
              <c16:uniqueId val="{00000007-0A82-4383-900A-CB18486EFCF0}"/>
            </c:ext>
          </c:extLst>
        </c:ser>
        <c:ser>
          <c:idx val="6"/>
          <c:order val="8"/>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data'!$T$5:$T$105</c:f>
              <c:numCache>
                <c:formatCode>General</c:formatCode>
                <c:ptCount val="101"/>
                <c:pt idx="0">
                  <c:v>-3.38442</c:v>
                </c:pt>
                <c:pt idx="1">
                  <c:v>-5.3016199999999998</c:v>
                </c:pt>
                <c:pt idx="2">
                  <c:v>-6.97417</c:v>
                </c:pt>
                <c:pt idx="3">
                  <c:v>-8.2034099999999999</c:v>
                </c:pt>
                <c:pt idx="4">
                  <c:v>-8.9010400000000001</c:v>
                </c:pt>
                <c:pt idx="5">
                  <c:v>-9.0918299999999999</c:v>
                </c:pt>
                <c:pt idx="6">
                  <c:v>-8.8804700000000008</c:v>
                </c:pt>
                <c:pt idx="7">
                  <c:v>-8.4019700000000004</c:v>
                </c:pt>
                <c:pt idx="8">
                  <c:v>-7.7786099999999996</c:v>
                </c:pt>
                <c:pt idx="9">
                  <c:v>-7.0946300000000004</c:v>
                </c:pt>
                <c:pt idx="10">
                  <c:v>-6.3905599999999998</c:v>
                </c:pt>
                <c:pt idx="11">
                  <c:v>-5.67441</c:v>
                </c:pt>
                <c:pt idx="12">
                  <c:v>-4.9394</c:v>
                </c:pt>
                <c:pt idx="13">
                  <c:v>-4.1812500000000004</c:v>
                </c:pt>
                <c:pt idx="14">
                  <c:v>-3.40591</c:v>
                </c:pt>
                <c:pt idx="15">
                  <c:v>-2.62879</c:v>
                </c:pt>
                <c:pt idx="16">
                  <c:v>-1.86941</c:v>
                </c:pt>
                <c:pt idx="17">
                  <c:v>-1.1440999999999999</c:v>
                </c:pt>
                <c:pt idx="18">
                  <c:v>-0.46333000000000002</c:v>
                </c:pt>
                <c:pt idx="19">
                  <c:v>0.16843</c:v>
                </c:pt>
                <c:pt idx="20">
                  <c:v>0.75077000000000005</c:v>
                </c:pt>
                <c:pt idx="21">
                  <c:v>1.2863199999999999</c:v>
                </c:pt>
                <c:pt idx="22">
                  <c:v>1.77972</c:v>
                </c:pt>
                <c:pt idx="23">
                  <c:v>2.2362000000000002</c:v>
                </c:pt>
                <c:pt idx="24">
                  <c:v>2.6609099999999999</c:v>
                </c:pt>
                <c:pt idx="25">
                  <c:v>3.05857</c:v>
                </c:pt>
                <c:pt idx="26">
                  <c:v>3.4322400000000002</c:v>
                </c:pt>
                <c:pt idx="27">
                  <c:v>3.78349</c:v>
                </c:pt>
                <c:pt idx="28">
                  <c:v>4.1118499999999996</c:v>
                </c:pt>
                <c:pt idx="29">
                  <c:v>4.4158200000000001</c:v>
                </c:pt>
                <c:pt idx="30">
                  <c:v>4.6956699999999998</c:v>
                </c:pt>
                <c:pt idx="31">
                  <c:v>4.9571500000000004</c:v>
                </c:pt>
                <c:pt idx="32">
                  <c:v>5.2135300000000004</c:v>
                </c:pt>
                <c:pt idx="33">
                  <c:v>5.4840400000000002</c:v>
                </c:pt>
                <c:pt idx="34">
                  <c:v>5.7899900000000004</c:v>
                </c:pt>
                <c:pt idx="35">
                  <c:v>6.1486400000000003</c:v>
                </c:pt>
                <c:pt idx="36">
                  <c:v>6.5693400000000004</c:v>
                </c:pt>
                <c:pt idx="37">
                  <c:v>7.0533700000000001</c:v>
                </c:pt>
                <c:pt idx="38">
                  <c:v>7.5955300000000001</c:v>
                </c:pt>
                <c:pt idx="39">
                  <c:v>8.1871399999999994</c:v>
                </c:pt>
                <c:pt idx="40">
                  <c:v>8.8172200000000007</c:v>
                </c:pt>
                <c:pt idx="41">
                  <c:v>9.4727499999999996</c:v>
                </c:pt>
                <c:pt idx="42">
                  <c:v>10.13725</c:v>
                </c:pt>
                <c:pt idx="43">
                  <c:v>10.789770000000001</c:v>
                </c:pt>
                <c:pt idx="44">
                  <c:v>11.40273</c:v>
                </c:pt>
                <c:pt idx="45">
                  <c:v>11.942030000000001</c:v>
                </c:pt>
                <c:pt idx="46">
                  <c:v>12.36829</c:v>
                </c:pt>
                <c:pt idx="47">
                  <c:v>12.638489999999999</c:v>
                </c:pt>
                <c:pt idx="48">
                  <c:v>12.71062</c:v>
                </c:pt>
                <c:pt idx="49">
                  <c:v>12.546559999999999</c:v>
                </c:pt>
                <c:pt idx="50">
                  <c:v>12.111549999999999</c:v>
                </c:pt>
                <c:pt idx="51">
                  <c:v>11.373390000000001</c:v>
                </c:pt>
                <c:pt idx="52">
                  <c:v>10.29984</c:v>
                </c:pt>
                <c:pt idx="53">
                  <c:v>8.8587100000000003</c:v>
                </c:pt>
                <c:pt idx="54">
                  <c:v>7.0211300000000003</c:v>
                </c:pt>
                <c:pt idx="55">
                  <c:v>4.7643599999999999</c:v>
                </c:pt>
                <c:pt idx="56">
                  <c:v>2.0768900000000001</c:v>
                </c:pt>
                <c:pt idx="57">
                  <c:v>-1.0334099999999999</c:v>
                </c:pt>
                <c:pt idx="58">
                  <c:v>-4.5222600000000002</c:v>
                </c:pt>
                <c:pt idx="59">
                  <c:v>-8.2813499999999998</c:v>
                </c:pt>
                <c:pt idx="60">
                  <c:v>-12.11</c:v>
                </c:pt>
                <c:pt idx="61">
                  <c:v>-15.70988</c:v>
                </c:pt>
                <c:pt idx="62">
                  <c:v>-18.725390000000001</c:v>
                </c:pt>
                <c:pt idx="63">
                  <c:v>-20.826319999999999</c:v>
                </c:pt>
                <c:pt idx="64">
                  <c:v>-21.795590000000001</c:v>
                </c:pt>
                <c:pt idx="65">
                  <c:v>-21.58202</c:v>
                </c:pt>
                <c:pt idx="66">
                  <c:v>-20.304269999999999</c:v>
                </c:pt>
                <c:pt idx="67">
                  <c:v>-18.217610000000001</c:v>
                </c:pt>
                <c:pt idx="68">
                  <c:v>-15.65643</c:v>
                </c:pt>
                <c:pt idx="69">
                  <c:v>-12.962</c:v>
                </c:pt>
                <c:pt idx="70">
                  <c:v>-10.414820000000001</c:v>
                </c:pt>
                <c:pt idx="71">
                  <c:v>-8.1890099999999997</c:v>
                </c:pt>
                <c:pt idx="72">
                  <c:v>-6.3458399999999999</c:v>
                </c:pt>
                <c:pt idx="73">
                  <c:v>-4.8605200000000002</c:v>
                </c:pt>
                <c:pt idx="74">
                  <c:v>-3.6622300000000001</c:v>
                </c:pt>
                <c:pt idx="75">
                  <c:v>-2.6738</c:v>
                </c:pt>
                <c:pt idx="76">
                  <c:v>-1.8369599999999999</c:v>
                </c:pt>
                <c:pt idx="77">
                  <c:v>-1.1235999999999999</c:v>
                </c:pt>
                <c:pt idx="78">
                  <c:v>-0.53278000000000003</c:v>
                </c:pt>
                <c:pt idx="79">
                  <c:v>-7.8659999999999994E-2</c:v>
                </c:pt>
                <c:pt idx="80">
                  <c:v>0.22509999999999999</c:v>
                </c:pt>
                <c:pt idx="81">
                  <c:v>0.37806000000000001</c:v>
                </c:pt>
                <c:pt idx="82">
                  <c:v>0.39882000000000001</c:v>
                </c:pt>
                <c:pt idx="83">
                  <c:v>0.32332</c:v>
                </c:pt>
                <c:pt idx="84">
                  <c:v>0.19811000000000001</c:v>
                </c:pt>
                <c:pt idx="85">
                  <c:v>6.9010000000000002E-2</c:v>
                </c:pt>
                <c:pt idx="86">
                  <c:v>-2.6419999999999999E-2</c:v>
                </c:pt>
                <c:pt idx="87">
                  <c:v>-6.2579999999999997E-2</c:v>
                </c:pt>
                <c:pt idx="88">
                  <c:v>-2.5059999999999999E-2</c:v>
                </c:pt>
                <c:pt idx="89">
                  <c:v>9.5269999999999994E-2</c:v>
                </c:pt>
                <c:pt idx="90">
                  <c:v>0.30286000000000002</c:v>
                </c:pt>
                <c:pt idx="91">
                  <c:v>0.59657000000000004</c:v>
                </c:pt>
                <c:pt idx="92">
                  <c:v>0.96187999999999996</c:v>
                </c:pt>
                <c:pt idx="93">
                  <c:v>1.35945</c:v>
                </c:pt>
                <c:pt idx="94">
                  <c:v>1.7193799999999999</c:v>
                </c:pt>
                <c:pt idx="95">
                  <c:v>1.9379599999999999</c:v>
                </c:pt>
                <c:pt idx="96">
                  <c:v>1.89194</c:v>
                </c:pt>
                <c:pt idx="97">
                  <c:v>1.46394</c:v>
                </c:pt>
                <c:pt idx="98">
                  <c:v>0.58118000000000003</c:v>
                </c:pt>
                <c:pt idx="99">
                  <c:v>-0.74419000000000002</c:v>
                </c:pt>
                <c:pt idx="100">
                  <c:v>-2.39655</c:v>
                </c:pt>
              </c:numCache>
            </c:numRef>
          </c:val>
          <c:smooth val="0"/>
          <c:extLst>
            <c:ext xmlns:c16="http://schemas.microsoft.com/office/drawing/2014/chart" uri="{C3380CC4-5D6E-409C-BE32-E72D297353CC}">
              <c16:uniqueId val="{00000008-0A82-4383-900A-CB18486EFCF0}"/>
            </c:ext>
          </c:extLst>
        </c:ser>
        <c:ser>
          <c:idx val="7"/>
          <c:order val="9"/>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data'!$U$5:$U$105</c:f>
              <c:numCache>
                <c:formatCode>General</c:formatCode>
                <c:ptCount val="101"/>
                <c:pt idx="0">
                  <c:v>-1.3698900000000001</c:v>
                </c:pt>
                <c:pt idx="1">
                  <c:v>-3.57789</c:v>
                </c:pt>
                <c:pt idx="2">
                  <c:v>-5.61015</c:v>
                </c:pt>
                <c:pt idx="3">
                  <c:v>-7.2307399999999999</c:v>
                </c:pt>
                <c:pt idx="4">
                  <c:v>-8.3092100000000002</c:v>
                </c:pt>
                <c:pt idx="5">
                  <c:v>-8.8315400000000004</c:v>
                </c:pt>
                <c:pt idx="6">
                  <c:v>-8.8727300000000007</c:v>
                </c:pt>
                <c:pt idx="7">
                  <c:v>-8.5536399999999997</c:v>
                </c:pt>
                <c:pt idx="8">
                  <c:v>-8.0007699999999993</c:v>
                </c:pt>
                <c:pt idx="9">
                  <c:v>-7.3178799999999997</c:v>
                </c:pt>
                <c:pt idx="10">
                  <c:v>-6.5736600000000003</c:v>
                </c:pt>
                <c:pt idx="11">
                  <c:v>-5.8009599999999999</c:v>
                </c:pt>
                <c:pt idx="12">
                  <c:v>-5.0086000000000004</c:v>
                </c:pt>
                <c:pt idx="13">
                  <c:v>-4.1948100000000004</c:v>
                </c:pt>
                <c:pt idx="14">
                  <c:v>-3.36225</c:v>
                </c:pt>
                <c:pt idx="15">
                  <c:v>-2.5245899999999999</c:v>
                </c:pt>
                <c:pt idx="16">
                  <c:v>-1.70404</c:v>
                </c:pt>
                <c:pt idx="17">
                  <c:v>-0.92418999999999996</c:v>
                </c:pt>
                <c:pt idx="18">
                  <c:v>-0.20448</c:v>
                </c:pt>
                <c:pt idx="19">
                  <c:v>0.44257999999999997</c:v>
                </c:pt>
                <c:pt idx="20">
                  <c:v>1.01078</c:v>
                </c:pt>
                <c:pt idx="21">
                  <c:v>1.49848</c:v>
                </c:pt>
                <c:pt idx="22">
                  <c:v>1.9094800000000001</c:v>
                </c:pt>
                <c:pt idx="23">
                  <c:v>2.2531099999999999</c:v>
                </c:pt>
                <c:pt idx="24">
                  <c:v>2.5447000000000002</c:v>
                </c:pt>
                <c:pt idx="25">
                  <c:v>2.8048199999999999</c:v>
                </c:pt>
                <c:pt idx="26">
                  <c:v>3.0569199999999999</c:v>
                </c:pt>
                <c:pt idx="27">
                  <c:v>3.3234699999999999</c:v>
                </c:pt>
                <c:pt idx="28">
                  <c:v>3.6218300000000001</c:v>
                </c:pt>
                <c:pt idx="29">
                  <c:v>3.9587599999999998</c:v>
                </c:pt>
                <c:pt idx="30">
                  <c:v>4.3298899999999998</c:v>
                </c:pt>
                <c:pt idx="31">
                  <c:v>4.7206799999999998</c:v>
                </c:pt>
                <c:pt idx="32">
                  <c:v>5.1112599999999997</c:v>
                </c:pt>
                <c:pt idx="33">
                  <c:v>5.4828000000000001</c:v>
                </c:pt>
                <c:pt idx="34">
                  <c:v>5.82273</c:v>
                </c:pt>
                <c:pt idx="35">
                  <c:v>6.1290699999999996</c:v>
                </c:pt>
                <c:pt idx="36">
                  <c:v>6.4110399999999998</c:v>
                </c:pt>
                <c:pt idx="37">
                  <c:v>6.6895199999999999</c:v>
                </c:pt>
                <c:pt idx="38">
                  <c:v>6.9944899999999999</c:v>
                </c:pt>
                <c:pt idx="39">
                  <c:v>7.3608000000000002</c:v>
                </c:pt>
                <c:pt idx="40">
                  <c:v>7.8212999999999999</c:v>
                </c:pt>
                <c:pt idx="41">
                  <c:v>8.3980499999999996</c:v>
                </c:pt>
                <c:pt idx="42">
                  <c:v>9.0949000000000009</c:v>
                </c:pt>
                <c:pt idx="43">
                  <c:v>9.8940300000000008</c:v>
                </c:pt>
                <c:pt idx="44">
                  <c:v>10.75719</c:v>
                </c:pt>
                <c:pt idx="45">
                  <c:v>11.63045</c:v>
                </c:pt>
                <c:pt idx="46">
                  <c:v>12.45074</c:v>
                </c:pt>
                <c:pt idx="47">
                  <c:v>13.15324</c:v>
                </c:pt>
                <c:pt idx="48">
                  <c:v>13.675129999999999</c:v>
                </c:pt>
                <c:pt idx="49">
                  <c:v>13.959</c:v>
                </c:pt>
                <c:pt idx="50">
                  <c:v>13.9534</c:v>
                </c:pt>
                <c:pt idx="51">
                  <c:v>13.61176</c:v>
                </c:pt>
                <c:pt idx="52">
                  <c:v>12.890180000000001</c:v>
                </c:pt>
                <c:pt idx="53">
                  <c:v>11.746130000000001</c:v>
                </c:pt>
                <c:pt idx="54">
                  <c:v>10.140560000000001</c:v>
                </c:pt>
                <c:pt idx="55">
                  <c:v>8.0437399999999997</c:v>
                </c:pt>
                <c:pt idx="56">
                  <c:v>5.4455099999999996</c:v>
                </c:pt>
                <c:pt idx="57">
                  <c:v>2.36775</c:v>
                </c:pt>
                <c:pt idx="58">
                  <c:v>-1.1177999999999999</c:v>
                </c:pt>
                <c:pt idx="59">
                  <c:v>-4.8692599999999997</c:v>
                </c:pt>
                <c:pt idx="60">
                  <c:v>-8.6546000000000003</c:v>
                </c:pt>
                <c:pt idx="61">
                  <c:v>-12.15546</c:v>
                </c:pt>
                <c:pt idx="62">
                  <c:v>-15.016500000000001</c:v>
                </c:pt>
                <c:pt idx="63">
                  <c:v>-16.93289</c:v>
                </c:pt>
                <c:pt idx="64">
                  <c:v>-17.73751</c:v>
                </c:pt>
                <c:pt idx="65">
                  <c:v>-17.440249999999999</c:v>
                </c:pt>
                <c:pt idx="66">
                  <c:v>-16.21396</c:v>
                </c:pt>
                <c:pt idx="67">
                  <c:v>-14.341189999999999</c:v>
                </c:pt>
                <c:pt idx="68">
                  <c:v>-12.143140000000001</c:v>
                </c:pt>
                <c:pt idx="69">
                  <c:v>-9.9097500000000007</c:v>
                </c:pt>
                <c:pt idx="70">
                  <c:v>-7.8449999999999998</c:v>
                </c:pt>
                <c:pt idx="71">
                  <c:v>-6.0462800000000003</c:v>
                </c:pt>
                <c:pt idx="72">
                  <c:v>-4.5182799999999999</c:v>
                </c:pt>
                <c:pt idx="73">
                  <c:v>-3.20817</c:v>
                </c:pt>
                <c:pt idx="74">
                  <c:v>-2.0475500000000002</c:v>
                </c:pt>
                <c:pt idx="75">
                  <c:v>-0.98280999999999996</c:v>
                </c:pt>
                <c:pt idx="76">
                  <c:v>7.1599999999999997E-3</c:v>
                </c:pt>
                <c:pt idx="77">
                  <c:v>0.91069</c:v>
                </c:pt>
                <c:pt idx="78">
                  <c:v>1.6905600000000001</c:v>
                </c:pt>
                <c:pt idx="79">
                  <c:v>2.3013499999999998</c:v>
                </c:pt>
                <c:pt idx="80">
                  <c:v>2.7058499999999999</c:v>
                </c:pt>
                <c:pt idx="81">
                  <c:v>2.8879299999999999</c:v>
                </c:pt>
                <c:pt idx="82">
                  <c:v>2.8592200000000001</c:v>
                </c:pt>
                <c:pt idx="83">
                  <c:v>2.657</c:v>
                </c:pt>
                <c:pt idx="84">
                  <c:v>2.33575</c:v>
                </c:pt>
                <c:pt idx="85">
                  <c:v>1.9594100000000001</c:v>
                </c:pt>
                <c:pt idx="86">
                  <c:v>1.59056</c:v>
                </c:pt>
                <c:pt idx="87">
                  <c:v>1.2830999999999999</c:v>
                </c:pt>
                <c:pt idx="88">
                  <c:v>1.07717</c:v>
                </c:pt>
                <c:pt idx="89">
                  <c:v>0.99563000000000001</c:v>
                </c:pt>
                <c:pt idx="90">
                  <c:v>1.04566</c:v>
                </c:pt>
                <c:pt idx="91">
                  <c:v>1.21841</c:v>
                </c:pt>
                <c:pt idx="92">
                  <c:v>1.4880199999999999</c:v>
                </c:pt>
                <c:pt idx="93">
                  <c:v>1.8078799999999999</c:v>
                </c:pt>
                <c:pt idx="94">
                  <c:v>2.10799</c:v>
                </c:pt>
                <c:pt idx="95">
                  <c:v>2.2957399999999999</c:v>
                </c:pt>
                <c:pt idx="96">
                  <c:v>2.2680899999999999</c:v>
                </c:pt>
                <c:pt idx="97">
                  <c:v>1.9318900000000001</c:v>
                </c:pt>
                <c:pt idx="98">
                  <c:v>1.2310300000000001</c:v>
                </c:pt>
                <c:pt idx="99">
                  <c:v>0.17609</c:v>
                </c:pt>
                <c:pt idx="100">
                  <c:v>-1.14194</c:v>
                </c:pt>
              </c:numCache>
            </c:numRef>
          </c:val>
          <c:smooth val="0"/>
          <c:extLst>
            <c:ext xmlns:c16="http://schemas.microsoft.com/office/drawing/2014/chart" uri="{C3380CC4-5D6E-409C-BE32-E72D297353CC}">
              <c16:uniqueId val="{00000009-0A82-4383-900A-CB18486EFCF0}"/>
            </c:ext>
          </c:extLst>
        </c:ser>
        <c:ser>
          <c:idx val="8"/>
          <c:order val="10"/>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data'!$V$5:$V$105</c:f>
              <c:numCache>
                <c:formatCode>General</c:formatCode>
                <c:ptCount val="101"/>
                <c:pt idx="0">
                  <c:v>-1.9091199999999999</c:v>
                </c:pt>
                <c:pt idx="1">
                  <c:v>-3.9550299999999998</c:v>
                </c:pt>
                <c:pt idx="2">
                  <c:v>-5.8313499999999996</c:v>
                </c:pt>
                <c:pt idx="3">
                  <c:v>-7.2952000000000004</c:v>
                </c:pt>
                <c:pt idx="4">
                  <c:v>-8.2071199999999997</c:v>
                </c:pt>
                <c:pt idx="5">
                  <c:v>-8.5505999999999993</c:v>
                </c:pt>
                <c:pt idx="6">
                  <c:v>-8.4093800000000005</c:v>
                </c:pt>
                <c:pt idx="7">
                  <c:v>-7.9215299999999997</c:v>
                </c:pt>
                <c:pt idx="8">
                  <c:v>-7.23482</c:v>
                </c:pt>
                <c:pt idx="9">
                  <c:v>-6.47255</c:v>
                </c:pt>
                <c:pt idx="10">
                  <c:v>-5.7176</c:v>
                </c:pt>
                <c:pt idx="11">
                  <c:v>-5.0121099999999998</c:v>
                </c:pt>
                <c:pt idx="12">
                  <c:v>-4.3649300000000002</c:v>
                </c:pt>
                <c:pt idx="13">
                  <c:v>-3.76545</c:v>
                </c:pt>
                <c:pt idx="14">
                  <c:v>-3.1951499999999999</c:v>
                </c:pt>
                <c:pt idx="15">
                  <c:v>-2.637</c:v>
                </c:pt>
                <c:pt idx="16">
                  <c:v>-2.07952</c:v>
                </c:pt>
                <c:pt idx="17">
                  <c:v>-1.5181100000000001</c:v>
                </c:pt>
                <c:pt idx="18">
                  <c:v>-0.95257000000000003</c:v>
                </c:pt>
                <c:pt idx="19">
                  <c:v>-0.38668999999999998</c:v>
                </c:pt>
                <c:pt idx="20">
                  <c:v>0.17360999999999999</c:v>
                </c:pt>
                <c:pt idx="21">
                  <c:v>0.72224999999999995</c:v>
                </c:pt>
                <c:pt idx="22">
                  <c:v>1.2538800000000001</c:v>
                </c:pt>
                <c:pt idx="23">
                  <c:v>1.76481</c:v>
                </c:pt>
                <c:pt idx="24">
                  <c:v>2.2525200000000001</c:v>
                </c:pt>
                <c:pt idx="25">
                  <c:v>2.7145000000000001</c:v>
                </c:pt>
                <c:pt idx="26">
                  <c:v>3.14737</c:v>
                </c:pt>
                <c:pt idx="27">
                  <c:v>3.5476800000000002</c:v>
                </c:pt>
                <c:pt idx="28">
                  <c:v>3.9120499999999998</c:v>
                </c:pt>
                <c:pt idx="29">
                  <c:v>4.2409600000000003</c:v>
                </c:pt>
                <c:pt idx="30">
                  <c:v>4.5393800000000004</c:v>
                </c:pt>
                <c:pt idx="31">
                  <c:v>4.8171600000000003</c:v>
                </c:pt>
                <c:pt idx="32">
                  <c:v>5.0868000000000002</c:v>
                </c:pt>
                <c:pt idx="33">
                  <c:v>5.3610199999999999</c:v>
                </c:pt>
                <c:pt idx="34">
                  <c:v>5.6519500000000003</c:v>
                </c:pt>
                <c:pt idx="35">
                  <c:v>5.9718099999999996</c:v>
                </c:pt>
                <c:pt idx="36">
                  <c:v>6.3332800000000002</c:v>
                </c:pt>
                <c:pt idx="37">
                  <c:v>6.7493400000000001</c:v>
                </c:pt>
                <c:pt idx="38">
                  <c:v>7.2322699999999998</c:v>
                </c:pt>
                <c:pt idx="39">
                  <c:v>7.7913199999999998</c:v>
                </c:pt>
                <c:pt idx="40">
                  <c:v>8.4314</c:v>
                </c:pt>
                <c:pt idx="41">
                  <c:v>9.1509</c:v>
                </c:pt>
                <c:pt idx="42">
                  <c:v>9.9396900000000006</c:v>
                </c:pt>
                <c:pt idx="43">
                  <c:v>10.776120000000001</c:v>
                </c:pt>
                <c:pt idx="44">
                  <c:v>11.62696</c:v>
                </c:pt>
                <c:pt idx="45">
                  <c:v>12.44769</c:v>
                </c:pt>
                <c:pt idx="46">
                  <c:v>13.186909999999999</c:v>
                </c:pt>
                <c:pt idx="47">
                  <c:v>13.791880000000001</c:v>
                </c:pt>
                <c:pt idx="48">
                  <c:v>14.214219999999999</c:v>
                </c:pt>
                <c:pt idx="49">
                  <c:v>14.414249999999999</c:v>
                </c:pt>
                <c:pt idx="50">
                  <c:v>14.36046</c:v>
                </c:pt>
                <c:pt idx="51">
                  <c:v>14.02533</c:v>
                </c:pt>
                <c:pt idx="52">
                  <c:v>13.378119999999999</c:v>
                </c:pt>
                <c:pt idx="53">
                  <c:v>12.38114</c:v>
                </c:pt>
                <c:pt idx="54">
                  <c:v>10.99033</c:v>
                </c:pt>
                <c:pt idx="55">
                  <c:v>9.1628500000000006</c:v>
                </c:pt>
                <c:pt idx="56">
                  <c:v>6.8684500000000002</c:v>
                </c:pt>
                <c:pt idx="57">
                  <c:v>4.1033999999999997</c:v>
                </c:pt>
                <c:pt idx="58">
                  <c:v>0.90773000000000004</c:v>
                </c:pt>
                <c:pt idx="59">
                  <c:v>-2.61443</c:v>
                </c:pt>
                <c:pt idx="60">
                  <c:v>-6.2752299999999996</c:v>
                </c:pt>
                <c:pt idx="61">
                  <c:v>-9.7999500000000008</c:v>
                </c:pt>
                <c:pt idx="62">
                  <c:v>-12.85966</c:v>
                </c:pt>
                <c:pt idx="63">
                  <c:v>-15.14226</c:v>
                </c:pt>
                <c:pt idx="64">
                  <c:v>-16.433109999999999</c:v>
                </c:pt>
                <c:pt idx="65">
                  <c:v>-16.66705</c:v>
                </c:pt>
                <c:pt idx="66">
                  <c:v>-15.93384</c:v>
                </c:pt>
                <c:pt idx="67">
                  <c:v>-14.44797</c:v>
                </c:pt>
                <c:pt idx="68">
                  <c:v>-12.49442</c:v>
                </c:pt>
                <c:pt idx="69">
                  <c:v>-10.36406</c:v>
                </c:pt>
                <c:pt idx="70">
                  <c:v>-8.2935099999999995</c:v>
                </c:pt>
                <c:pt idx="71">
                  <c:v>-6.4292699999999998</c:v>
                </c:pt>
                <c:pt idx="72">
                  <c:v>-4.8275100000000002</c:v>
                </c:pt>
                <c:pt idx="73">
                  <c:v>-3.4792900000000002</c:v>
                </c:pt>
                <c:pt idx="74">
                  <c:v>-2.3431099999999998</c:v>
                </c:pt>
                <c:pt idx="75">
                  <c:v>-1.3717299999999999</c:v>
                </c:pt>
                <c:pt idx="76">
                  <c:v>-0.52986999999999995</c:v>
                </c:pt>
                <c:pt idx="77">
                  <c:v>0.19867000000000001</c:v>
                </c:pt>
                <c:pt idx="78">
                  <c:v>0.81264999999999998</c:v>
                </c:pt>
                <c:pt idx="79">
                  <c:v>1.3007599999999999</c:v>
                </c:pt>
                <c:pt idx="80">
                  <c:v>1.6530100000000001</c:v>
                </c:pt>
                <c:pt idx="81">
                  <c:v>1.86968</c:v>
                </c:pt>
                <c:pt idx="82">
                  <c:v>1.96675</c:v>
                </c:pt>
                <c:pt idx="83">
                  <c:v>1.97601</c:v>
                </c:pt>
                <c:pt idx="84">
                  <c:v>1.93926</c:v>
                </c:pt>
                <c:pt idx="85">
                  <c:v>1.9012800000000001</c:v>
                </c:pt>
                <c:pt idx="86">
                  <c:v>1.9006099999999999</c:v>
                </c:pt>
                <c:pt idx="87">
                  <c:v>1.96262</c:v>
                </c:pt>
                <c:pt idx="88">
                  <c:v>2.0972200000000001</c:v>
                </c:pt>
                <c:pt idx="89">
                  <c:v>2.3012100000000002</c:v>
                </c:pt>
                <c:pt idx="90">
                  <c:v>2.5628799999999998</c:v>
                </c:pt>
                <c:pt idx="91">
                  <c:v>2.8684599999999998</c:v>
                </c:pt>
                <c:pt idx="92">
                  <c:v>3.20024</c:v>
                </c:pt>
                <c:pt idx="93">
                  <c:v>3.5272999999999999</c:v>
                </c:pt>
                <c:pt idx="94">
                  <c:v>3.7896700000000001</c:v>
                </c:pt>
                <c:pt idx="95">
                  <c:v>3.8906399999999999</c:v>
                </c:pt>
                <c:pt idx="96">
                  <c:v>3.7051500000000002</c:v>
                </c:pt>
                <c:pt idx="97">
                  <c:v>3.1098400000000002</c:v>
                </c:pt>
                <c:pt idx="98">
                  <c:v>2.0290499999999998</c:v>
                </c:pt>
                <c:pt idx="99">
                  <c:v>0.48308000000000001</c:v>
                </c:pt>
                <c:pt idx="100">
                  <c:v>-1.38957</c:v>
                </c:pt>
              </c:numCache>
            </c:numRef>
          </c:val>
          <c:smooth val="0"/>
          <c:extLst>
            <c:ext xmlns:c16="http://schemas.microsoft.com/office/drawing/2014/chart" uri="{C3380CC4-5D6E-409C-BE32-E72D297353CC}">
              <c16:uniqueId val="{0000000A-0A82-4383-900A-CB18486EFCF0}"/>
            </c:ext>
          </c:extLst>
        </c:ser>
        <c:ser>
          <c:idx val="9"/>
          <c:order val="11"/>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data'!$W$5:$W$105</c:f>
              <c:numCache>
                <c:formatCode>General</c:formatCode>
                <c:ptCount val="101"/>
                <c:pt idx="0">
                  <c:v>-2.3361800000000001</c:v>
                </c:pt>
                <c:pt idx="1">
                  <c:v>-4.3945999999999996</c:v>
                </c:pt>
                <c:pt idx="2">
                  <c:v>-6.2537700000000003</c:v>
                </c:pt>
                <c:pt idx="3">
                  <c:v>-7.6985200000000003</c:v>
                </c:pt>
                <c:pt idx="4">
                  <c:v>-8.6240100000000002</c:v>
                </c:pt>
                <c:pt idx="5">
                  <c:v>-9.03965</c:v>
                </c:pt>
                <c:pt idx="6">
                  <c:v>-9.0365599999999997</c:v>
                </c:pt>
                <c:pt idx="7">
                  <c:v>-8.7392599999999998</c:v>
                </c:pt>
                <c:pt idx="8">
                  <c:v>-8.2656700000000001</c:v>
                </c:pt>
                <c:pt idx="9">
                  <c:v>-7.7040899999999999</c:v>
                </c:pt>
                <c:pt idx="10">
                  <c:v>-7.1066099999999999</c:v>
                </c:pt>
                <c:pt idx="11">
                  <c:v>-6.4942099999999998</c:v>
                </c:pt>
                <c:pt idx="12">
                  <c:v>-5.86707</c:v>
                </c:pt>
                <c:pt idx="13">
                  <c:v>-5.2172000000000001</c:v>
                </c:pt>
                <c:pt idx="14">
                  <c:v>-4.5370299999999997</c:v>
                </c:pt>
                <c:pt idx="15">
                  <c:v>-3.82518</c:v>
                </c:pt>
                <c:pt idx="16">
                  <c:v>-3.0867100000000001</c:v>
                </c:pt>
                <c:pt idx="17">
                  <c:v>-2.3318599999999998</c:v>
                </c:pt>
                <c:pt idx="18">
                  <c:v>-1.5744</c:v>
                </c:pt>
                <c:pt idx="19">
                  <c:v>-0.82977999999999996</c:v>
                </c:pt>
                <c:pt idx="20">
                  <c:v>-0.11321000000000001</c:v>
                </c:pt>
                <c:pt idx="21">
                  <c:v>0.56291999999999998</c:v>
                </c:pt>
                <c:pt idx="22">
                  <c:v>1.1901900000000001</c:v>
                </c:pt>
                <c:pt idx="23">
                  <c:v>1.7648600000000001</c:v>
                </c:pt>
                <c:pt idx="24">
                  <c:v>2.28783</c:v>
                </c:pt>
                <c:pt idx="25">
                  <c:v>2.7628400000000002</c:v>
                </c:pt>
                <c:pt idx="26">
                  <c:v>3.1957800000000001</c:v>
                </c:pt>
                <c:pt idx="27">
                  <c:v>3.5928499999999999</c:v>
                </c:pt>
                <c:pt idx="28">
                  <c:v>3.9600599999999999</c:v>
                </c:pt>
                <c:pt idx="29">
                  <c:v>4.3034800000000004</c:v>
                </c:pt>
                <c:pt idx="30">
                  <c:v>4.62866</c:v>
                </c:pt>
                <c:pt idx="31">
                  <c:v>4.9406999999999996</c:v>
                </c:pt>
                <c:pt idx="32">
                  <c:v>5.2438700000000003</c:v>
                </c:pt>
                <c:pt idx="33">
                  <c:v>5.5424699999999998</c:v>
                </c:pt>
                <c:pt idx="34">
                  <c:v>5.8422700000000001</c:v>
                </c:pt>
                <c:pt idx="35">
                  <c:v>6.1526199999999998</c:v>
                </c:pt>
                <c:pt idx="36">
                  <c:v>6.4863400000000002</c:v>
                </c:pt>
                <c:pt idx="37">
                  <c:v>6.8597299999999999</c:v>
                </c:pt>
                <c:pt idx="38">
                  <c:v>7.2904600000000004</c:v>
                </c:pt>
                <c:pt idx="39">
                  <c:v>7.7958299999999996</c:v>
                </c:pt>
                <c:pt idx="40">
                  <c:v>8.3892699999999998</c:v>
                </c:pt>
                <c:pt idx="41">
                  <c:v>9.0751100000000005</c:v>
                </c:pt>
                <c:pt idx="42">
                  <c:v>9.8439599999999992</c:v>
                </c:pt>
                <c:pt idx="43">
                  <c:v>10.6691</c:v>
                </c:pt>
                <c:pt idx="44">
                  <c:v>11.50726</c:v>
                </c:pt>
                <c:pt idx="45">
                  <c:v>12.303599999999999</c:v>
                </c:pt>
                <c:pt idx="46">
                  <c:v>12.99915</c:v>
                </c:pt>
                <c:pt idx="47">
                  <c:v>13.53876</c:v>
                </c:pt>
                <c:pt idx="48">
                  <c:v>13.875679999999999</c:v>
                </c:pt>
                <c:pt idx="49">
                  <c:v>13.972340000000001</c:v>
                </c:pt>
                <c:pt idx="50">
                  <c:v>13.797090000000001</c:v>
                </c:pt>
                <c:pt idx="51">
                  <c:v>13.32006</c:v>
                </c:pt>
                <c:pt idx="52">
                  <c:v>12.507569999999999</c:v>
                </c:pt>
                <c:pt idx="53">
                  <c:v>11.32108</c:v>
                </c:pt>
                <c:pt idx="54">
                  <c:v>9.7192799999999995</c:v>
                </c:pt>
                <c:pt idx="55">
                  <c:v>7.6665099999999997</c:v>
                </c:pt>
                <c:pt idx="56">
                  <c:v>5.1418499999999998</c:v>
                </c:pt>
                <c:pt idx="57">
                  <c:v>2.1534</c:v>
                </c:pt>
                <c:pt idx="58">
                  <c:v>-1.2449699999999999</c:v>
                </c:pt>
                <c:pt idx="59">
                  <c:v>-4.9310600000000004</c:v>
                </c:pt>
                <c:pt idx="60">
                  <c:v>-8.6919599999999999</c:v>
                </c:pt>
                <c:pt idx="61">
                  <c:v>-12.223800000000001</c:v>
                </c:pt>
                <c:pt idx="62">
                  <c:v>-15.171419999999999</c:v>
                </c:pt>
                <c:pt idx="63">
                  <c:v>-17.21123</c:v>
                </c:pt>
                <c:pt idx="64">
                  <c:v>-18.13851</c:v>
                </c:pt>
                <c:pt idx="65">
                  <c:v>-17.918990000000001</c:v>
                </c:pt>
                <c:pt idx="66">
                  <c:v>-16.688469999999999</c:v>
                </c:pt>
                <c:pt idx="67">
                  <c:v>-14.713419999999999</c:v>
                </c:pt>
                <c:pt idx="68">
                  <c:v>-12.326829999999999</c:v>
                </c:pt>
                <c:pt idx="69">
                  <c:v>-9.8527000000000005</c:v>
                </c:pt>
                <c:pt idx="70">
                  <c:v>-7.5369000000000002</c:v>
                </c:pt>
                <c:pt idx="71">
                  <c:v>-5.5143800000000001</c:v>
                </c:pt>
                <c:pt idx="72">
                  <c:v>-3.81786</c:v>
                </c:pt>
                <c:pt idx="73">
                  <c:v>-2.4148700000000001</c:v>
                </c:pt>
                <c:pt idx="74">
                  <c:v>-1.24709</c:v>
                </c:pt>
                <c:pt idx="75">
                  <c:v>-0.26035000000000003</c:v>
                </c:pt>
                <c:pt idx="76">
                  <c:v>0.58116999999999996</c:v>
                </c:pt>
                <c:pt idx="77">
                  <c:v>1.29152</c:v>
                </c:pt>
                <c:pt idx="78">
                  <c:v>1.8672299999999999</c:v>
                </c:pt>
                <c:pt idx="79">
                  <c:v>2.29616</c:v>
                </c:pt>
                <c:pt idx="80">
                  <c:v>2.5660400000000001</c:v>
                </c:pt>
                <c:pt idx="81">
                  <c:v>2.6731600000000002</c:v>
                </c:pt>
                <c:pt idx="82">
                  <c:v>2.6285599999999998</c:v>
                </c:pt>
                <c:pt idx="83">
                  <c:v>2.4585400000000002</c:v>
                </c:pt>
                <c:pt idx="84">
                  <c:v>2.2019299999999999</c:v>
                </c:pt>
                <c:pt idx="85">
                  <c:v>1.89984</c:v>
                </c:pt>
                <c:pt idx="86">
                  <c:v>1.58839</c:v>
                </c:pt>
                <c:pt idx="87">
                  <c:v>1.29226</c:v>
                </c:pt>
                <c:pt idx="88">
                  <c:v>1.02633</c:v>
                </c:pt>
                <c:pt idx="89">
                  <c:v>0.80252999999999997</c:v>
                </c:pt>
                <c:pt idx="90">
                  <c:v>0.63848000000000005</c:v>
                </c:pt>
                <c:pt idx="91">
                  <c:v>0.55739000000000005</c:v>
                </c:pt>
                <c:pt idx="92">
                  <c:v>0.58250999999999997</c:v>
                </c:pt>
                <c:pt idx="93">
                  <c:v>0.71994999999999998</c:v>
                </c:pt>
                <c:pt idx="94">
                  <c:v>0.94513000000000003</c:v>
                </c:pt>
                <c:pt idx="95">
                  <c:v>1.19581</c:v>
                </c:pt>
                <c:pt idx="96">
                  <c:v>1.3735299999999999</c:v>
                </c:pt>
                <c:pt idx="97">
                  <c:v>1.36155</c:v>
                </c:pt>
                <c:pt idx="98">
                  <c:v>1.0483</c:v>
                </c:pt>
                <c:pt idx="99">
                  <c:v>0.35904999999999998</c:v>
                </c:pt>
                <c:pt idx="100">
                  <c:v>-0.70904</c:v>
                </c:pt>
              </c:numCache>
            </c:numRef>
          </c:val>
          <c:smooth val="0"/>
          <c:extLst>
            <c:ext xmlns:c16="http://schemas.microsoft.com/office/drawing/2014/chart" uri="{C3380CC4-5D6E-409C-BE32-E72D297353CC}">
              <c16:uniqueId val="{0000000B-0A82-4383-900A-CB18486EFCF0}"/>
            </c:ext>
          </c:extLst>
        </c:ser>
        <c:ser>
          <c:idx val="10"/>
          <c:order val="12"/>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data'!$X$5:$X$105</c:f>
              <c:numCache>
                <c:formatCode>General</c:formatCode>
                <c:ptCount val="101"/>
                <c:pt idx="0">
                  <c:v>-1.5709</c:v>
                </c:pt>
                <c:pt idx="1">
                  <c:v>-3.5770499999999998</c:v>
                </c:pt>
                <c:pt idx="2">
                  <c:v>-5.4090999999999996</c:v>
                </c:pt>
                <c:pt idx="3">
                  <c:v>-6.81433</c:v>
                </c:pt>
                <c:pt idx="4">
                  <c:v>-7.6484899999999998</c:v>
                </c:pt>
                <c:pt idx="5">
                  <c:v>-7.8967900000000002</c:v>
                </c:pt>
                <c:pt idx="6">
                  <c:v>-7.64846</c:v>
                </c:pt>
                <c:pt idx="7">
                  <c:v>-7.0487299999999999</c:v>
                </c:pt>
                <c:pt idx="8">
                  <c:v>-6.2530400000000004</c:v>
                </c:pt>
                <c:pt idx="9">
                  <c:v>-5.3954599999999999</c:v>
                </c:pt>
                <c:pt idx="10">
                  <c:v>-4.5734000000000004</c:v>
                </c:pt>
                <c:pt idx="11">
                  <c:v>-3.84348</c:v>
                </c:pt>
                <c:pt idx="12">
                  <c:v>-3.22512</c:v>
                </c:pt>
                <c:pt idx="13">
                  <c:v>-2.70886</c:v>
                </c:pt>
                <c:pt idx="14">
                  <c:v>-2.2672599999999998</c:v>
                </c:pt>
                <c:pt idx="15">
                  <c:v>-1.86585</c:v>
                </c:pt>
                <c:pt idx="16">
                  <c:v>-1.4721200000000001</c:v>
                </c:pt>
                <c:pt idx="17">
                  <c:v>-1.0622799999999999</c:v>
                </c:pt>
                <c:pt idx="18">
                  <c:v>-0.62612999999999996</c:v>
                </c:pt>
                <c:pt idx="19">
                  <c:v>-0.16789999999999999</c:v>
                </c:pt>
                <c:pt idx="20">
                  <c:v>0.29559999999999997</c:v>
                </c:pt>
                <c:pt idx="21">
                  <c:v>0.74324000000000001</c:v>
                </c:pt>
                <c:pt idx="22">
                  <c:v>1.15578</c:v>
                </c:pt>
                <c:pt idx="23">
                  <c:v>1.5237000000000001</c:v>
                </c:pt>
                <c:pt idx="24">
                  <c:v>1.8489800000000001</c:v>
                </c:pt>
                <c:pt idx="25">
                  <c:v>2.1444100000000001</c:v>
                </c:pt>
                <c:pt idx="26">
                  <c:v>2.4296099999999998</c:v>
                </c:pt>
                <c:pt idx="27">
                  <c:v>2.7248399999999999</c:v>
                </c:pt>
                <c:pt idx="28">
                  <c:v>3.0460500000000001</c:v>
                </c:pt>
                <c:pt idx="29">
                  <c:v>3.4006099999999999</c:v>
                </c:pt>
                <c:pt idx="30">
                  <c:v>3.7858499999999999</c:v>
                </c:pt>
                <c:pt idx="31">
                  <c:v>4.1906999999999996</c:v>
                </c:pt>
                <c:pt idx="32">
                  <c:v>4.6004699999999996</c:v>
                </c:pt>
                <c:pt idx="33">
                  <c:v>5.00305</c:v>
                </c:pt>
                <c:pt idx="34">
                  <c:v>5.3946899999999998</c:v>
                </c:pt>
                <c:pt idx="35">
                  <c:v>5.7817800000000004</c:v>
                </c:pt>
                <c:pt idx="36">
                  <c:v>6.1793500000000003</c:v>
                </c:pt>
                <c:pt idx="37">
                  <c:v>6.6071200000000001</c:v>
                </c:pt>
                <c:pt idx="38">
                  <c:v>7.0844800000000001</c:v>
                </c:pt>
                <c:pt idx="39">
                  <c:v>7.6263899999999998</c:v>
                </c:pt>
                <c:pt idx="40">
                  <c:v>8.2408699999999993</c:v>
                </c:pt>
                <c:pt idx="41">
                  <c:v>8.9255800000000001</c:v>
                </c:pt>
                <c:pt idx="42">
                  <c:v>9.6679600000000008</c:v>
                </c:pt>
                <c:pt idx="43">
                  <c:v>10.44459</c:v>
                </c:pt>
                <c:pt idx="44">
                  <c:v>11.22334</c:v>
                </c:pt>
                <c:pt idx="45">
                  <c:v>11.96602</c:v>
                </c:pt>
                <c:pt idx="46">
                  <c:v>12.631030000000001</c:v>
                </c:pt>
                <c:pt idx="47">
                  <c:v>13.176019999999999</c:v>
                </c:pt>
                <c:pt idx="48">
                  <c:v>13.55979</c:v>
                </c:pt>
                <c:pt idx="49">
                  <c:v>13.74305</c:v>
                </c:pt>
                <c:pt idx="50">
                  <c:v>13.6868</c:v>
                </c:pt>
                <c:pt idx="51">
                  <c:v>13.35075</c:v>
                </c:pt>
                <c:pt idx="52">
                  <c:v>12.69075</c:v>
                </c:pt>
                <c:pt idx="53">
                  <c:v>11.65879</c:v>
                </c:pt>
                <c:pt idx="54">
                  <c:v>10.20537</c:v>
                </c:pt>
                <c:pt idx="55">
                  <c:v>8.2853999999999992</c:v>
                </c:pt>
                <c:pt idx="56">
                  <c:v>5.8656699999999997</c:v>
                </c:pt>
                <c:pt idx="57">
                  <c:v>2.93763</c:v>
                </c:pt>
                <c:pt idx="58">
                  <c:v>-0.46229999999999999</c:v>
                </c:pt>
                <c:pt idx="59">
                  <c:v>-4.2229700000000001</c:v>
                </c:pt>
                <c:pt idx="60">
                  <c:v>-8.1265599999999996</c:v>
                </c:pt>
                <c:pt idx="61">
                  <c:v>-11.842140000000001</c:v>
                </c:pt>
                <c:pt idx="62">
                  <c:v>-14.969519999999999</c:v>
                </c:pt>
                <c:pt idx="63">
                  <c:v>-17.139579999999999</c:v>
                </c:pt>
                <c:pt idx="64">
                  <c:v>-18.122540000000001</c:v>
                </c:pt>
                <c:pt idx="65">
                  <c:v>-17.8901</c:v>
                </c:pt>
                <c:pt idx="66">
                  <c:v>-16.611440000000002</c:v>
                </c:pt>
                <c:pt idx="67">
                  <c:v>-14.5945</c:v>
                </c:pt>
                <c:pt idx="68">
                  <c:v>-12.202629999999999</c:v>
                </c:pt>
                <c:pt idx="69">
                  <c:v>-9.7675199999999993</c:v>
                </c:pt>
                <c:pt idx="70">
                  <c:v>-7.5267600000000003</c:v>
                </c:pt>
                <c:pt idx="71">
                  <c:v>-5.6019199999999998</c:v>
                </c:pt>
                <c:pt idx="72">
                  <c:v>-4.0156700000000001</c:v>
                </c:pt>
                <c:pt idx="73">
                  <c:v>-2.73</c:v>
                </c:pt>
                <c:pt idx="74">
                  <c:v>-1.6848799999999999</c:v>
                </c:pt>
                <c:pt idx="75">
                  <c:v>-0.82484000000000002</c:v>
                </c:pt>
                <c:pt idx="76">
                  <c:v>-0.11112</c:v>
                </c:pt>
                <c:pt idx="77">
                  <c:v>0.47492000000000001</c:v>
                </c:pt>
                <c:pt idx="78">
                  <c:v>0.93467</c:v>
                </c:pt>
                <c:pt idx="79">
                  <c:v>1.2548999999999999</c:v>
                </c:pt>
                <c:pt idx="80">
                  <c:v>1.41584</c:v>
                </c:pt>
                <c:pt idx="81">
                  <c:v>1.40073</c:v>
                </c:pt>
                <c:pt idx="82">
                  <c:v>1.2082200000000001</c:v>
                </c:pt>
                <c:pt idx="83">
                  <c:v>0.86109999999999998</c:v>
                </c:pt>
                <c:pt idx="84">
                  <c:v>0.40773999999999999</c:v>
                </c:pt>
                <c:pt idx="85">
                  <c:v>-8.2650000000000001E-2</c:v>
                </c:pt>
                <c:pt idx="86">
                  <c:v>-0.53327999999999998</c:v>
                </c:pt>
                <c:pt idx="87">
                  <c:v>-0.87516000000000005</c:v>
                </c:pt>
                <c:pt idx="88">
                  <c:v>-1.06097</c:v>
                </c:pt>
                <c:pt idx="89">
                  <c:v>-1.07159</c:v>
                </c:pt>
                <c:pt idx="90">
                  <c:v>-0.91230999999999995</c:v>
                </c:pt>
                <c:pt idx="91">
                  <c:v>-0.60487999999999997</c:v>
                </c:pt>
                <c:pt idx="92">
                  <c:v>-0.18184</c:v>
                </c:pt>
                <c:pt idx="93">
                  <c:v>0.31058999999999998</c:v>
                </c:pt>
                <c:pt idx="94">
                  <c:v>0.80210000000000004</c:v>
                </c:pt>
                <c:pt idx="95">
                  <c:v>1.1917199999999999</c:v>
                </c:pt>
                <c:pt idx="96">
                  <c:v>1.35246</c:v>
                </c:pt>
                <c:pt idx="97">
                  <c:v>1.1567099999999999</c:v>
                </c:pt>
                <c:pt idx="98">
                  <c:v>0.51390999999999998</c:v>
                </c:pt>
                <c:pt idx="99">
                  <c:v>-0.58577000000000001</c:v>
                </c:pt>
                <c:pt idx="100">
                  <c:v>-2.0459399999999999</c:v>
                </c:pt>
              </c:numCache>
            </c:numRef>
          </c:val>
          <c:smooth val="0"/>
          <c:extLst>
            <c:ext xmlns:c16="http://schemas.microsoft.com/office/drawing/2014/chart" uri="{C3380CC4-5D6E-409C-BE32-E72D297353CC}">
              <c16:uniqueId val="{0000000C-0A82-4383-900A-CB18486EFCF0}"/>
            </c:ext>
          </c:extLst>
        </c:ser>
        <c:ser>
          <c:idx val="11"/>
          <c:order val="13"/>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data'!$Y$5:$Y$105</c:f>
              <c:numCache>
                <c:formatCode>General</c:formatCode>
                <c:ptCount val="101"/>
                <c:pt idx="0">
                  <c:v>-3.04895</c:v>
                </c:pt>
                <c:pt idx="1">
                  <c:v>-5.1931900000000004</c:v>
                </c:pt>
                <c:pt idx="2">
                  <c:v>-7.1737799999999998</c:v>
                </c:pt>
                <c:pt idx="3">
                  <c:v>-8.7339099999999998</c:v>
                </c:pt>
                <c:pt idx="4">
                  <c:v>-9.7261100000000003</c:v>
                </c:pt>
                <c:pt idx="5">
                  <c:v>-10.13048</c:v>
                </c:pt>
                <c:pt idx="6">
                  <c:v>-10.031639999999999</c:v>
                </c:pt>
                <c:pt idx="7">
                  <c:v>-9.5699299999999994</c:v>
                </c:pt>
                <c:pt idx="8">
                  <c:v>-8.8939699999999995</c:v>
                </c:pt>
                <c:pt idx="9">
                  <c:v>-8.1270399999999992</c:v>
                </c:pt>
                <c:pt idx="10">
                  <c:v>-7.3521700000000001</c:v>
                </c:pt>
                <c:pt idx="11">
                  <c:v>-6.61036</c:v>
                </c:pt>
                <c:pt idx="12">
                  <c:v>-5.9106399999999999</c:v>
                </c:pt>
                <c:pt idx="13">
                  <c:v>-5.2426399999999997</c:v>
                </c:pt>
                <c:pt idx="14">
                  <c:v>-4.5903499999999999</c:v>
                </c:pt>
                <c:pt idx="15">
                  <c:v>-3.9424999999999999</c:v>
                </c:pt>
                <c:pt idx="16">
                  <c:v>-3.2963900000000002</c:v>
                </c:pt>
                <c:pt idx="17">
                  <c:v>-2.6581600000000001</c:v>
                </c:pt>
                <c:pt idx="18">
                  <c:v>-2.0392100000000002</c:v>
                </c:pt>
                <c:pt idx="19">
                  <c:v>-1.45299</c:v>
                </c:pt>
                <c:pt idx="20">
                  <c:v>-0.91166999999999998</c:v>
                </c:pt>
                <c:pt idx="21">
                  <c:v>-0.42304999999999998</c:v>
                </c:pt>
                <c:pt idx="22">
                  <c:v>1.3220000000000001E-2</c:v>
                </c:pt>
                <c:pt idx="23">
                  <c:v>0.40505000000000002</c:v>
                </c:pt>
                <c:pt idx="24">
                  <c:v>0.76678999999999997</c:v>
                </c:pt>
                <c:pt idx="25">
                  <c:v>1.11432</c:v>
                </c:pt>
                <c:pt idx="26">
                  <c:v>1.4613</c:v>
                </c:pt>
                <c:pt idx="27">
                  <c:v>1.81586</c:v>
                </c:pt>
                <c:pt idx="28">
                  <c:v>2.17909</c:v>
                </c:pt>
                <c:pt idx="29">
                  <c:v>2.5464199999999999</c:v>
                </c:pt>
                <c:pt idx="30">
                  <c:v>2.90984</c:v>
                </c:pt>
                <c:pt idx="31">
                  <c:v>3.2612700000000001</c:v>
                </c:pt>
                <c:pt idx="32">
                  <c:v>3.5970800000000001</c:v>
                </c:pt>
                <c:pt idx="33">
                  <c:v>3.9205399999999999</c:v>
                </c:pt>
                <c:pt idx="34">
                  <c:v>4.2429699999999997</c:v>
                </c:pt>
                <c:pt idx="35">
                  <c:v>4.5810199999999996</c:v>
                </c:pt>
                <c:pt idx="36">
                  <c:v>4.95296</c:v>
                </c:pt>
                <c:pt idx="37">
                  <c:v>5.3772799999999998</c:v>
                </c:pt>
                <c:pt idx="38">
                  <c:v>5.8709199999999999</c:v>
                </c:pt>
                <c:pt idx="39">
                  <c:v>6.4495399999999998</c:v>
                </c:pt>
                <c:pt idx="40">
                  <c:v>7.1257599999999996</c:v>
                </c:pt>
                <c:pt idx="41">
                  <c:v>7.9059999999999997</c:v>
                </c:pt>
                <c:pt idx="42">
                  <c:v>8.7859099999999994</c:v>
                </c:pt>
                <c:pt idx="43">
                  <c:v>9.7463499999999996</c:v>
                </c:pt>
                <c:pt idx="44">
                  <c:v>10.75264</c:v>
                </c:pt>
                <c:pt idx="45">
                  <c:v>11.755800000000001</c:v>
                </c:pt>
                <c:pt idx="46">
                  <c:v>12.697229999999999</c:v>
                </c:pt>
                <c:pt idx="47">
                  <c:v>13.513170000000001</c:v>
                </c:pt>
                <c:pt idx="48">
                  <c:v>14.137980000000001</c:v>
                </c:pt>
                <c:pt idx="49">
                  <c:v>14.50766</c:v>
                </c:pt>
                <c:pt idx="50">
                  <c:v>14.56099</c:v>
                </c:pt>
                <c:pt idx="51">
                  <c:v>14.239850000000001</c:v>
                </c:pt>
                <c:pt idx="52">
                  <c:v>13.4909</c:v>
                </c:pt>
                <c:pt idx="53">
                  <c:v>12.26685</c:v>
                </c:pt>
                <c:pt idx="54">
                  <c:v>10.52843</c:v>
                </c:pt>
                <c:pt idx="55">
                  <c:v>8.2487100000000009</c:v>
                </c:pt>
                <c:pt idx="56">
                  <c:v>5.4191399999999996</c:v>
                </c:pt>
                <c:pt idx="57">
                  <c:v>2.0607000000000002</c:v>
                </c:pt>
                <c:pt idx="58">
                  <c:v>-1.75726</c:v>
                </c:pt>
                <c:pt idx="59">
                  <c:v>-5.8913399999999996</c:v>
                </c:pt>
                <c:pt idx="60">
                  <c:v>-10.10319</c:v>
                </c:pt>
                <c:pt idx="61">
                  <c:v>-14.06434</c:v>
                </c:pt>
                <c:pt idx="62">
                  <c:v>-17.403770000000002</c:v>
                </c:pt>
                <c:pt idx="63">
                  <c:v>-19.78886</c:v>
                </c:pt>
                <c:pt idx="64">
                  <c:v>-21.006270000000001</c:v>
                </c:pt>
                <c:pt idx="65">
                  <c:v>-21.00705</c:v>
                </c:pt>
                <c:pt idx="66">
                  <c:v>-19.90962</c:v>
                </c:pt>
                <c:pt idx="67">
                  <c:v>-17.966439999999999</c:v>
                </c:pt>
                <c:pt idx="68">
                  <c:v>-15.51083</c:v>
                </c:pt>
                <c:pt idx="69">
                  <c:v>-12.8874</c:v>
                </c:pt>
                <c:pt idx="70">
                  <c:v>-10.38092</c:v>
                </c:pt>
                <c:pt idx="71">
                  <c:v>-8.1702600000000007</c:v>
                </c:pt>
                <c:pt idx="72">
                  <c:v>-6.3209400000000002</c:v>
                </c:pt>
                <c:pt idx="73">
                  <c:v>-4.8110999999999997</c:v>
                </c:pt>
                <c:pt idx="74">
                  <c:v>-3.5768599999999999</c:v>
                </c:pt>
                <c:pt idx="75">
                  <c:v>-2.5489600000000001</c:v>
                </c:pt>
                <c:pt idx="76">
                  <c:v>-1.67876</c:v>
                </c:pt>
                <c:pt idx="77">
                  <c:v>-0.94703000000000004</c:v>
                </c:pt>
                <c:pt idx="78">
                  <c:v>-0.35946</c:v>
                </c:pt>
                <c:pt idx="79">
                  <c:v>6.6199999999999995E-2</c:v>
                </c:pt>
                <c:pt idx="80">
                  <c:v>0.31802999999999998</c:v>
                </c:pt>
                <c:pt idx="81">
                  <c:v>0.40416999999999997</c:v>
                </c:pt>
                <c:pt idx="82">
                  <c:v>0.35821999999999998</c:v>
                </c:pt>
                <c:pt idx="83">
                  <c:v>0.23315</c:v>
                </c:pt>
                <c:pt idx="84">
                  <c:v>8.7720000000000006E-2</c:v>
                </c:pt>
                <c:pt idx="85">
                  <c:v>-3.2579999999999998E-2</c:v>
                </c:pt>
                <c:pt idx="86">
                  <c:v>-0.10666</c:v>
                </c:pt>
                <c:pt idx="87">
                  <c:v>-0.13697999999999999</c:v>
                </c:pt>
                <c:pt idx="88">
                  <c:v>-0.13865</c:v>
                </c:pt>
                <c:pt idx="89">
                  <c:v>-0.1208</c:v>
                </c:pt>
                <c:pt idx="90">
                  <c:v>-7.9699999999999993E-2</c:v>
                </c:pt>
                <c:pt idx="91">
                  <c:v>-2.1800000000000001E-3</c:v>
                </c:pt>
                <c:pt idx="92">
                  <c:v>0.11609</c:v>
                </c:pt>
                <c:pt idx="93">
                  <c:v>0.25091000000000002</c:v>
                </c:pt>
                <c:pt idx="94">
                  <c:v>0.33562999999999998</c:v>
                </c:pt>
                <c:pt idx="95">
                  <c:v>0.26322000000000001</c:v>
                </c:pt>
                <c:pt idx="96">
                  <c:v>-9.1939999999999994E-2</c:v>
                </c:pt>
                <c:pt idx="97">
                  <c:v>-0.83462000000000003</c:v>
                </c:pt>
                <c:pt idx="98">
                  <c:v>-1.9982500000000001</c:v>
                </c:pt>
                <c:pt idx="99">
                  <c:v>-3.5129199999999998</c:v>
                </c:pt>
                <c:pt idx="100">
                  <c:v>-5.2059899999999999</c:v>
                </c:pt>
              </c:numCache>
            </c:numRef>
          </c:val>
          <c:smooth val="0"/>
          <c:extLst>
            <c:ext xmlns:c16="http://schemas.microsoft.com/office/drawing/2014/chart" uri="{C3380CC4-5D6E-409C-BE32-E72D297353CC}">
              <c16:uniqueId val="{0000000D-0A82-4383-900A-CB18486EFCF0}"/>
            </c:ext>
          </c:extLst>
        </c:ser>
        <c:ser>
          <c:idx val="12"/>
          <c:order val="14"/>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E-0A82-4383-900A-CB18486EFCF0}"/>
            </c:ext>
          </c:extLst>
        </c:ser>
        <c:ser>
          <c:idx val="13"/>
          <c:order val="15"/>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F-0A82-4383-900A-CB18486EFCF0}"/>
            </c:ext>
          </c:extLst>
        </c:ser>
        <c:ser>
          <c:idx val="14"/>
          <c:order val="16"/>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0-0A82-4383-900A-CB18486EFCF0}"/>
            </c:ext>
          </c:extLst>
        </c:ser>
        <c:ser>
          <c:idx val="15"/>
          <c:order val="17"/>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1-0A82-4383-900A-CB18486EFCF0}"/>
            </c:ext>
          </c:extLst>
        </c:ser>
        <c:ser>
          <c:idx val="16"/>
          <c:order val="18"/>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2-0A82-4383-900A-CB18486EFCF0}"/>
            </c:ext>
          </c:extLst>
        </c:ser>
        <c:ser>
          <c:idx val="17"/>
          <c:order val="19"/>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3-0A82-4383-900A-CB18486EFCF0}"/>
            </c:ext>
          </c:extLst>
        </c:ser>
        <c:dLbls>
          <c:showLegendKey val="0"/>
          <c:showVal val="0"/>
          <c:showCatName val="0"/>
          <c:showSerName val="0"/>
          <c:showPercent val="0"/>
          <c:showBubbleSize val="0"/>
        </c:dLbls>
        <c:marker val="1"/>
        <c:smooth val="0"/>
        <c:axId val="403655792"/>
        <c:axId val="403656184"/>
      </c:lineChart>
      <c:catAx>
        <c:axId val="403655792"/>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403656184"/>
        <c:crosses val="autoZero"/>
        <c:auto val="1"/>
        <c:lblAlgn val="ctr"/>
        <c:lblOffset val="100"/>
        <c:tickLblSkip val="20"/>
        <c:tickMarkSkip val="20"/>
        <c:noMultiLvlLbl val="0"/>
      </c:catAx>
      <c:valAx>
        <c:axId val="403656184"/>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403655792"/>
        <c:crosses val="autoZero"/>
        <c:crossBetween val="between"/>
        <c:majorUnit val="10"/>
      </c:valAx>
      <c:spPr>
        <a:ln w="28575">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61840856126209"/>
          <c:y val="6.0870635547814002E-2"/>
          <c:w val="0.81446997696716483"/>
          <c:h val="0.8063470654028253"/>
        </c:manualLayout>
      </c:layout>
      <c:areaChart>
        <c:grouping val="stacked"/>
        <c:varyColors val="0"/>
        <c:ser>
          <c:idx val="19"/>
          <c:order val="0"/>
          <c:tx>
            <c:v>Normal</c:v>
          </c:tx>
          <c:spPr>
            <a:noFill/>
          </c:spPr>
          <c:cat>
            <c:multiLvlStrRef>
              <c:f>#REF!</c:f>
            </c:multiLvlStr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27A7-4904-853B-A7847EF847D0}"/>
            </c:ext>
          </c:extLst>
        </c:ser>
        <c:ser>
          <c:idx val="18"/>
          <c:order val="1"/>
          <c:tx>
            <c:v>Normal</c:v>
          </c:tx>
          <c:spPr>
            <a:pattFill prst="dkVert">
              <a:fgClr>
                <a:schemeClr val="bg2">
                  <a:lumMod val="90000"/>
                </a:schemeClr>
              </a:fgClr>
              <a:bgClr>
                <a:schemeClr val="bg1"/>
              </a:bgClr>
            </a:pattFill>
          </c:spPr>
          <c:cat>
            <c:multiLvlStrRef>
              <c:f>#REF!</c:f>
            </c:multiLvlStr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27A7-4904-853B-A7847EF847D0}"/>
            </c:ext>
          </c:extLst>
        </c:ser>
        <c:dLbls>
          <c:showLegendKey val="0"/>
          <c:showVal val="0"/>
          <c:showCatName val="0"/>
          <c:showSerName val="0"/>
          <c:showPercent val="0"/>
          <c:showBubbleSize val="0"/>
        </c:dLbls>
        <c:axId val="403656968"/>
        <c:axId val="403657360"/>
      </c:areaChart>
      <c:lineChart>
        <c:grouping val="standard"/>
        <c:varyColors val="0"/>
        <c:ser>
          <c:idx val="0"/>
          <c:order val="2"/>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data'!$Z$5:$Z$105</c:f>
              <c:numCache>
                <c:formatCode>General</c:formatCode>
                <c:ptCount val="101"/>
                <c:pt idx="0">
                  <c:v>-4.3766400000000001</c:v>
                </c:pt>
                <c:pt idx="1">
                  <c:v>-6.1879600000000003</c:v>
                </c:pt>
                <c:pt idx="2">
                  <c:v>-7.8536299999999999</c:v>
                </c:pt>
                <c:pt idx="3">
                  <c:v>-9.1888299999999994</c:v>
                </c:pt>
                <c:pt idx="4">
                  <c:v>-10.07953</c:v>
                </c:pt>
                <c:pt idx="5">
                  <c:v>-10.493270000000001</c:v>
                </c:pt>
                <c:pt idx="6">
                  <c:v>-10.46833</c:v>
                </c:pt>
                <c:pt idx="7">
                  <c:v>-10.08891</c:v>
                </c:pt>
                <c:pt idx="8">
                  <c:v>-9.4585000000000008</c:v>
                </c:pt>
                <c:pt idx="9">
                  <c:v>-8.67713</c:v>
                </c:pt>
                <c:pt idx="10">
                  <c:v>-7.82559</c:v>
                </c:pt>
                <c:pt idx="11">
                  <c:v>-6.9581900000000001</c:v>
                </c:pt>
                <c:pt idx="12">
                  <c:v>-6.1035199999999996</c:v>
                </c:pt>
                <c:pt idx="13">
                  <c:v>-5.2717999999999998</c:v>
                </c:pt>
                <c:pt idx="14">
                  <c:v>-4.4657299999999998</c:v>
                </c:pt>
                <c:pt idx="15">
                  <c:v>-3.6901099999999998</c:v>
                </c:pt>
                <c:pt idx="16">
                  <c:v>-2.9567999999999999</c:v>
                </c:pt>
                <c:pt idx="17">
                  <c:v>-2.2823000000000002</c:v>
                </c:pt>
                <c:pt idx="18">
                  <c:v>-1.6809799999999999</c:v>
                </c:pt>
                <c:pt idx="19">
                  <c:v>-1.1574899999999999</c:v>
                </c:pt>
                <c:pt idx="20">
                  <c:v>-0.70267999999999997</c:v>
                </c:pt>
                <c:pt idx="21">
                  <c:v>-0.29710999999999999</c:v>
                </c:pt>
                <c:pt idx="22">
                  <c:v>8.1710000000000005E-2</c:v>
                </c:pt>
                <c:pt idx="23">
                  <c:v>0.45073000000000002</c:v>
                </c:pt>
                <c:pt idx="24">
                  <c:v>0.81521999999999994</c:v>
                </c:pt>
                <c:pt idx="25">
                  <c:v>1.16896</c:v>
                </c:pt>
                <c:pt idx="26">
                  <c:v>1.4991300000000001</c:v>
                </c:pt>
                <c:pt idx="27">
                  <c:v>1.7951900000000001</c:v>
                </c:pt>
                <c:pt idx="28">
                  <c:v>2.0557699999999999</c:v>
                </c:pt>
                <c:pt idx="29">
                  <c:v>2.29318</c:v>
                </c:pt>
                <c:pt idx="30">
                  <c:v>2.5299700000000001</c:v>
                </c:pt>
                <c:pt idx="31">
                  <c:v>2.7916799999999999</c:v>
                </c:pt>
                <c:pt idx="32">
                  <c:v>3.0978699999999999</c:v>
                </c:pt>
                <c:pt idx="33">
                  <c:v>3.45573</c:v>
                </c:pt>
                <c:pt idx="34">
                  <c:v>3.8602099999999999</c:v>
                </c:pt>
                <c:pt idx="35">
                  <c:v>4.2983200000000004</c:v>
                </c:pt>
                <c:pt idx="36">
                  <c:v>4.7572799999999997</c:v>
                </c:pt>
                <c:pt idx="37">
                  <c:v>5.2317499999999999</c:v>
                </c:pt>
                <c:pt idx="38">
                  <c:v>5.7272699999999999</c:v>
                </c:pt>
                <c:pt idx="39">
                  <c:v>6.2598700000000003</c:v>
                </c:pt>
                <c:pt idx="40">
                  <c:v>6.8522299999999996</c:v>
                </c:pt>
                <c:pt idx="41">
                  <c:v>7.5263099999999996</c:v>
                </c:pt>
                <c:pt idx="42">
                  <c:v>8.2959399999999999</c:v>
                </c:pt>
                <c:pt idx="43">
                  <c:v>9.1601199999999992</c:v>
                </c:pt>
                <c:pt idx="44">
                  <c:v>10.098509999999999</c:v>
                </c:pt>
                <c:pt idx="45">
                  <c:v>11.070349999999999</c:v>
                </c:pt>
                <c:pt idx="46">
                  <c:v>12.01652</c:v>
                </c:pt>
                <c:pt idx="47">
                  <c:v>12.865259999999999</c:v>
                </c:pt>
                <c:pt idx="48">
                  <c:v>13.54087</c:v>
                </c:pt>
                <c:pt idx="49">
                  <c:v>13.97301</c:v>
                </c:pt>
                <c:pt idx="50">
                  <c:v>14.106</c:v>
                </c:pt>
                <c:pt idx="51">
                  <c:v>13.90213</c:v>
                </c:pt>
                <c:pt idx="52">
                  <c:v>13.34033</c:v>
                </c:pt>
                <c:pt idx="53">
                  <c:v>12.40851</c:v>
                </c:pt>
                <c:pt idx="54">
                  <c:v>11.094329999999999</c:v>
                </c:pt>
                <c:pt idx="55">
                  <c:v>9.3796700000000008</c:v>
                </c:pt>
                <c:pt idx="56">
                  <c:v>7.2427900000000003</c:v>
                </c:pt>
                <c:pt idx="57">
                  <c:v>4.6715900000000001</c:v>
                </c:pt>
                <c:pt idx="58">
                  <c:v>1.6870499999999999</c:v>
                </c:pt>
                <c:pt idx="59">
                  <c:v>-1.6275299999999999</c:v>
                </c:pt>
                <c:pt idx="60">
                  <c:v>-5.1044900000000002</c:v>
                </c:pt>
                <c:pt idx="61">
                  <c:v>-8.4928600000000003</c:v>
                </c:pt>
                <c:pt idx="62">
                  <c:v>-11.49677</c:v>
                </c:pt>
                <c:pt idx="63">
                  <c:v>-13.84079</c:v>
                </c:pt>
                <c:pt idx="64">
                  <c:v>-15.336959999999999</c:v>
                </c:pt>
                <c:pt idx="65">
                  <c:v>-15.9221</c:v>
                </c:pt>
                <c:pt idx="66">
                  <c:v>-15.66001</c:v>
                </c:pt>
                <c:pt idx="67">
                  <c:v>-14.71627</c:v>
                </c:pt>
                <c:pt idx="68">
                  <c:v>-13.315340000000001</c:v>
                </c:pt>
                <c:pt idx="69">
                  <c:v>-11.69328</c:v>
                </c:pt>
                <c:pt idx="70">
                  <c:v>-10.05092</c:v>
                </c:pt>
                <c:pt idx="71">
                  <c:v>-8.5258599999999998</c:v>
                </c:pt>
                <c:pt idx="72">
                  <c:v>-7.1851900000000004</c:v>
                </c:pt>
                <c:pt idx="73">
                  <c:v>-6.0406399999999998</c:v>
                </c:pt>
                <c:pt idx="74">
                  <c:v>-5.0724999999999998</c:v>
                </c:pt>
                <c:pt idx="75">
                  <c:v>-4.2525000000000004</c:v>
                </c:pt>
                <c:pt idx="76">
                  <c:v>-3.5573600000000001</c:v>
                </c:pt>
                <c:pt idx="77">
                  <c:v>-2.9720399999999998</c:v>
                </c:pt>
                <c:pt idx="78">
                  <c:v>-2.4880399999999998</c:v>
                </c:pt>
                <c:pt idx="79">
                  <c:v>-2.0989599999999999</c:v>
                </c:pt>
                <c:pt idx="80">
                  <c:v>-1.79949</c:v>
                </c:pt>
                <c:pt idx="81">
                  <c:v>-1.5843400000000001</c:v>
                </c:pt>
                <c:pt idx="82">
                  <c:v>-1.44682</c:v>
                </c:pt>
                <c:pt idx="83">
                  <c:v>-1.3742799999999999</c:v>
                </c:pt>
                <c:pt idx="84">
                  <c:v>-1.34504</c:v>
                </c:pt>
                <c:pt idx="85">
                  <c:v>-1.32751</c:v>
                </c:pt>
                <c:pt idx="86">
                  <c:v>-1.28657</c:v>
                </c:pt>
                <c:pt idx="87">
                  <c:v>-1.1953499999999999</c:v>
                </c:pt>
                <c:pt idx="88">
                  <c:v>-1.0430699999999999</c:v>
                </c:pt>
                <c:pt idx="89">
                  <c:v>-0.83626</c:v>
                </c:pt>
                <c:pt idx="90">
                  <c:v>-0.59064000000000005</c:v>
                </c:pt>
                <c:pt idx="91">
                  <c:v>-0.32013999999999998</c:v>
                </c:pt>
                <c:pt idx="92">
                  <c:v>-3.5130000000000002E-2</c:v>
                </c:pt>
                <c:pt idx="93">
                  <c:v>0.24965999999999999</c:v>
                </c:pt>
                <c:pt idx="94">
                  <c:v>0.50053999999999998</c:v>
                </c:pt>
                <c:pt idx="95">
                  <c:v>0.65388999999999997</c:v>
                </c:pt>
                <c:pt idx="96">
                  <c:v>0.61992999999999998</c:v>
                </c:pt>
                <c:pt idx="97">
                  <c:v>0.30358000000000002</c:v>
                </c:pt>
                <c:pt idx="98">
                  <c:v>-0.36527999999999999</c:v>
                </c:pt>
                <c:pt idx="99">
                  <c:v>-1.3965700000000001</c:v>
                </c:pt>
                <c:pt idx="100">
                  <c:v>-2.71963</c:v>
                </c:pt>
              </c:numCache>
            </c:numRef>
          </c:val>
          <c:smooth val="0"/>
          <c:extLst>
            <c:ext xmlns:c16="http://schemas.microsoft.com/office/drawing/2014/chart" uri="{C3380CC4-5D6E-409C-BE32-E72D297353CC}">
              <c16:uniqueId val="{00000002-27A7-4904-853B-A7847EF847D0}"/>
            </c:ext>
          </c:extLst>
        </c:ser>
        <c:ser>
          <c:idx val="3"/>
          <c:order val="3"/>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data'!$AA$5:$AA$105</c:f>
              <c:numCache>
                <c:formatCode>General</c:formatCode>
                <c:ptCount val="101"/>
                <c:pt idx="0">
                  <c:v>-3.7326100000000002</c:v>
                </c:pt>
                <c:pt idx="1">
                  <c:v>-5.8053100000000004</c:v>
                </c:pt>
                <c:pt idx="2">
                  <c:v>-7.7343700000000002</c:v>
                </c:pt>
                <c:pt idx="3">
                  <c:v>-9.2942400000000003</c:v>
                </c:pt>
                <c:pt idx="4">
                  <c:v>-10.34449</c:v>
                </c:pt>
                <c:pt idx="5">
                  <c:v>-10.85073</c:v>
                </c:pt>
                <c:pt idx="6">
                  <c:v>-10.870950000000001</c:v>
                </c:pt>
                <c:pt idx="7">
                  <c:v>-10.519869999999999</c:v>
                </c:pt>
                <c:pt idx="8">
                  <c:v>-9.9300700000000006</c:v>
                </c:pt>
                <c:pt idx="9">
                  <c:v>-9.2177799999999994</c:v>
                </c:pt>
                <c:pt idx="10">
                  <c:v>-8.4650300000000005</c:v>
                </c:pt>
                <c:pt idx="11">
                  <c:v>-7.7146400000000002</c:v>
                </c:pt>
                <c:pt idx="12">
                  <c:v>-6.9771799999999997</c:v>
                </c:pt>
                <c:pt idx="13">
                  <c:v>-6.24411</c:v>
                </c:pt>
                <c:pt idx="14">
                  <c:v>-5.5018000000000002</c:v>
                </c:pt>
                <c:pt idx="15">
                  <c:v>-4.7434000000000003</c:v>
                </c:pt>
                <c:pt idx="16">
                  <c:v>-3.97458</c:v>
                </c:pt>
                <c:pt idx="17">
                  <c:v>-3.2131400000000001</c:v>
                </c:pt>
                <c:pt idx="18">
                  <c:v>-2.4821399999999998</c:v>
                </c:pt>
                <c:pt idx="19">
                  <c:v>-1.8032900000000001</c:v>
                </c:pt>
                <c:pt idx="20">
                  <c:v>-1.18981</c:v>
                </c:pt>
                <c:pt idx="21">
                  <c:v>-0.64597000000000004</c:v>
                </c:pt>
                <c:pt idx="22">
                  <c:v>-0.16777</c:v>
                </c:pt>
                <c:pt idx="23">
                  <c:v>0.25311</c:v>
                </c:pt>
                <c:pt idx="24">
                  <c:v>0.62475999999999998</c:v>
                </c:pt>
                <c:pt idx="25">
                  <c:v>0.95323000000000002</c:v>
                </c:pt>
                <c:pt idx="26">
                  <c:v>1.2426200000000001</c:v>
                </c:pt>
                <c:pt idx="27">
                  <c:v>1.49878</c:v>
                </c:pt>
                <c:pt idx="28">
                  <c:v>1.7332399999999999</c:v>
                </c:pt>
                <c:pt idx="29">
                  <c:v>1.96645</c:v>
                </c:pt>
                <c:pt idx="30">
                  <c:v>2.2253400000000001</c:v>
                </c:pt>
                <c:pt idx="31">
                  <c:v>2.53775</c:v>
                </c:pt>
                <c:pt idx="32">
                  <c:v>2.9228499999999999</c:v>
                </c:pt>
                <c:pt idx="33">
                  <c:v>3.3850600000000002</c:v>
                </c:pt>
                <c:pt idx="34">
                  <c:v>3.9121600000000001</c:v>
                </c:pt>
                <c:pt idx="35">
                  <c:v>4.4807899999999998</c:v>
                </c:pt>
                <c:pt idx="36">
                  <c:v>5.0675400000000002</c:v>
                </c:pt>
                <c:pt idx="37">
                  <c:v>5.65998</c:v>
                </c:pt>
                <c:pt idx="38">
                  <c:v>6.2641499999999999</c:v>
                </c:pt>
                <c:pt idx="39">
                  <c:v>6.9021999999999997</c:v>
                </c:pt>
                <c:pt idx="40">
                  <c:v>7.6032900000000003</c:v>
                </c:pt>
                <c:pt idx="41">
                  <c:v>8.3897099999999991</c:v>
                </c:pt>
                <c:pt idx="42">
                  <c:v>9.2655700000000003</c:v>
                </c:pt>
                <c:pt idx="43">
                  <c:v>10.209149999999999</c:v>
                </c:pt>
                <c:pt idx="44">
                  <c:v>11.174200000000001</c:v>
                </c:pt>
                <c:pt idx="45">
                  <c:v>12.09689</c:v>
                </c:pt>
                <c:pt idx="46">
                  <c:v>12.90692</c:v>
                </c:pt>
                <c:pt idx="47">
                  <c:v>13.539389999999999</c:v>
                </c:pt>
                <c:pt idx="48">
                  <c:v>13.942600000000001</c:v>
                </c:pt>
                <c:pt idx="49">
                  <c:v>14.082140000000001</c:v>
                </c:pt>
                <c:pt idx="50">
                  <c:v>13.93854</c:v>
                </c:pt>
                <c:pt idx="51">
                  <c:v>13.50216</c:v>
                </c:pt>
                <c:pt idx="52">
                  <c:v>12.764089999999999</c:v>
                </c:pt>
                <c:pt idx="53">
                  <c:v>11.709070000000001</c:v>
                </c:pt>
                <c:pt idx="54">
                  <c:v>10.31021</c:v>
                </c:pt>
                <c:pt idx="55">
                  <c:v>8.53078</c:v>
                </c:pt>
                <c:pt idx="56">
                  <c:v>6.3325500000000003</c:v>
                </c:pt>
                <c:pt idx="57">
                  <c:v>3.6930499999999999</c:v>
                </c:pt>
                <c:pt idx="58">
                  <c:v>0.62929000000000002</c:v>
                </c:pt>
                <c:pt idx="59">
                  <c:v>-2.7719499999999999</c:v>
                </c:pt>
                <c:pt idx="60">
                  <c:v>-6.3335999999999997</c:v>
                </c:pt>
                <c:pt idx="61">
                  <c:v>-9.7883899999999997</c:v>
                </c:pt>
                <c:pt idx="62">
                  <c:v>-12.8208</c:v>
                </c:pt>
                <c:pt idx="63">
                  <c:v>-15.13855</c:v>
                </c:pt>
                <c:pt idx="64">
                  <c:v>-16.545680000000001</c:v>
                </c:pt>
                <c:pt idx="65">
                  <c:v>-16.982780000000002</c:v>
                </c:pt>
                <c:pt idx="66">
                  <c:v>-16.525400000000001</c:v>
                </c:pt>
                <c:pt idx="67">
                  <c:v>-15.354900000000001</c:v>
                </c:pt>
                <c:pt idx="68">
                  <c:v>-13.71298</c:v>
                </c:pt>
                <c:pt idx="69">
                  <c:v>-11.85371</c:v>
                </c:pt>
                <c:pt idx="70">
                  <c:v>-9.9972300000000001</c:v>
                </c:pt>
                <c:pt idx="71">
                  <c:v>-8.2967600000000008</c:v>
                </c:pt>
                <c:pt idx="72">
                  <c:v>-6.8274100000000004</c:v>
                </c:pt>
                <c:pt idx="73">
                  <c:v>-5.5976800000000004</c:v>
                </c:pt>
                <c:pt idx="74">
                  <c:v>-4.5740499999999997</c:v>
                </c:pt>
                <c:pt idx="75">
                  <c:v>-3.7095199999999999</c:v>
                </c:pt>
                <c:pt idx="76">
                  <c:v>-2.9637199999999999</c:v>
                </c:pt>
                <c:pt idx="77">
                  <c:v>-2.3131900000000001</c:v>
                </c:pt>
                <c:pt idx="78">
                  <c:v>-1.75105</c:v>
                </c:pt>
                <c:pt idx="79">
                  <c:v>-1.28041</c:v>
                </c:pt>
                <c:pt idx="80">
                  <c:v>-0.90785000000000005</c:v>
                </c:pt>
                <c:pt idx="81">
                  <c:v>-0.63729999999999998</c:v>
                </c:pt>
                <c:pt idx="82">
                  <c:v>-0.46866999999999998</c:v>
                </c:pt>
                <c:pt idx="83">
                  <c:v>-0.39445999999999998</c:v>
                </c:pt>
                <c:pt idx="84">
                  <c:v>-0.39831</c:v>
                </c:pt>
                <c:pt idx="85">
                  <c:v>-0.45517000000000002</c:v>
                </c:pt>
                <c:pt idx="86">
                  <c:v>-0.53732000000000002</c:v>
                </c:pt>
                <c:pt idx="87">
                  <c:v>-0.62482000000000004</c:v>
                </c:pt>
                <c:pt idx="88">
                  <c:v>-0.71281000000000005</c:v>
                </c:pt>
                <c:pt idx="89">
                  <c:v>-0.81030000000000002</c:v>
                </c:pt>
                <c:pt idx="90">
                  <c:v>-0.92515000000000003</c:v>
                </c:pt>
                <c:pt idx="91">
                  <c:v>-1.0487200000000001</c:v>
                </c:pt>
                <c:pt idx="92">
                  <c:v>-1.1483300000000001</c:v>
                </c:pt>
                <c:pt idx="93">
                  <c:v>-1.18058</c:v>
                </c:pt>
                <c:pt idx="94">
                  <c:v>-1.1192500000000001</c:v>
                </c:pt>
                <c:pt idx="95">
                  <c:v>-0.98390999999999995</c:v>
                </c:pt>
                <c:pt idx="96">
                  <c:v>-0.85540000000000005</c:v>
                </c:pt>
                <c:pt idx="97">
                  <c:v>-0.86709000000000003</c:v>
                </c:pt>
                <c:pt idx="98">
                  <c:v>-1.1733499999999999</c:v>
                </c:pt>
                <c:pt idx="99">
                  <c:v>-1.8973899999999999</c:v>
                </c:pt>
                <c:pt idx="100">
                  <c:v>-3.0815100000000002</c:v>
                </c:pt>
              </c:numCache>
            </c:numRef>
          </c:val>
          <c:smooth val="0"/>
          <c:extLst>
            <c:ext xmlns:c16="http://schemas.microsoft.com/office/drawing/2014/chart" uri="{C3380CC4-5D6E-409C-BE32-E72D297353CC}">
              <c16:uniqueId val="{00000003-27A7-4904-853B-A7847EF847D0}"/>
            </c:ext>
          </c:extLst>
        </c:ser>
        <c:ser>
          <c:idx val="1"/>
          <c:order val="4"/>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data'!$AB$5:$AB$105</c:f>
              <c:numCache>
                <c:formatCode>General</c:formatCode>
                <c:ptCount val="101"/>
                <c:pt idx="0">
                  <c:v>-6.9930399999999997</c:v>
                </c:pt>
                <c:pt idx="1">
                  <c:v>-8.6292600000000004</c:v>
                </c:pt>
                <c:pt idx="2">
                  <c:v>-10.032870000000001</c:v>
                </c:pt>
                <c:pt idx="3">
                  <c:v>-11.03938</c:v>
                </c:pt>
                <c:pt idx="4">
                  <c:v>-11.56898</c:v>
                </c:pt>
                <c:pt idx="5">
                  <c:v>-11.630190000000001</c:v>
                </c:pt>
                <c:pt idx="6">
                  <c:v>-11.30128</c:v>
                </c:pt>
                <c:pt idx="7">
                  <c:v>-10.69726</c:v>
                </c:pt>
                <c:pt idx="8">
                  <c:v>-9.9359199999999994</c:v>
                </c:pt>
                <c:pt idx="9">
                  <c:v>-9.1143099999999997</c:v>
                </c:pt>
                <c:pt idx="10">
                  <c:v>-8.2955000000000005</c:v>
                </c:pt>
                <c:pt idx="11">
                  <c:v>-7.5093899999999998</c:v>
                </c:pt>
                <c:pt idx="12">
                  <c:v>-6.7599</c:v>
                </c:pt>
                <c:pt idx="13">
                  <c:v>-6.0361500000000001</c:v>
                </c:pt>
                <c:pt idx="14">
                  <c:v>-5.3214300000000003</c:v>
                </c:pt>
                <c:pt idx="15">
                  <c:v>-4.6005399999999996</c:v>
                </c:pt>
                <c:pt idx="16">
                  <c:v>-3.86469</c:v>
                </c:pt>
                <c:pt idx="17">
                  <c:v>-3.11382</c:v>
                </c:pt>
                <c:pt idx="18">
                  <c:v>-2.3577699999999999</c:v>
                </c:pt>
                <c:pt idx="19">
                  <c:v>-1.61355</c:v>
                </c:pt>
                <c:pt idx="20">
                  <c:v>-0.90186999999999995</c:v>
                </c:pt>
                <c:pt idx="21">
                  <c:v>-0.24152999999999999</c:v>
                </c:pt>
                <c:pt idx="22">
                  <c:v>0.35264000000000001</c:v>
                </c:pt>
                <c:pt idx="23">
                  <c:v>0.87287000000000003</c:v>
                </c:pt>
                <c:pt idx="24">
                  <c:v>1.3179799999999999</c:v>
                </c:pt>
                <c:pt idx="25">
                  <c:v>1.6941200000000001</c:v>
                </c:pt>
                <c:pt idx="26">
                  <c:v>2.0136099999999999</c:v>
                </c:pt>
                <c:pt idx="27">
                  <c:v>2.2931499999999998</c:v>
                </c:pt>
                <c:pt idx="28">
                  <c:v>2.5505800000000001</c:v>
                </c:pt>
                <c:pt idx="29">
                  <c:v>2.8006099999999998</c:v>
                </c:pt>
                <c:pt idx="30">
                  <c:v>3.0531100000000002</c:v>
                </c:pt>
                <c:pt idx="31">
                  <c:v>3.3130500000000001</c:v>
                </c:pt>
                <c:pt idx="32">
                  <c:v>3.5824199999999999</c:v>
                </c:pt>
                <c:pt idx="33">
                  <c:v>3.86097</c:v>
                </c:pt>
                <c:pt idx="34">
                  <c:v>4.1485599999999998</c:v>
                </c:pt>
                <c:pt idx="35">
                  <c:v>4.4460800000000003</c:v>
                </c:pt>
                <c:pt idx="36">
                  <c:v>4.7581800000000003</c:v>
                </c:pt>
                <c:pt idx="37">
                  <c:v>5.0956900000000003</c:v>
                </c:pt>
                <c:pt idx="38">
                  <c:v>5.4759399999999996</c:v>
                </c:pt>
                <c:pt idx="39">
                  <c:v>5.9214000000000002</c:v>
                </c:pt>
                <c:pt idx="40">
                  <c:v>6.4555300000000004</c:v>
                </c:pt>
                <c:pt idx="41">
                  <c:v>7.0959399999999997</c:v>
                </c:pt>
                <c:pt idx="42">
                  <c:v>7.84917</c:v>
                </c:pt>
                <c:pt idx="43">
                  <c:v>8.7066800000000004</c:v>
                </c:pt>
                <c:pt idx="44">
                  <c:v>9.64297</c:v>
                </c:pt>
                <c:pt idx="45">
                  <c:v>10.6167</c:v>
                </c:pt>
                <c:pt idx="46">
                  <c:v>11.57292</c:v>
                </c:pt>
                <c:pt idx="47">
                  <c:v>12.44914</c:v>
                </c:pt>
                <c:pt idx="48">
                  <c:v>13.183120000000001</c:v>
                </c:pt>
                <c:pt idx="49">
                  <c:v>13.719609999999999</c:v>
                </c:pt>
                <c:pt idx="50">
                  <c:v>14.01505</c:v>
                </c:pt>
                <c:pt idx="51">
                  <c:v>14.03646</c:v>
                </c:pt>
                <c:pt idx="52">
                  <c:v>13.756460000000001</c:v>
                </c:pt>
                <c:pt idx="53">
                  <c:v>13.146520000000001</c:v>
                </c:pt>
                <c:pt idx="54">
                  <c:v>12.17118</c:v>
                </c:pt>
                <c:pt idx="55">
                  <c:v>10.787660000000001</c:v>
                </c:pt>
                <c:pt idx="56">
                  <c:v>8.9527699999999992</c:v>
                </c:pt>
                <c:pt idx="57">
                  <c:v>6.6355899999999997</c:v>
                </c:pt>
                <c:pt idx="58">
                  <c:v>3.8382700000000001</c:v>
                </c:pt>
                <c:pt idx="59">
                  <c:v>0.61928000000000005</c:v>
                </c:pt>
                <c:pt idx="60">
                  <c:v>-2.8857400000000002</c:v>
                </c:pt>
                <c:pt idx="61">
                  <c:v>-6.4562400000000002</c:v>
                </c:pt>
                <c:pt idx="62">
                  <c:v>-9.8058200000000006</c:v>
                </c:pt>
                <c:pt idx="63">
                  <c:v>-12.634819999999999</c:v>
                </c:pt>
                <c:pt idx="64">
                  <c:v>-14.698169999999999</c:v>
                </c:pt>
                <c:pt idx="65">
                  <c:v>-15.860139999999999</c:v>
                </c:pt>
                <c:pt idx="66">
                  <c:v>-16.118030000000001</c:v>
                </c:pt>
                <c:pt idx="67">
                  <c:v>-15.592449999999999</c:v>
                </c:pt>
                <c:pt idx="68">
                  <c:v>-14.49173</c:v>
                </c:pt>
                <c:pt idx="69">
                  <c:v>-13.0641</c:v>
                </c:pt>
                <c:pt idx="70">
                  <c:v>-11.54392</c:v>
                </c:pt>
                <c:pt idx="71">
                  <c:v>-10.10655</c:v>
                </c:pt>
                <c:pt idx="72">
                  <c:v>-8.8491900000000001</c:v>
                </c:pt>
                <c:pt idx="73">
                  <c:v>-7.7953599999999996</c:v>
                </c:pt>
                <c:pt idx="74">
                  <c:v>-6.9188299999999998</c:v>
                </c:pt>
                <c:pt idx="75">
                  <c:v>-6.1728500000000004</c:v>
                </c:pt>
                <c:pt idx="76">
                  <c:v>-5.5130699999999999</c:v>
                </c:pt>
                <c:pt idx="77">
                  <c:v>-4.9099199999999996</c:v>
                </c:pt>
                <c:pt idx="78">
                  <c:v>-4.3548099999999996</c:v>
                </c:pt>
                <c:pt idx="79">
                  <c:v>-3.8582999999999998</c:v>
                </c:pt>
                <c:pt idx="80">
                  <c:v>-3.4436900000000001</c:v>
                </c:pt>
                <c:pt idx="81">
                  <c:v>-3.1368900000000002</c:v>
                </c:pt>
                <c:pt idx="82">
                  <c:v>-2.95425</c:v>
                </c:pt>
                <c:pt idx="83">
                  <c:v>-2.8921299999999999</c:v>
                </c:pt>
                <c:pt idx="84">
                  <c:v>-2.92143</c:v>
                </c:pt>
                <c:pt idx="85">
                  <c:v>-2.9912700000000001</c:v>
                </c:pt>
                <c:pt idx="86">
                  <c:v>-3.0401099999999999</c:v>
                </c:pt>
                <c:pt idx="87">
                  <c:v>-3.0090300000000001</c:v>
                </c:pt>
                <c:pt idx="88">
                  <c:v>-2.8561100000000001</c:v>
                </c:pt>
                <c:pt idx="89">
                  <c:v>-2.5643400000000001</c:v>
                </c:pt>
                <c:pt idx="90">
                  <c:v>-2.14384</c:v>
                </c:pt>
                <c:pt idx="91">
                  <c:v>-1.6259699999999999</c:v>
                </c:pt>
                <c:pt idx="92">
                  <c:v>-1.0579099999999999</c:v>
                </c:pt>
                <c:pt idx="93">
                  <c:v>-0.49856</c:v>
                </c:pt>
                <c:pt idx="94">
                  <c:v>-1.821E-2</c:v>
                </c:pt>
                <c:pt idx="95">
                  <c:v>0.30073</c:v>
                </c:pt>
                <c:pt idx="96">
                  <c:v>0.36830000000000002</c:v>
                </c:pt>
                <c:pt idx="97">
                  <c:v>9.8589999999999997E-2</c:v>
                </c:pt>
                <c:pt idx="98">
                  <c:v>-0.56625999999999999</c:v>
                </c:pt>
                <c:pt idx="99">
                  <c:v>-1.6324700000000001</c:v>
                </c:pt>
                <c:pt idx="100">
                  <c:v>-3.0294599999999998</c:v>
                </c:pt>
              </c:numCache>
            </c:numRef>
          </c:val>
          <c:smooth val="0"/>
          <c:extLst>
            <c:ext xmlns:c16="http://schemas.microsoft.com/office/drawing/2014/chart" uri="{C3380CC4-5D6E-409C-BE32-E72D297353CC}">
              <c16:uniqueId val="{00000004-27A7-4904-853B-A7847EF847D0}"/>
            </c:ext>
          </c:extLst>
        </c:ser>
        <c:ser>
          <c:idx val="2"/>
          <c:order val="5"/>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data'!$AC$5:$AC$105</c:f>
              <c:numCache>
                <c:formatCode>General</c:formatCode>
                <c:ptCount val="101"/>
                <c:pt idx="0">
                  <c:v>-7.4365300000000003</c:v>
                </c:pt>
                <c:pt idx="1">
                  <c:v>-9.2201000000000004</c:v>
                </c:pt>
                <c:pt idx="2">
                  <c:v>-10.63485</c:v>
                </c:pt>
                <c:pt idx="3">
                  <c:v>-11.51383</c:v>
                </c:pt>
                <c:pt idx="4">
                  <c:v>-11.808160000000001</c:v>
                </c:pt>
                <c:pt idx="5">
                  <c:v>-11.57793</c:v>
                </c:pt>
                <c:pt idx="6">
                  <c:v>-10.952199999999999</c:v>
                </c:pt>
                <c:pt idx="7">
                  <c:v>-10.08042</c:v>
                </c:pt>
                <c:pt idx="8">
                  <c:v>-9.0948600000000006</c:v>
                </c:pt>
                <c:pt idx="9">
                  <c:v>-8.0921599999999998</c:v>
                </c:pt>
                <c:pt idx="10">
                  <c:v>-7.1305300000000003</c:v>
                </c:pt>
                <c:pt idx="11">
                  <c:v>-6.2378299999999998</c:v>
                </c:pt>
                <c:pt idx="12">
                  <c:v>-5.42035</c:v>
                </c:pt>
                <c:pt idx="13">
                  <c:v>-4.6703299999999999</c:v>
                </c:pt>
                <c:pt idx="14">
                  <c:v>-3.97397</c:v>
                </c:pt>
                <c:pt idx="15">
                  <c:v>-3.3169200000000001</c:v>
                </c:pt>
                <c:pt idx="16">
                  <c:v>-2.6899700000000002</c:v>
                </c:pt>
                <c:pt idx="17">
                  <c:v>-2.0909</c:v>
                </c:pt>
                <c:pt idx="18">
                  <c:v>-1.52433</c:v>
                </c:pt>
                <c:pt idx="19">
                  <c:v>-0.99782000000000004</c:v>
                </c:pt>
                <c:pt idx="20">
                  <c:v>-0.51812000000000002</c:v>
                </c:pt>
                <c:pt idx="21">
                  <c:v>-8.745E-2</c:v>
                </c:pt>
                <c:pt idx="22">
                  <c:v>0.29869000000000001</c:v>
                </c:pt>
                <c:pt idx="23">
                  <c:v>0.65107999999999999</c:v>
                </c:pt>
                <c:pt idx="24">
                  <c:v>0.98468</c:v>
                </c:pt>
                <c:pt idx="25">
                  <c:v>1.3151299999999999</c:v>
                </c:pt>
                <c:pt idx="26">
                  <c:v>1.6540600000000001</c:v>
                </c:pt>
                <c:pt idx="27">
                  <c:v>2.0062600000000002</c:v>
                </c:pt>
                <c:pt idx="28">
                  <c:v>2.36788</c:v>
                </c:pt>
                <c:pt idx="29">
                  <c:v>2.7286800000000002</c:v>
                </c:pt>
                <c:pt idx="30">
                  <c:v>3.0760700000000001</c:v>
                </c:pt>
                <c:pt idx="31">
                  <c:v>3.4003800000000002</c:v>
                </c:pt>
                <c:pt idx="32">
                  <c:v>3.6981799999999998</c:v>
                </c:pt>
                <c:pt idx="33">
                  <c:v>3.9734400000000001</c:v>
                </c:pt>
                <c:pt idx="34">
                  <c:v>4.2366299999999999</c:v>
                </c:pt>
                <c:pt idx="35">
                  <c:v>4.5029000000000003</c:v>
                </c:pt>
                <c:pt idx="36">
                  <c:v>4.7896299999999998</c:v>
                </c:pt>
                <c:pt idx="37">
                  <c:v>5.11592</c:v>
                </c:pt>
                <c:pt idx="38">
                  <c:v>5.4995200000000004</c:v>
                </c:pt>
                <c:pt idx="39">
                  <c:v>5.9554600000000004</c:v>
                </c:pt>
                <c:pt idx="40">
                  <c:v>6.4924600000000003</c:v>
                </c:pt>
                <c:pt idx="41">
                  <c:v>7.1096599999999999</c:v>
                </c:pt>
                <c:pt idx="42">
                  <c:v>7.7940899999999997</c:v>
                </c:pt>
                <c:pt idx="43">
                  <c:v>8.5210600000000003</c:v>
                </c:pt>
                <c:pt idx="44">
                  <c:v>9.2563200000000005</c:v>
                </c:pt>
                <c:pt idx="45">
                  <c:v>9.9600799999999996</c:v>
                </c:pt>
                <c:pt idx="46">
                  <c:v>10.59024</c:v>
                </c:pt>
                <c:pt idx="47">
                  <c:v>11.10628</c:v>
                </c:pt>
                <c:pt idx="48">
                  <c:v>11.469659999999999</c:v>
                </c:pt>
                <c:pt idx="49">
                  <c:v>11.64434</c:v>
                </c:pt>
                <c:pt idx="50">
                  <c:v>11.59446</c:v>
                </c:pt>
                <c:pt idx="51">
                  <c:v>11.284219999999999</c:v>
                </c:pt>
                <c:pt idx="52">
                  <c:v>10.676589999999999</c:v>
                </c:pt>
                <c:pt idx="53">
                  <c:v>9.7351799999999997</c:v>
                </c:pt>
                <c:pt idx="54">
                  <c:v>8.4263499999999993</c:v>
                </c:pt>
                <c:pt idx="55">
                  <c:v>6.7233200000000002</c:v>
                </c:pt>
                <c:pt idx="56">
                  <c:v>4.6105799999999997</c:v>
                </c:pt>
                <c:pt idx="57">
                  <c:v>2.0918199999999998</c:v>
                </c:pt>
                <c:pt idx="58">
                  <c:v>-0.79723999999999995</c:v>
                </c:pt>
                <c:pt idx="59">
                  <c:v>-3.97037</c:v>
                </c:pt>
                <c:pt idx="60">
                  <c:v>-7.2730499999999996</c:v>
                </c:pt>
                <c:pt idx="61">
                  <c:v>-10.47738</c:v>
                </c:pt>
                <c:pt idx="62">
                  <c:v>-13.30805</c:v>
                </c:pt>
                <c:pt idx="63">
                  <c:v>-15.496219999999999</c:v>
                </c:pt>
                <c:pt idx="64">
                  <c:v>-16.844529999999999</c:v>
                </c:pt>
                <c:pt idx="65">
                  <c:v>-17.27252</c:v>
                </c:pt>
                <c:pt idx="66">
                  <c:v>-16.829640000000001</c:v>
                </c:pt>
                <c:pt idx="67">
                  <c:v>-15.677530000000001</c:v>
                </c:pt>
                <c:pt idx="68">
                  <c:v>-14.051130000000001</c:v>
                </c:pt>
                <c:pt idx="69">
                  <c:v>-12.20762</c:v>
                </c:pt>
                <c:pt idx="70">
                  <c:v>-10.3741</c:v>
                </c:pt>
                <c:pt idx="71">
                  <c:v>-8.7073400000000003</c:v>
                </c:pt>
                <c:pt idx="72">
                  <c:v>-7.2785500000000001</c:v>
                </c:pt>
                <c:pt idx="73">
                  <c:v>-6.0861200000000002</c:v>
                </c:pt>
                <c:pt idx="74">
                  <c:v>-5.0850200000000001</c:v>
                </c:pt>
                <c:pt idx="75">
                  <c:v>-4.2218799999999996</c:v>
                </c:pt>
                <c:pt idx="76">
                  <c:v>-3.4592900000000002</c:v>
                </c:pt>
                <c:pt idx="77">
                  <c:v>-2.78844</c:v>
                </c:pt>
                <c:pt idx="78">
                  <c:v>-2.2256399999999998</c:v>
                </c:pt>
                <c:pt idx="79">
                  <c:v>-1.7996300000000001</c:v>
                </c:pt>
                <c:pt idx="80">
                  <c:v>-1.5359499999999999</c:v>
                </c:pt>
                <c:pt idx="81">
                  <c:v>-1.4452400000000001</c:v>
                </c:pt>
                <c:pt idx="82">
                  <c:v>-1.51816</c:v>
                </c:pt>
                <c:pt idx="83">
                  <c:v>-1.72532</c:v>
                </c:pt>
                <c:pt idx="84">
                  <c:v>-2.02033</c:v>
                </c:pt>
                <c:pt idx="85">
                  <c:v>-2.34571</c:v>
                </c:pt>
                <c:pt idx="86">
                  <c:v>-2.6427100000000001</c:v>
                </c:pt>
                <c:pt idx="87">
                  <c:v>-2.8618600000000001</c:v>
                </c:pt>
                <c:pt idx="88">
                  <c:v>-2.9716999999999998</c:v>
                </c:pt>
                <c:pt idx="89">
                  <c:v>-2.9612099999999999</c:v>
                </c:pt>
                <c:pt idx="90">
                  <c:v>-2.8363299999999998</c:v>
                </c:pt>
                <c:pt idx="91">
                  <c:v>-2.6111</c:v>
                </c:pt>
                <c:pt idx="92">
                  <c:v>-2.3029899999999999</c:v>
                </c:pt>
                <c:pt idx="93">
                  <c:v>-1.93469</c:v>
                </c:pt>
                <c:pt idx="94">
                  <c:v>-1.5420799999999999</c:v>
                </c:pt>
                <c:pt idx="95">
                  <c:v>-1.18303</c:v>
                </c:pt>
                <c:pt idx="96">
                  <c:v>-0.93864000000000003</c:v>
                </c:pt>
                <c:pt idx="97">
                  <c:v>-0.90495999999999999</c:v>
                </c:pt>
                <c:pt idx="98">
                  <c:v>-1.1738299999999999</c:v>
                </c:pt>
                <c:pt idx="99">
                  <c:v>-1.80474</c:v>
                </c:pt>
                <c:pt idx="100">
                  <c:v>-2.79555</c:v>
                </c:pt>
              </c:numCache>
            </c:numRef>
          </c:val>
          <c:smooth val="0"/>
          <c:extLst>
            <c:ext xmlns:c16="http://schemas.microsoft.com/office/drawing/2014/chart" uri="{C3380CC4-5D6E-409C-BE32-E72D297353CC}">
              <c16:uniqueId val="{00000005-27A7-4904-853B-A7847EF847D0}"/>
            </c:ext>
          </c:extLst>
        </c:ser>
        <c:ser>
          <c:idx val="4"/>
          <c:order val="6"/>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data'!$AD$5:$AD$105</c:f>
              <c:numCache>
                <c:formatCode>General</c:formatCode>
                <c:ptCount val="101"/>
                <c:pt idx="0">
                  <c:v>-7.0000099999999996</c:v>
                </c:pt>
                <c:pt idx="1">
                  <c:v>-8.70824</c:v>
                </c:pt>
                <c:pt idx="2">
                  <c:v>-10.232189999999999</c:v>
                </c:pt>
                <c:pt idx="3">
                  <c:v>-11.420170000000001</c:v>
                </c:pt>
                <c:pt idx="4">
                  <c:v>-12.19084</c:v>
                </c:pt>
                <c:pt idx="5">
                  <c:v>-12.538360000000001</c:v>
                </c:pt>
                <c:pt idx="6">
                  <c:v>-12.517469999999999</c:v>
                </c:pt>
                <c:pt idx="7">
                  <c:v>-12.215909999999999</c:v>
                </c:pt>
                <c:pt idx="8">
                  <c:v>-11.72836</c:v>
                </c:pt>
                <c:pt idx="9">
                  <c:v>-11.135630000000001</c:v>
                </c:pt>
                <c:pt idx="10">
                  <c:v>-10.494870000000001</c:v>
                </c:pt>
                <c:pt idx="11">
                  <c:v>-9.8375199999999996</c:v>
                </c:pt>
                <c:pt idx="12">
                  <c:v>-9.1751100000000001</c:v>
                </c:pt>
                <c:pt idx="13">
                  <c:v>-8.5083400000000005</c:v>
                </c:pt>
                <c:pt idx="14">
                  <c:v>-7.8344500000000004</c:v>
                </c:pt>
                <c:pt idx="15">
                  <c:v>-7.1531000000000002</c:v>
                </c:pt>
                <c:pt idx="16">
                  <c:v>-6.46692</c:v>
                </c:pt>
                <c:pt idx="17">
                  <c:v>-5.7821899999999999</c:v>
                </c:pt>
                <c:pt idx="18">
                  <c:v>-5.1075299999999997</c:v>
                </c:pt>
                <c:pt idx="19">
                  <c:v>-4.4531099999999997</c:v>
                </c:pt>
                <c:pt idx="20">
                  <c:v>-3.8292700000000002</c:v>
                </c:pt>
                <c:pt idx="21">
                  <c:v>-3.2445300000000001</c:v>
                </c:pt>
                <c:pt idx="22">
                  <c:v>-2.7028699999999999</c:v>
                </c:pt>
                <c:pt idx="23">
                  <c:v>-2.2026699999999999</c:v>
                </c:pt>
                <c:pt idx="24">
                  <c:v>-1.7364200000000001</c:v>
                </c:pt>
                <c:pt idx="25">
                  <c:v>-1.2928299999999999</c:v>
                </c:pt>
                <c:pt idx="26">
                  <c:v>-0.86051999999999995</c:v>
                </c:pt>
                <c:pt idx="27">
                  <c:v>-0.43079000000000001</c:v>
                </c:pt>
                <c:pt idx="28">
                  <c:v>-4.0000000000000002E-4</c:v>
                </c:pt>
                <c:pt idx="29">
                  <c:v>0.42899999999999999</c:v>
                </c:pt>
                <c:pt idx="30">
                  <c:v>0.85219</c:v>
                </c:pt>
                <c:pt idx="31">
                  <c:v>1.2643899999999999</c:v>
                </c:pt>
                <c:pt idx="32">
                  <c:v>1.6638299999999999</c:v>
                </c:pt>
                <c:pt idx="33">
                  <c:v>2.05307</c:v>
                </c:pt>
                <c:pt idx="34">
                  <c:v>2.4375900000000001</c:v>
                </c:pt>
                <c:pt idx="35">
                  <c:v>2.8251900000000001</c:v>
                </c:pt>
                <c:pt idx="36">
                  <c:v>3.2254900000000002</c:v>
                </c:pt>
                <c:pt idx="37">
                  <c:v>3.65123</c:v>
                </c:pt>
                <c:pt idx="38">
                  <c:v>4.11829</c:v>
                </c:pt>
                <c:pt idx="39">
                  <c:v>4.6448600000000004</c:v>
                </c:pt>
                <c:pt idx="40">
                  <c:v>5.2480799999999999</c:v>
                </c:pt>
                <c:pt idx="41">
                  <c:v>5.9410800000000004</c:v>
                </c:pt>
                <c:pt idx="42">
                  <c:v>6.7301900000000003</c:v>
                </c:pt>
                <c:pt idx="43">
                  <c:v>7.6109999999999998</c:v>
                </c:pt>
                <c:pt idx="44">
                  <c:v>8.5671599999999994</c:v>
                </c:pt>
                <c:pt idx="45">
                  <c:v>9.5678999999999998</c:v>
                </c:pt>
                <c:pt idx="46">
                  <c:v>10.5679</c:v>
                </c:pt>
                <c:pt idx="47">
                  <c:v>11.508800000000001</c:v>
                </c:pt>
                <c:pt idx="48">
                  <c:v>12.32253</c:v>
                </c:pt>
                <c:pt idx="49">
                  <c:v>12.93712</c:v>
                </c:pt>
                <c:pt idx="50">
                  <c:v>13.283910000000001</c:v>
                </c:pt>
                <c:pt idx="51">
                  <c:v>13.30214</c:v>
                </c:pt>
                <c:pt idx="52">
                  <c:v>12.94258</c:v>
                </c:pt>
                <c:pt idx="53">
                  <c:v>12.16671</c:v>
                </c:pt>
                <c:pt idx="54">
                  <c:v>10.944710000000001</c:v>
                </c:pt>
                <c:pt idx="55">
                  <c:v>9.25441</c:v>
                </c:pt>
                <c:pt idx="56">
                  <c:v>7.0846299999999998</c:v>
                </c:pt>
                <c:pt idx="57">
                  <c:v>4.4452400000000001</c:v>
                </c:pt>
                <c:pt idx="58">
                  <c:v>1.38523</c:v>
                </c:pt>
                <c:pt idx="59">
                  <c:v>-1.9862899999999999</c:v>
                </c:pt>
                <c:pt idx="60">
                  <c:v>-5.48461</c:v>
                </c:pt>
                <c:pt idx="61">
                  <c:v>-8.8574199999999994</c:v>
                </c:pt>
                <c:pt idx="62">
                  <c:v>-11.81983</c:v>
                </c:pt>
                <c:pt idx="63">
                  <c:v>-14.115019999999999</c:v>
                </c:pt>
                <c:pt idx="64">
                  <c:v>-15.57123</c:v>
                </c:pt>
                <c:pt idx="65">
                  <c:v>-16.134899999999998</c:v>
                </c:pt>
                <c:pt idx="66">
                  <c:v>-15.872019999999999</c:v>
                </c:pt>
                <c:pt idx="67">
                  <c:v>-14.94412</c:v>
                </c:pt>
                <c:pt idx="68">
                  <c:v>-13.568960000000001</c:v>
                </c:pt>
                <c:pt idx="69">
                  <c:v>-11.973979999999999</c:v>
                </c:pt>
                <c:pt idx="70">
                  <c:v>-10.35417</c:v>
                </c:pt>
                <c:pt idx="71">
                  <c:v>-8.8432600000000008</c:v>
                </c:pt>
                <c:pt idx="72">
                  <c:v>-7.5086199999999996</c:v>
                </c:pt>
                <c:pt idx="73">
                  <c:v>-6.3632999999999997</c:v>
                </c:pt>
                <c:pt idx="74">
                  <c:v>-5.3887299999999998</c:v>
                </c:pt>
                <c:pt idx="75">
                  <c:v>-4.5566700000000004</c:v>
                </c:pt>
                <c:pt idx="76">
                  <c:v>-3.8434900000000001</c:v>
                </c:pt>
                <c:pt idx="77">
                  <c:v>-3.2373500000000002</c:v>
                </c:pt>
                <c:pt idx="78">
                  <c:v>-2.7374299999999998</c:v>
                </c:pt>
                <c:pt idx="79">
                  <c:v>-2.3493400000000002</c:v>
                </c:pt>
                <c:pt idx="80">
                  <c:v>-2.0769500000000001</c:v>
                </c:pt>
                <c:pt idx="81">
                  <c:v>-1.91557</c:v>
                </c:pt>
                <c:pt idx="82">
                  <c:v>-1.84822</c:v>
                </c:pt>
                <c:pt idx="83">
                  <c:v>-1.84466</c:v>
                </c:pt>
                <c:pt idx="84">
                  <c:v>-1.8664499999999999</c:v>
                </c:pt>
                <c:pt idx="85">
                  <c:v>-1.8715900000000001</c:v>
                </c:pt>
                <c:pt idx="86">
                  <c:v>-1.82209</c:v>
                </c:pt>
                <c:pt idx="87">
                  <c:v>-1.69112</c:v>
                </c:pt>
                <c:pt idx="88">
                  <c:v>-1.46756</c:v>
                </c:pt>
                <c:pt idx="89">
                  <c:v>-1.15862</c:v>
                </c:pt>
                <c:pt idx="90">
                  <c:v>-0.78683999999999998</c:v>
                </c:pt>
                <c:pt idx="91">
                  <c:v>-0.38724999999999998</c:v>
                </c:pt>
                <c:pt idx="92">
                  <c:v>-3.2200000000000002E-3</c:v>
                </c:pt>
                <c:pt idx="93">
                  <c:v>0.31162000000000001</c:v>
                </c:pt>
                <c:pt idx="94">
                  <c:v>0.49295</c:v>
                </c:pt>
                <c:pt idx="95">
                  <c:v>0.46572999999999998</c:v>
                </c:pt>
                <c:pt idx="96">
                  <c:v>0.15432999999999999</c:v>
                </c:pt>
                <c:pt idx="97">
                  <c:v>-0.50509000000000004</c:v>
                </c:pt>
                <c:pt idx="98">
                  <c:v>-1.5380499999999999</c:v>
                </c:pt>
                <c:pt idx="99">
                  <c:v>-2.9127999999999998</c:v>
                </c:pt>
                <c:pt idx="100">
                  <c:v>-4.5263</c:v>
                </c:pt>
              </c:numCache>
            </c:numRef>
          </c:val>
          <c:smooth val="0"/>
          <c:extLst>
            <c:ext xmlns:c16="http://schemas.microsoft.com/office/drawing/2014/chart" uri="{C3380CC4-5D6E-409C-BE32-E72D297353CC}">
              <c16:uniqueId val="{00000006-27A7-4904-853B-A7847EF847D0}"/>
            </c:ext>
          </c:extLst>
        </c:ser>
        <c:ser>
          <c:idx val="5"/>
          <c:order val="7"/>
          <c:tx>
            <c:v>Assessor 1</c:v>
          </c:tx>
          <c:spPr>
            <a:ln w="12700">
              <a:solidFill>
                <a:srgbClr val="FF000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data'!$AE$5:$AE$105</c:f>
              <c:numCache>
                <c:formatCode>General</c:formatCode>
                <c:ptCount val="101"/>
                <c:pt idx="0">
                  <c:v>-4.3293799999999996</c:v>
                </c:pt>
                <c:pt idx="1">
                  <c:v>-6.2215699999999998</c:v>
                </c:pt>
                <c:pt idx="2">
                  <c:v>-7.9256700000000002</c:v>
                </c:pt>
                <c:pt idx="3">
                  <c:v>-9.2397399999999994</c:v>
                </c:pt>
                <c:pt idx="4">
                  <c:v>-10.05702</c:v>
                </c:pt>
                <c:pt idx="5">
                  <c:v>-10.37161</c:v>
                </c:pt>
                <c:pt idx="6">
                  <c:v>-10.25278</c:v>
                </c:pt>
                <c:pt idx="7">
                  <c:v>-9.8072700000000008</c:v>
                </c:pt>
                <c:pt idx="8">
                  <c:v>-9.1442399999999999</c:v>
                </c:pt>
                <c:pt idx="9">
                  <c:v>-8.3535900000000005</c:v>
                </c:pt>
                <c:pt idx="10">
                  <c:v>-7.4992000000000001</c:v>
                </c:pt>
                <c:pt idx="11">
                  <c:v>-6.6233199999999997</c:v>
                </c:pt>
                <c:pt idx="12">
                  <c:v>-5.75596</c:v>
                </c:pt>
                <c:pt idx="13">
                  <c:v>-4.9216199999999999</c:v>
                </c:pt>
                <c:pt idx="14">
                  <c:v>-4.1417700000000002</c:v>
                </c:pt>
                <c:pt idx="15">
                  <c:v>-3.43302</c:v>
                </c:pt>
                <c:pt idx="16">
                  <c:v>-2.8035100000000002</c:v>
                </c:pt>
                <c:pt idx="17">
                  <c:v>-2.2528100000000002</c:v>
                </c:pt>
                <c:pt idx="18">
                  <c:v>-1.7738400000000001</c:v>
                </c:pt>
                <c:pt idx="19">
                  <c:v>-1.35609</c:v>
                </c:pt>
                <c:pt idx="20">
                  <c:v>-0.98809999999999998</c:v>
                </c:pt>
                <c:pt idx="21">
                  <c:v>-0.65766999999999998</c:v>
                </c:pt>
                <c:pt idx="22">
                  <c:v>-0.35203000000000001</c:v>
                </c:pt>
                <c:pt idx="23">
                  <c:v>-5.858E-2</c:v>
                </c:pt>
                <c:pt idx="24">
                  <c:v>0.23319000000000001</c:v>
                </c:pt>
                <c:pt idx="25">
                  <c:v>0.52963000000000005</c:v>
                </c:pt>
                <c:pt idx="26">
                  <c:v>0.83257000000000003</c:v>
                </c:pt>
                <c:pt idx="27">
                  <c:v>1.1396200000000001</c:v>
                </c:pt>
                <c:pt idx="28">
                  <c:v>1.44614</c:v>
                </c:pt>
                <c:pt idx="29">
                  <c:v>1.7465299999999999</c:v>
                </c:pt>
                <c:pt idx="30">
                  <c:v>2.0368900000000001</c:v>
                </c:pt>
                <c:pt idx="31">
                  <c:v>2.3173300000000001</c:v>
                </c:pt>
                <c:pt idx="32">
                  <c:v>2.5935299999999999</c:v>
                </c:pt>
                <c:pt idx="33">
                  <c:v>2.8763700000000001</c:v>
                </c:pt>
                <c:pt idx="34">
                  <c:v>3.1798000000000002</c:v>
                </c:pt>
                <c:pt idx="35">
                  <c:v>3.5177299999999998</c:v>
                </c:pt>
                <c:pt idx="36">
                  <c:v>3.9013599999999999</c:v>
                </c:pt>
                <c:pt idx="37">
                  <c:v>4.3391999999999999</c:v>
                </c:pt>
                <c:pt idx="38">
                  <c:v>4.8379200000000004</c:v>
                </c:pt>
                <c:pt idx="39">
                  <c:v>5.4041699999999997</c:v>
                </c:pt>
                <c:pt idx="40">
                  <c:v>6.0446299999999997</c:v>
                </c:pt>
                <c:pt idx="41">
                  <c:v>6.7634499999999997</c:v>
                </c:pt>
                <c:pt idx="42">
                  <c:v>7.5571700000000002</c:v>
                </c:pt>
                <c:pt idx="43">
                  <c:v>8.4083799999999993</c:v>
                </c:pt>
                <c:pt idx="44">
                  <c:v>9.2825600000000001</c:v>
                </c:pt>
                <c:pt idx="45">
                  <c:v>10.130269999999999</c:v>
                </c:pt>
                <c:pt idx="46">
                  <c:v>10.894579999999999</c:v>
                </c:pt>
                <c:pt idx="47">
                  <c:v>11.518549999999999</c:v>
                </c:pt>
                <c:pt idx="48">
                  <c:v>11.95059</c:v>
                </c:pt>
                <c:pt idx="49">
                  <c:v>12.144640000000001</c:v>
                </c:pt>
                <c:pt idx="50">
                  <c:v>12.05819</c:v>
                </c:pt>
                <c:pt idx="51">
                  <c:v>11.65052</c:v>
                </c:pt>
                <c:pt idx="52">
                  <c:v>10.88433</c:v>
                </c:pt>
                <c:pt idx="53">
                  <c:v>9.7291699999999999</c:v>
                </c:pt>
                <c:pt idx="54">
                  <c:v>8.1656999999999993</c:v>
                </c:pt>
                <c:pt idx="55">
                  <c:v>6.1879799999999996</c:v>
                </c:pt>
                <c:pt idx="56">
                  <c:v>3.8037899999999998</c:v>
                </c:pt>
                <c:pt idx="57">
                  <c:v>1.0362499999999999</c:v>
                </c:pt>
                <c:pt idx="58">
                  <c:v>-2.0685799999999999</c:v>
                </c:pt>
                <c:pt idx="59">
                  <c:v>-5.4244899999999996</c:v>
                </c:pt>
                <c:pt idx="60">
                  <c:v>-8.8855699999999995</c:v>
                </c:pt>
                <c:pt idx="61">
                  <c:v>-12.236829999999999</c:v>
                </c:pt>
                <c:pt idx="62">
                  <c:v>-15.215909999999999</c:v>
                </c:pt>
                <c:pt idx="63">
                  <c:v>-17.561859999999999</c:v>
                </c:pt>
                <c:pt idx="64">
                  <c:v>-19.080220000000001</c:v>
                </c:pt>
                <c:pt idx="65">
                  <c:v>-19.687429999999999</c:v>
                </c:pt>
                <c:pt idx="66">
                  <c:v>-19.423909999999999</c:v>
                </c:pt>
                <c:pt idx="67">
                  <c:v>-18.43647</c:v>
                </c:pt>
                <c:pt idx="68">
                  <c:v>-16.941939999999999</c:v>
                </c:pt>
                <c:pt idx="69">
                  <c:v>-15.18248</c:v>
                </c:pt>
                <c:pt idx="70">
                  <c:v>-13.378539999999999</c:v>
                </c:pt>
                <c:pt idx="71">
                  <c:v>-11.694570000000001</c:v>
                </c:pt>
                <c:pt idx="72">
                  <c:v>-10.220929999999999</c:v>
                </c:pt>
                <c:pt idx="73">
                  <c:v>-8.9785599999999999</c:v>
                </c:pt>
                <c:pt idx="74">
                  <c:v>-7.9380300000000004</c:v>
                </c:pt>
                <c:pt idx="75">
                  <c:v>-7.0461200000000002</c:v>
                </c:pt>
                <c:pt idx="76">
                  <c:v>-6.2492599999999996</c:v>
                </c:pt>
                <c:pt idx="77">
                  <c:v>-5.5117099999999999</c:v>
                </c:pt>
                <c:pt idx="78">
                  <c:v>-4.8229100000000003</c:v>
                </c:pt>
                <c:pt idx="79">
                  <c:v>-4.1954000000000002</c:v>
                </c:pt>
                <c:pt idx="80">
                  <c:v>-3.6551100000000001</c:v>
                </c:pt>
                <c:pt idx="81">
                  <c:v>-3.2275</c:v>
                </c:pt>
                <c:pt idx="82">
                  <c:v>-2.9246300000000001</c:v>
                </c:pt>
                <c:pt idx="83">
                  <c:v>-2.7359</c:v>
                </c:pt>
                <c:pt idx="84">
                  <c:v>-2.6273</c:v>
                </c:pt>
                <c:pt idx="85">
                  <c:v>-2.5465900000000001</c:v>
                </c:pt>
                <c:pt idx="86">
                  <c:v>-2.4373399999999998</c:v>
                </c:pt>
                <c:pt idx="87">
                  <c:v>-2.2522500000000001</c:v>
                </c:pt>
                <c:pt idx="88">
                  <c:v>-1.96831</c:v>
                </c:pt>
                <c:pt idx="89">
                  <c:v>-1.59097</c:v>
                </c:pt>
                <c:pt idx="90">
                  <c:v>-1.1519600000000001</c:v>
                </c:pt>
                <c:pt idx="91">
                  <c:v>-0.69350999999999996</c:v>
                </c:pt>
                <c:pt idx="92">
                  <c:v>-0.25813000000000003</c:v>
                </c:pt>
                <c:pt idx="93">
                  <c:v>0.11864</c:v>
                </c:pt>
                <c:pt idx="94">
                  <c:v>0.39739000000000002</c:v>
                </c:pt>
                <c:pt idx="95">
                  <c:v>0.52446999999999999</c:v>
                </c:pt>
                <c:pt idx="96">
                  <c:v>0.42365999999999998</c:v>
                </c:pt>
                <c:pt idx="97">
                  <c:v>7.8700000000000003E-3</c:v>
                </c:pt>
                <c:pt idx="98">
                  <c:v>-0.79371999999999998</c:v>
                </c:pt>
                <c:pt idx="99">
                  <c:v>-1.9944200000000001</c:v>
                </c:pt>
                <c:pt idx="100">
                  <c:v>-3.52155</c:v>
                </c:pt>
              </c:numCache>
            </c:numRef>
          </c:val>
          <c:smooth val="0"/>
          <c:extLst>
            <c:ext xmlns:c16="http://schemas.microsoft.com/office/drawing/2014/chart" uri="{C3380CC4-5D6E-409C-BE32-E72D297353CC}">
              <c16:uniqueId val="{00000007-27A7-4904-853B-A7847EF847D0}"/>
            </c:ext>
          </c:extLst>
        </c:ser>
        <c:ser>
          <c:idx val="6"/>
          <c:order val="8"/>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data'!$AF$5:$AF$105</c:f>
              <c:numCache>
                <c:formatCode>General</c:formatCode>
                <c:ptCount val="101"/>
                <c:pt idx="0">
                  <c:v>-1.09762</c:v>
                </c:pt>
                <c:pt idx="1">
                  <c:v>-3.19543</c:v>
                </c:pt>
                <c:pt idx="2">
                  <c:v>-5.0896400000000002</c:v>
                </c:pt>
                <c:pt idx="3">
                  <c:v>-6.5649499999999996</c:v>
                </c:pt>
                <c:pt idx="4">
                  <c:v>-7.5014599999999998</c:v>
                </c:pt>
                <c:pt idx="5">
                  <c:v>-7.8821399999999997</c:v>
                </c:pt>
                <c:pt idx="6">
                  <c:v>-7.7722300000000004</c:v>
                </c:pt>
                <c:pt idx="7">
                  <c:v>-7.2841500000000003</c:v>
                </c:pt>
                <c:pt idx="8">
                  <c:v>-6.5455100000000002</c:v>
                </c:pt>
                <c:pt idx="9">
                  <c:v>-5.6754800000000003</c:v>
                </c:pt>
                <c:pt idx="10">
                  <c:v>-4.7689300000000001</c:v>
                </c:pt>
                <c:pt idx="11">
                  <c:v>-3.8905699999999999</c:v>
                </c:pt>
                <c:pt idx="12">
                  <c:v>-3.0724499999999999</c:v>
                </c:pt>
                <c:pt idx="13">
                  <c:v>-2.3202400000000001</c:v>
                </c:pt>
                <c:pt idx="14">
                  <c:v>-1.62323</c:v>
                </c:pt>
                <c:pt idx="15">
                  <c:v>-0.96631999999999996</c:v>
                </c:pt>
                <c:pt idx="16">
                  <c:v>-0.34023999999999999</c:v>
                </c:pt>
                <c:pt idx="17">
                  <c:v>0.25352999999999998</c:v>
                </c:pt>
                <c:pt idx="18">
                  <c:v>0.80273000000000005</c:v>
                </c:pt>
                <c:pt idx="19">
                  <c:v>1.2916700000000001</c:v>
                </c:pt>
                <c:pt idx="20">
                  <c:v>1.7082599999999999</c:v>
                </c:pt>
                <c:pt idx="21">
                  <c:v>2.0517799999999999</c:v>
                </c:pt>
                <c:pt idx="22">
                  <c:v>2.3341400000000001</c:v>
                </c:pt>
                <c:pt idx="23">
                  <c:v>2.5777399999999999</c:v>
                </c:pt>
                <c:pt idx="24">
                  <c:v>2.8093300000000001</c:v>
                </c:pt>
                <c:pt idx="25">
                  <c:v>3.0525099999999998</c:v>
                </c:pt>
                <c:pt idx="26">
                  <c:v>3.3213499999999998</c:v>
                </c:pt>
                <c:pt idx="27">
                  <c:v>3.6162399999999999</c:v>
                </c:pt>
                <c:pt idx="28">
                  <c:v>3.9251100000000001</c:v>
                </c:pt>
                <c:pt idx="29">
                  <c:v>4.2286799999999998</c:v>
                </c:pt>
                <c:pt idx="30">
                  <c:v>4.5087999999999999</c:v>
                </c:pt>
                <c:pt idx="31">
                  <c:v>4.7569699999999999</c:v>
                </c:pt>
                <c:pt idx="32">
                  <c:v>4.9794600000000004</c:v>
                </c:pt>
                <c:pt idx="33">
                  <c:v>5.1976699999999996</c:v>
                </c:pt>
                <c:pt idx="34">
                  <c:v>5.44217</c:v>
                </c:pt>
                <c:pt idx="35">
                  <c:v>5.7436100000000003</c:v>
                </c:pt>
                <c:pt idx="36">
                  <c:v>6.1240800000000002</c:v>
                </c:pt>
                <c:pt idx="37">
                  <c:v>6.5926099999999996</c:v>
                </c:pt>
                <c:pt idx="38">
                  <c:v>7.1442699999999997</c:v>
                </c:pt>
                <c:pt idx="39">
                  <c:v>7.7663900000000003</c:v>
                </c:pt>
                <c:pt idx="40">
                  <c:v>8.4443999999999999</c:v>
                </c:pt>
                <c:pt idx="41">
                  <c:v>9.1671099999999992</c:v>
                </c:pt>
                <c:pt idx="42">
                  <c:v>9.9260000000000002</c:v>
                </c:pt>
                <c:pt idx="43">
                  <c:v>10.71026</c:v>
                </c:pt>
                <c:pt idx="44">
                  <c:v>11.49877</c:v>
                </c:pt>
                <c:pt idx="45">
                  <c:v>12.253869999999999</c:v>
                </c:pt>
                <c:pt idx="46">
                  <c:v>12.91943</c:v>
                </c:pt>
                <c:pt idx="47">
                  <c:v>13.4254</c:v>
                </c:pt>
                <c:pt idx="48">
                  <c:v>13.697089999999999</c:v>
                </c:pt>
                <c:pt idx="49">
                  <c:v>13.662979999999999</c:v>
                </c:pt>
                <c:pt idx="50">
                  <c:v>13.260479999999999</c:v>
                </c:pt>
                <c:pt idx="51">
                  <c:v>12.436640000000001</c:v>
                </c:pt>
                <c:pt idx="52">
                  <c:v>11.147640000000001</c:v>
                </c:pt>
                <c:pt idx="53">
                  <c:v>9.3611500000000003</c:v>
                </c:pt>
                <c:pt idx="54">
                  <c:v>7.0603699999999998</c:v>
                </c:pt>
                <c:pt idx="55">
                  <c:v>4.2546499999999998</c:v>
                </c:pt>
                <c:pt idx="56">
                  <c:v>0.99243999999999999</c:v>
                </c:pt>
                <c:pt idx="57">
                  <c:v>-2.6216300000000001</c:v>
                </c:pt>
                <c:pt idx="58">
                  <c:v>-6.4103300000000001</c:v>
                </c:pt>
                <c:pt idx="59">
                  <c:v>-10.117850000000001</c:v>
                </c:pt>
                <c:pt idx="60">
                  <c:v>-13.431900000000001</c:v>
                </c:pt>
                <c:pt idx="61">
                  <c:v>-16.040330000000001</c:v>
                </c:pt>
                <c:pt idx="62">
                  <c:v>-17.7059</c:v>
                </c:pt>
                <c:pt idx="63">
                  <c:v>-18.323180000000001</c:v>
                </c:pt>
                <c:pt idx="64">
                  <c:v>-17.933700000000002</c:v>
                </c:pt>
                <c:pt idx="65">
                  <c:v>-16.705010000000001</c:v>
                </c:pt>
                <c:pt idx="66">
                  <c:v>-14.889430000000001</c:v>
                </c:pt>
                <c:pt idx="67">
                  <c:v>-12.77253</c:v>
                </c:pt>
                <c:pt idx="68">
                  <c:v>-10.619960000000001</c:v>
                </c:pt>
                <c:pt idx="69">
                  <c:v>-8.6341999999999999</c:v>
                </c:pt>
                <c:pt idx="70">
                  <c:v>-6.9315699999999998</c:v>
                </c:pt>
                <c:pt idx="71">
                  <c:v>-5.5421699999999996</c:v>
                </c:pt>
                <c:pt idx="72">
                  <c:v>-4.4287099999999997</c:v>
                </c:pt>
                <c:pt idx="73">
                  <c:v>-3.5156800000000001</c:v>
                </c:pt>
                <c:pt idx="74">
                  <c:v>-2.71963</c:v>
                </c:pt>
                <c:pt idx="75">
                  <c:v>-1.9744999999999999</c:v>
                </c:pt>
                <c:pt idx="76">
                  <c:v>-1.24716</c:v>
                </c:pt>
                <c:pt idx="77">
                  <c:v>-0.53973000000000004</c:v>
                </c:pt>
                <c:pt idx="78">
                  <c:v>0.11975</c:v>
                </c:pt>
                <c:pt idx="79">
                  <c:v>0.69354000000000005</c:v>
                </c:pt>
                <c:pt idx="80">
                  <c:v>1.15219</c:v>
                </c:pt>
                <c:pt idx="81">
                  <c:v>1.4873400000000001</c:v>
                </c:pt>
                <c:pt idx="82">
                  <c:v>1.71546</c:v>
                </c:pt>
                <c:pt idx="83">
                  <c:v>1.87225</c:v>
                </c:pt>
                <c:pt idx="84">
                  <c:v>2.0020600000000002</c:v>
                </c:pt>
                <c:pt idx="85">
                  <c:v>2.14595</c:v>
                </c:pt>
                <c:pt idx="86">
                  <c:v>2.3347099999999998</c:v>
                </c:pt>
                <c:pt idx="87">
                  <c:v>2.5859000000000001</c:v>
                </c:pt>
                <c:pt idx="88">
                  <c:v>2.9015399999999998</c:v>
                </c:pt>
                <c:pt idx="89">
                  <c:v>3.2697699999999998</c:v>
                </c:pt>
                <c:pt idx="90">
                  <c:v>3.66161</c:v>
                </c:pt>
                <c:pt idx="91">
                  <c:v>4.0297299999999998</c:v>
                </c:pt>
                <c:pt idx="92">
                  <c:v>4.3105900000000004</c:v>
                </c:pt>
                <c:pt idx="93">
                  <c:v>4.4238400000000002</c:v>
                </c:pt>
                <c:pt idx="94">
                  <c:v>4.2833800000000002</c:v>
                </c:pt>
                <c:pt idx="95">
                  <c:v>3.8084899999999999</c:v>
                </c:pt>
                <c:pt idx="96">
                  <c:v>2.9471799999999999</c:v>
                </c:pt>
                <c:pt idx="97">
                  <c:v>1.7021500000000001</c:v>
                </c:pt>
                <c:pt idx="98">
                  <c:v>0.14984</c:v>
                </c:pt>
                <c:pt idx="99">
                  <c:v>-1.55847</c:v>
                </c:pt>
                <c:pt idx="100">
                  <c:v>-3.2300900000000001</c:v>
                </c:pt>
              </c:numCache>
            </c:numRef>
          </c:val>
          <c:smooth val="0"/>
          <c:extLst>
            <c:ext xmlns:c16="http://schemas.microsoft.com/office/drawing/2014/chart" uri="{C3380CC4-5D6E-409C-BE32-E72D297353CC}">
              <c16:uniqueId val="{00000008-27A7-4904-853B-A7847EF847D0}"/>
            </c:ext>
          </c:extLst>
        </c:ser>
        <c:ser>
          <c:idx val="7"/>
          <c:order val="9"/>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data'!$AG$5:$AG$105</c:f>
              <c:numCache>
                <c:formatCode>General</c:formatCode>
                <c:ptCount val="101"/>
                <c:pt idx="0">
                  <c:v>-2.5034999999999998</c:v>
                </c:pt>
                <c:pt idx="1">
                  <c:v>-4.7244299999999999</c:v>
                </c:pt>
                <c:pt idx="2">
                  <c:v>-6.69252</c:v>
                </c:pt>
                <c:pt idx="3">
                  <c:v>-8.1740100000000009</c:v>
                </c:pt>
                <c:pt idx="4">
                  <c:v>-9.0470799999999993</c:v>
                </c:pt>
                <c:pt idx="5">
                  <c:v>-9.3137799999999995</c:v>
                </c:pt>
                <c:pt idx="6">
                  <c:v>-9.0738699999999994</c:v>
                </c:pt>
                <c:pt idx="7">
                  <c:v>-8.4793900000000004</c:v>
                </c:pt>
                <c:pt idx="8">
                  <c:v>-7.6892100000000001</c:v>
                </c:pt>
                <c:pt idx="9">
                  <c:v>-6.8349399999999996</c:v>
                </c:pt>
                <c:pt idx="10">
                  <c:v>-6.0036699999999996</c:v>
                </c:pt>
                <c:pt idx="11">
                  <c:v>-5.2364499999999996</c:v>
                </c:pt>
                <c:pt idx="12">
                  <c:v>-4.53817</c:v>
                </c:pt>
                <c:pt idx="13">
                  <c:v>-3.8930600000000002</c:v>
                </c:pt>
                <c:pt idx="14">
                  <c:v>-3.2794400000000001</c:v>
                </c:pt>
                <c:pt idx="15">
                  <c:v>-2.6820599999999999</c:v>
                </c:pt>
                <c:pt idx="16">
                  <c:v>-2.0962800000000001</c:v>
                </c:pt>
                <c:pt idx="17">
                  <c:v>-1.5275000000000001</c:v>
                </c:pt>
                <c:pt idx="18">
                  <c:v>-0.98624999999999996</c:v>
                </c:pt>
                <c:pt idx="19">
                  <c:v>-0.48382999999999998</c:v>
                </c:pt>
                <c:pt idx="20">
                  <c:v>-2.9960000000000001E-2</c:v>
                </c:pt>
                <c:pt idx="21">
                  <c:v>0.36890000000000001</c:v>
                </c:pt>
                <c:pt idx="22">
                  <c:v>0.71145999999999998</c:v>
                </c:pt>
                <c:pt idx="23">
                  <c:v>1.0037400000000001</c:v>
                </c:pt>
                <c:pt idx="24">
                  <c:v>1.25952</c:v>
                </c:pt>
                <c:pt idx="25">
                  <c:v>1.4979</c:v>
                </c:pt>
                <c:pt idx="26">
                  <c:v>1.7388600000000001</c:v>
                </c:pt>
                <c:pt idx="27">
                  <c:v>1.9981899999999999</c:v>
                </c:pt>
                <c:pt idx="28">
                  <c:v>2.2857699999999999</c:v>
                </c:pt>
                <c:pt idx="29">
                  <c:v>2.6052200000000001</c:v>
                </c:pt>
                <c:pt idx="30">
                  <c:v>2.95573</c:v>
                </c:pt>
                <c:pt idx="31">
                  <c:v>3.3328500000000001</c:v>
                </c:pt>
                <c:pt idx="32">
                  <c:v>3.72953</c:v>
                </c:pt>
                <c:pt idx="33">
                  <c:v>4.1373300000000004</c:v>
                </c:pt>
                <c:pt idx="34">
                  <c:v>4.5491999999999999</c:v>
                </c:pt>
                <c:pt idx="35">
                  <c:v>4.9631400000000001</c:v>
                </c:pt>
                <c:pt idx="36">
                  <c:v>5.3850800000000003</c:v>
                </c:pt>
                <c:pt idx="37">
                  <c:v>5.8296200000000002</c:v>
                </c:pt>
                <c:pt idx="38">
                  <c:v>6.3183400000000001</c:v>
                </c:pt>
                <c:pt idx="39">
                  <c:v>6.8754900000000001</c:v>
                </c:pt>
                <c:pt idx="40">
                  <c:v>7.5224500000000001</c:v>
                </c:pt>
                <c:pt idx="41">
                  <c:v>8.2730700000000006</c:v>
                </c:pt>
                <c:pt idx="42">
                  <c:v>9.1286299999999994</c:v>
                </c:pt>
                <c:pt idx="43">
                  <c:v>10.0753</c:v>
                </c:pt>
                <c:pt idx="44">
                  <c:v>11.08254</c:v>
                </c:pt>
                <c:pt idx="45">
                  <c:v>12.10417</c:v>
                </c:pt>
                <c:pt idx="46">
                  <c:v>13.081099999999999</c:v>
                </c:pt>
                <c:pt idx="47">
                  <c:v>13.94755</c:v>
                </c:pt>
                <c:pt idx="48">
                  <c:v>14.63781</c:v>
                </c:pt>
                <c:pt idx="49">
                  <c:v>15.092420000000001</c:v>
                </c:pt>
                <c:pt idx="50">
                  <c:v>15.260450000000001</c:v>
                </c:pt>
                <c:pt idx="51">
                  <c:v>15.098000000000001</c:v>
                </c:pt>
                <c:pt idx="52">
                  <c:v>14.566140000000001</c:v>
                </c:pt>
                <c:pt idx="53">
                  <c:v>13.62851</c:v>
                </c:pt>
                <c:pt idx="54">
                  <c:v>12.25211</c:v>
                </c:pt>
                <c:pt idx="55">
                  <c:v>10.40897</c:v>
                </c:pt>
                <c:pt idx="56">
                  <c:v>8.0790900000000008</c:v>
                </c:pt>
                <c:pt idx="57">
                  <c:v>5.2567500000000003</c:v>
                </c:pt>
                <c:pt idx="58">
                  <c:v>1.96254</c:v>
                </c:pt>
                <c:pt idx="59">
                  <c:v>-1.73587</c:v>
                </c:pt>
                <c:pt idx="60">
                  <c:v>-5.6979800000000003</c:v>
                </c:pt>
                <c:pt idx="61">
                  <c:v>-9.69543</c:v>
                </c:pt>
                <c:pt idx="62">
                  <c:v>-13.42595</c:v>
                </c:pt>
                <c:pt idx="63">
                  <c:v>-16.561589999999999</c:v>
                </c:pt>
                <c:pt idx="64">
                  <c:v>-18.82001</c:v>
                </c:pt>
                <c:pt idx="65">
                  <c:v>-20.0273</c:v>
                </c:pt>
                <c:pt idx="66">
                  <c:v>-20.14894</c:v>
                </c:pt>
                <c:pt idx="67">
                  <c:v>-19.28753</c:v>
                </c:pt>
                <c:pt idx="68">
                  <c:v>-17.65457</c:v>
                </c:pt>
                <c:pt idx="69">
                  <c:v>-15.525119999999999</c:v>
                </c:pt>
                <c:pt idx="70">
                  <c:v>-13.18582</c:v>
                </c:pt>
                <c:pt idx="71">
                  <c:v>-10.88322</c:v>
                </c:pt>
                <c:pt idx="72">
                  <c:v>-8.7879500000000004</c:v>
                </c:pt>
                <c:pt idx="73">
                  <c:v>-6.9840400000000002</c:v>
                </c:pt>
                <c:pt idx="74">
                  <c:v>-5.4819699999999996</c:v>
                </c:pt>
                <c:pt idx="75">
                  <c:v>-4.2472700000000003</c:v>
                </c:pt>
                <c:pt idx="76">
                  <c:v>-3.2290999999999999</c:v>
                </c:pt>
                <c:pt idx="77">
                  <c:v>-2.3799199999999998</c:v>
                </c:pt>
                <c:pt idx="78">
                  <c:v>-1.6657500000000001</c:v>
                </c:pt>
                <c:pt idx="79">
                  <c:v>-1.0666899999999999</c:v>
                </c:pt>
                <c:pt idx="80">
                  <c:v>-0.57321999999999995</c:v>
                </c:pt>
                <c:pt idx="81">
                  <c:v>-0.18312999999999999</c:v>
                </c:pt>
                <c:pt idx="82">
                  <c:v>0.10100000000000001</c:v>
                </c:pt>
                <c:pt idx="83">
                  <c:v>0.27301999999999998</c:v>
                </c:pt>
                <c:pt idx="84">
                  <c:v>0.32545000000000002</c:v>
                </c:pt>
                <c:pt idx="85">
                  <c:v>0.25838</c:v>
                </c:pt>
                <c:pt idx="86">
                  <c:v>8.7749999999999995E-2</c:v>
                </c:pt>
                <c:pt idx="87">
                  <c:v>-0.14693999999999999</c:v>
                </c:pt>
                <c:pt idx="88">
                  <c:v>-0.38501999999999997</c:v>
                </c:pt>
                <c:pt idx="89">
                  <c:v>-0.55620999999999998</c:v>
                </c:pt>
                <c:pt idx="90">
                  <c:v>-0.59879000000000004</c:v>
                </c:pt>
                <c:pt idx="91">
                  <c:v>-0.47738000000000003</c:v>
                </c:pt>
                <c:pt idx="92">
                  <c:v>-0.19611999999999999</c:v>
                </c:pt>
                <c:pt idx="93">
                  <c:v>0.1948</c:v>
                </c:pt>
                <c:pt idx="94">
                  <c:v>0.60197000000000001</c:v>
                </c:pt>
                <c:pt idx="95">
                  <c:v>0.89890999999999999</c:v>
                </c:pt>
                <c:pt idx="96">
                  <c:v>0.94747999999999999</c:v>
                </c:pt>
                <c:pt idx="97">
                  <c:v>0.62394000000000005</c:v>
                </c:pt>
                <c:pt idx="98">
                  <c:v>-0.14763999999999999</c:v>
                </c:pt>
                <c:pt idx="99">
                  <c:v>-1.3664799999999999</c:v>
                </c:pt>
                <c:pt idx="100">
                  <c:v>-2.9340099999999998</c:v>
                </c:pt>
              </c:numCache>
            </c:numRef>
          </c:val>
          <c:smooth val="0"/>
          <c:extLst>
            <c:ext xmlns:c16="http://schemas.microsoft.com/office/drawing/2014/chart" uri="{C3380CC4-5D6E-409C-BE32-E72D297353CC}">
              <c16:uniqueId val="{00000009-27A7-4904-853B-A7847EF847D0}"/>
            </c:ext>
          </c:extLst>
        </c:ser>
        <c:ser>
          <c:idx val="8"/>
          <c:order val="10"/>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data'!$AH$5:$AH$105</c:f>
              <c:numCache>
                <c:formatCode>General</c:formatCode>
                <c:ptCount val="101"/>
                <c:pt idx="0">
                  <c:v>-3.54115</c:v>
                </c:pt>
                <c:pt idx="1">
                  <c:v>-5.1882099999999998</c:v>
                </c:pt>
                <c:pt idx="2">
                  <c:v>-6.6839399999999998</c:v>
                </c:pt>
                <c:pt idx="3">
                  <c:v>-7.8440700000000003</c:v>
                </c:pt>
                <c:pt idx="4">
                  <c:v>-8.5602900000000002</c:v>
                </c:pt>
                <c:pt idx="5">
                  <c:v>-8.8138100000000001</c:v>
                </c:pt>
                <c:pt idx="6">
                  <c:v>-8.6606000000000005</c:v>
                </c:pt>
                <c:pt idx="7">
                  <c:v>-8.1990700000000007</c:v>
                </c:pt>
                <c:pt idx="8">
                  <c:v>-7.5373400000000004</c:v>
                </c:pt>
                <c:pt idx="9">
                  <c:v>-6.7687900000000001</c:v>
                </c:pt>
                <c:pt idx="10">
                  <c:v>-5.9595900000000004</c:v>
                </c:pt>
                <c:pt idx="11">
                  <c:v>-5.14893</c:v>
                </c:pt>
                <c:pt idx="12">
                  <c:v>-4.3544700000000001</c:v>
                </c:pt>
                <c:pt idx="13">
                  <c:v>-3.5818699999999999</c:v>
                </c:pt>
                <c:pt idx="14">
                  <c:v>-2.8321100000000001</c:v>
                </c:pt>
                <c:pt idx="15">
                  <c:v>-2.1077400000000002</c:v>
                </c:pt>
                <c:pt idx="16">
                  <c:v>-1.4152199999999999</c:v>
                </c:pt>
                <c:pt idx="17">
                  <c:v>-0.76478000000000002</c:v>
                </c:pt>
                <c:pt idx="18">
                  <c:v>-0.16696</c:v>
                </c:pt>
                <c:pt idx="19">
                  <c:v>0.37079000000000001</c:v>
                </c:pt>
                <c:pt idx="20">
                  <c:v>0.84833999999999998</c:v>
                </c:pt>
                <c:pt idx="21">
                  <c:v>1.27285</c:v>
                </c:pt>
                <c:pt idx="22">
                  <c:v>1.65804</c:v>
                </c:pt>
                <c:pt idx="23">
                  <c:v>2.0186999999999999</c:v>
                </c:pt>
                <c:pt idx="24">
                  <c:v>2.3670100000000001</c:v>
                </c:pt>
                <c:pt idx="25">
                  <c:v>2.7080899999999999</c:v>
                </c:pt>
                <c:pt idx="26">
                  <c:v>3.03891</c:v>
                </c:pt>
                <c:pt idx="27">
                  <c:v>3.3505099999999999</c:v>
                </c:pt>
                <c:pt idx="28">
                  <c:v>3.6324700000000001</c:v>
                </c:pt>
                <c:pt idx="29">
                  <c:v>3.8777300000000001</c:v>
                </c:pt>
                <c:pt idx="30">
                  <c:v>4.0860599999999998</c:v>
                </c:pt>
                <c:pt idx="31">
                  <c:v>4.2669899999999998</c:v>
                </c:pt>
                <c:pt idx="32">
                  <c:v>4.4376800000000003</c:v>
                </c:pt>
                <c:pt idx="33">
                  <c:v>4.6197800000000004</c:v>
                </c:pt>
                <c:pt idx="34">
                  <c:v>4.8338099999999997</c:v>
                </c:pt>
                <c:pt idx="35">
                  <c:v>5.0961400000000001</c:v>
                </c:pt>
                <c:pt idx="36">
                  <c:v>5.4179300000000001</c:v>
                </c:pt>
                <c:pt idx="37">
                  <c:v>5.8070399999999998</c:v>
                </c:pt>
                <c:pt idx="38">
                  <c:v>6.2730600000000001</c:v>
                </c:pt>
                <c:pt idx="39">
                  <c:v>6.8286199999999999</c:v>
                </c:pt>
                <c:pt idx="40">
                  <c:v>7.4888899999999996</c:v>
                </c:pt>
                <c:pt idx="41">
                  <c:v>8.2651199999999996</c:v>
                </c:pt>
                <c:pt idx="42">
                  <c:v>9.1584599999999998</c:v>
                </c:pt>
                <c:pt idx="43">
                  <c:v>10.154109999999999</c:v>
                </c:pt>
                <c:pt idx="44">
                  <c:v>11.21851</c:v>
                </c:pt>
                <c:pt idx="45">
                  <c:v>12.301119999999999</c:v>
                </c:pt>
                <c:pt idx="46">
                  <c:v>13.337870000000001</c:v>
                </c:pt>
                <c:pt idx="47">
                  <c:v>14.25671</c:v>
                </c:pt>
                <c:pt idx="48">
                  <c:v>14.98526</c:v>
                </c:pt>
                <c:pt idx="49">
                  <c:v>15.45782</c:v>
                </c:pt>
                <c:pt idx="50">
                  <c:v>15.618679999999999</c:v>
                </c:pt>
                <c:pt idx="51">
                  <c:v>15.42277</c:v>
                </c:pt>
                <c:pt idx="52">
                  <c:v>14.83287</c:v>
                </c:pt>
                <c:pt idx="53">
                  <c:v>13.816850000000001</c:v>
                </c:pt>
                <c:pt idx="54">
                  <c:v>12.345280000000001</c:v>
                </c:pt>
                <c:pt idx="55">
                  <c:v>10.39362</c:v>
                </c:pt>
                <c:pt idx="56">
                  <c:v>7.95045</c:v>
                </c:pt>
                <c:pt idx="57">
                  <c:v>5.03301</c:v>
                </c:pt>
                <c:pt idx="58">
                  <c:v>1.71106</c:v>
                </c:pt>
                <c:pt idx="59">
                  <c:v>-1.86798</c:v>
                </c:pt>
                <c:pt idx="60">
                  <c:v>-5.4675599999999998</c:v>
                </c:pt>
                <c:pt idx="61">
                  <c:v>-8.78308</c:v>
                </c:pt>
                <c:pt idx="62">
                  <c:v>-11.498670000000001</c:v>
                </c:pt>
                <c:pt idx="63">
                  <c:v>-13.36237</c:v>
                </c:pt>
                <c:pt idx="64">
                  <c:v>-14.24502</c:v>
                </c:pt>
                <c:pt idx="65">
                  <c:v>-14.16154</c:v>
                </c:pt>
                <c:pt idx="66">
                  <c:v>-13.254239999999999</c:v>
                </c:pt>
                <c:pt idx="67">
                  <c:v>-11.753310000000001</c:v>
                </c:pt>
                <c:pt idx="68">
                  <c:v>-9.9233799999999999</c:v>
                </c:pt>
                <c:pt idx="69">
                  <c:v>-8.0103200000000001</c:v>
                </c:pt>
                <c:pt idx="70">
                  <c:v>-6.2006699999999997</c:v>
                </c:pt>
                <c:pt idx="71">
                  <c:v>-4.6036099999999998</c:v>
                </c:pt>
                <c:pt idx="72">
                  <c:v>-3.2570600000000001</c:v>
                </c:pt>
                <c:pt idx="73">
                  <c:v>-2.1483099999999999</c:v>
                </c:pt>
                <c:pt idx="74">
                  <c:v>-1.24051</c:v>
                </c:pt>
                <c:pt idx="75">
                  <c:v>-0.49263000000000001</c:v>
                </c:pt>
                <c:pt idx="76">
                  <c:v>0.12812999999999999</c:v>
                </c:pt>
                <c:pt idx="77">
                  <c:v>0.64242999999999995</c:v>
                </c:pt>
                <c:pt idx="78">
                  <c:v>1.0605500000000001</c:v>
                </c:pt>
                <c:pt idx="79">
                  <c:v>1.38456</c:v>
                </c:pt>
                <c:pt idx="80">
                  <c:v>1.6111599999999999</c:v>
                </c:pt>
                <c:pt idx="81">
                  <c:v>1.73285</c:v>
                </c:pt>
                <c:pt idx="82">
                  <c:v>1.7399100000000001</c:v>
                </c:pt>
                <c:pt idx="83">
                  <c:v>1.62399</c:v>
                </c:pt>
                <c:pt idx="84">
                  <c:v>1.38408</c:v>
                </c:pt>
                <c:pt idx="85">
                  <c:v>1.0327299999999999</c:v>
                </c:pt>
                <c:pt idx="86">
                  <c:v>0.6018</c:v>
                </c:pt>
                <c:pt idx="87">
                  <c:v>0.14274000000000001</c:v>
                </c:pt>
                <c:pt idx="88">
                  <c:v>-0.27716000000000002</c:v>
                </c:pt>
                <c:pt idx="89">
                  <c:v>-0.58781000000000005</c:v>
                </c:pt>
                <c:pt idx="90">
                  <c:v>-0.73079000000000005</c:v>
                </c:pt>
                <c:pt idx="91">
                  <c:v>-0.67678000000000005</c:v>
                </c:pt>
                <c:pt idx="92">
                  <c:v>-0.43670999999999999</c:v>
                </c:pt>
                <c:pt idx="93">
                  <c:v>-6.3750000000000001E-2</c:v>
                </c:pt>
                <c:pt idx="94">
                  <c:v>0.35526999999999997</c:v>
                </c:pt>
                <c:pt idx="95">
                  <c:v>0.71026</c:v>
                </c:pt>
                <c:pt idx="96">
                  <c:v>0.88412999999999997</c:v>
                </c:pt>
                <c:pt idx="97">
                  <c:v>0.76885000000000003</c:v>
                </c:pt>
                <c:pt idx="98">
                  <c:v>0.28875000000000001</c:v>
                </c:pt>
                <c:pt idx="99">
                  <c:v>-0.57379999999999998</c:v>
                </c:pt>
                <c:pt idx="100">
                  <c:v>-1.76003</c:v>
                </c:pt>
              </c:numCache>
            </c:numRef>
          </c:val>
          <c:smooth val="0"/>
          <c:extLst>
            <c:ext xmlns:c16="http://schemas.microsoft.com/office/drawing/2014/chart" uri="{C3380CC4-5D6E-409C-BE32-E72D297353CC}">
              <c16:uniqueId val="{0000000A-27A7-4904-853B-A7847EF847D0}"/>
            </c:ext>
          </c:extLst>
        </c:ser>
        <c:ser>
          <c:idx val="9"/>
          <c:order val="11"/>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data'!$AI$5:$AI$105</c:f>
              <c:numCache>
                <c:formatCode>General</c:formatCode>
                <c:ptCount val="101"/>
                <c:pt idx="0">
                  <c:v>-1.26135</c:v>
                </c:pt>
                <c:pt idx="1">
                  <c:v>-3.3404500000000001</c:v>
                </c:pt>
                <c:pt idx="2">
                  <c:v>-5.3319099999999997</c:v>
                </c:pt>
                <c:pt idx="3">
                  <c:v>-7.0034000000000001</c:v>
                </c:pt>
                <c:pt idx="4">
                  <c:v>-8.1998800000000003</c:v>
                </c:pt>
                <c:pt idx="5">
                  <c:v>-8.8639299999999999</c:v>
                </c:pt>
                <c:pt idx="6">
                  <c:v>-9.0238499999999995</c:v>
                </c:pt>
                <c:pt idx="7">
                  <c:v>-8.7631200000000007</c:v>
                </c:pt>
                <c:pt idx="8">
                  <c:v>-8.1879200000000001</c:v>
                </c:pt>
                <c:pt idx="9">
                  <c:v>-7.4016200000000003</c:v>
                </c:pt>
                <c:pt idx="10">
                  <c:v>-6.4891300000000003</c:v>
                </c:pt>
                <c:pt idx="11">
                  <c:v>-5.5142199999999999</c:v>
                </c:pt>
                <c:pt idx="12">
                  <c:v>-4.5198499999999999</c:v>
                </c:pt>
                <c:pt idx="13">
                  <c:v>-3.53485</c:v>
                </c:pt>
                <c:pt idx="14">
                  <c:v>-2.5785399999999998</c:v>
                </c:pt>
                <c:pt idx="15">
                  <c:v>-1.6667000000000001</c:v>
                </c:pt>
                <c:pt idx="16">
                  <c:v>-0.81379000000000001</c:v>
                </c:pt>
                <c:pt idx="17">
                  <c:v>-3.2009999999999997E-2</c:v>
                </c:pt>
                <c:pt idx="18">
                  <c:v>0.66918999999999995</c:v>
                </c:pt>
                <c:pt idx="19">
                  <c:v>1.2851900000000001</c:v>
                </c:pt>
                <c:pt idx="20">
                  <c:v>1.81698</c:v>
                </c:pt>
                <c:pt idx="21">
                  <c:v>2.26993</c:v>
                </c:pt>
                <c:pt idx="22">
                  <c:v>2.6538900000000001</c:v>
                </c:pt>
                <c:pt idx="23">
                  <c:v>2.9809000000000001</c:v>
                </c:pt>
                <c:pt idx="24">
                  <c:v>3.2661600000000002</c:v>
                </c:pt>
                <c:pt idx="25">
                  <c:v>3.5269499999999998</c:v>
                </c:pt>
                <c:pt idx="26">
                  <c:v>3.7809300000000001</c:v>
                </c:pt>
                <c:pt idx="27">
                  <c:v>4.04373</c:v>
                </c:pt>
                <c:pt idx="28">
                  <c:v>4.3243</c:v>
                </c:pt>
                <c:pt idx="29">
                  <c:v>4.6232899999999999</c:v>
                </c:pt>
                <c:pt idx="30">
                  <c:v>4.9337099999999996</c:v>
                </c:pt>
                <c:pt idx="31">
                  <c:v>5.2459100000000003</c:v>
                </c:pt>
                <c:pt idx="32">
                  <c:v>5.5531199999999998</c:v>
                </c:pt>
                <c:pt idx="33">
                  <c:v>5.8546300000000002</c:v>
                </c:pt>
                <c:pt idx="34">
                  <c:v>6.1582600000000003</c:v>
                </c:pt>
                <c:pt idx="35">
                  <c:v>6.4792800000000002</c:v>
                </c:pt>
                <c:pt idx="36">
                  <c:v>6.8389899999999999</c:v>
                </c:pt>
                <c:pt idx="37">
                  <c:v>7.2609500000000002</c:v>
                </c:pt>
                <c:pt idx="38">
                  <c:v>7.7664200000000001</c:v>
                </c:pt>
                <c:pt idx="39">
                  <c:v>8.3703599999999998</c:v>
                </c:pt>
                <c:pt idx="40">
                  <c:v>9.0768900000000006</c:v>
                </c:pt>
                <c:pt idx="41">
                  <c:v>9.8794599999999999</c:v>
                </c:pt>
                <c:pt idx="42">
                  <c:v>10.761469999999999</c:v>
                </c:pt>
                <c:pt idx="43">
                  <c:v>11.69707</c:v>
                </c:pt>
                <c:pt idx="44">
                  <c:v>12.65089</c:v>
                </c:pt>
                <c:pt idx="45">
                  <c:v>13.577220000000001</c:v>
                </c:pt>
                <c:pt idx="46">
                  <c:v>14.42085</c:v>
                </c:pt>
                <c:pt idx="47">
                  <c:v>15.120939999999999</c:v>
                </c:pt>
                <c:pt idx="48">
                  <c:v>15.61548</c:v>
                </c:pt>
                <c:pt idx="49">
                  <c:v>15.846690000000001</c:v>
                </c:pt>
                <c:pt idx="50">
                  <c:v>15.760899999999999</c:v>
                </c:pt>
                <c:pt idx="51">
                  <c:v>15.309369999999999</c:v>
                </c:pt>
                <c:pt idx="52">
                  <c:v>14.44651</c:v>
                </c:pt>
                <c:pt idx="53">
                  <c:v>13.13148</c:v>
                </c:pt>
                <c:pt idx="54">
                  <c:v>11.331619999999999</c:v>
                </c:pt>
                <c:pt idx="55">
                  <c:v>9.0299700000000005</c:v>
                </c:pt>
                <c:pt idx="56">
                  <c:v>6.2363400000000002</c:v>
                </c:pt>
                <c:pt idx="57">
                  <c:v>3.0033099999999999</c:v>
                </c:pt>
                <c:pt idx="58">
                  <c:v>-0.55191999999999997</c:v>
                </c:pt>
                <c:pt idx="59">
                  <c:v>-4.2302900000000001</c:v>
                </c:pt>
                <c:pt idx="60">
                  <c:v>-7.7530200000000002</c:v>
                </c:pt>
                <c:pt idx="61">
                  <c:v>-10.799530000000001</c:v>
                </c:pt>
                <c:pt idx="62">
                  <c:v>-13.076040000000001</c:v>
                </c:pt>
                <c:pt idx="63">
                  <c:v>-14.388579999999999</c:v>
                </c:pt>
                <c:pt idx="64">
                  <c:v>-14.686349999999999</c:v>
                </c:pt>
                <c:pt idx="65">
                  <c:v>-14.064159999999999</c:v>
                </c:pt>
                <c:pt idx="66">
                  <c:v>-12.72869</c:v>
                </c:pt>
                <c:pt idx="67">
                  <c:v>-10.94914</c:v>
                </c:pt>
                <c:pt idx="68">
                  <c:v>-8.9984099999999998</c:v>
                </c:pt>
                <c:pt idx="69">
                  <c:v>-7.10337</c:v>
                </c:pt>
                <c:pt idx="70">
                  <c:v>-5.4153900000000004</c:v>
                </c:pt>
                <c:pt idx="71">
                  <c:v>-4.0036800000000001</c:v>
                </c:pt>
                <c:pt idx="72">
                  <c:v>-2.8694600000000001</c:v>
                </c:pt>
                <c:pt idx="73">
                  <c:v>-1.96949</c:v>
                </c:pt>
                <c:pt idx="74">
                  <c:v>-1.24126</c:v>
                </c:pt>
                <c:pt idx="75">
                  <c:v>-0.62344999999999995</c:v>
                </c:pt>
                <c:pt idx="76">
                  <c:v>-7.0690000000000003E-2</c:v>
                </c:pt>
                <c:pt idx="77">
                  <c:v>0.43853999999999999</c:v>
                </c:pt>
                <c:pt idx="78">
                  <c:v>0.90080000000000005</c:v>
                </c:pt>
                <c:pt idx="79">
                  <c:v>1.2922899999999999</c:v>
                </c:pt>
                <c:pt idx="80">
                  <c:v>1.5783199999999999</c:v>
                </c:pt>
                <c:pt idx="81">
                  <c:v>1.7241500000000001</c:v>
                </c:pt>
                <c:pt idx="82">
                  <c:v>1.70706</c:v>
                </c:pt>
                <c:pt idx="83">
                  <c:v>1.52565</c:v>
                </c:pt>
                <c:pt idx="84">
                  <c:v>1.2020599999999999</c:v>
                </c:pt>
                <c:pt idx="85">
                  <c:v>0.7792</c:v>
                </c:pt>
                <c:pt idx="86">
                  <c:v>0.30747000000000002</c:v>
                </c:pt>
                <c:pt idx="87">
                  <c:v>-0.16583999999999999</c:v>
                </c:pt>
                <c:pt idx="88">
                  <c:v>-0.60421999999999998</c:v>
                </c:pt>
                <c:pt idx="89">
                  <c:v>-0.97380999999999995</c:v>
                </c:pt>
                <c:pt idx="90">
                  <c:v>-1.2365200000000001</c:v>
                </c:pt>
                <c:pt idx="91">
                  <c:v>-1.3477399999999999</c:v>
                </c:pt>
                <c:pt idx="92">
                  <c:v>-1.2682100000000001</c:v>
                </c:pt>
                <c:pt idx="93">
                  <c:v>-0.98816999999999999</c:v>
                </c:pt>
                <c:pt idx="94">
                  <c:v>-0.54610999999999998</c:v>
                </c:pt>
                <c:pt idx="95">
                  <c:v>-3.8879999999999998E-2</c:v>
                </c:pt>
                <c:pt idx="96">
                  <c:v>0.3962</c:v>
                </c:pt>
                <c:pt idx="97">
                  <c:v>0.60945000000000005</c:v>
                </c:pt>
                <c:pt idx="98">
                  <c:v>0.47957</c:v>
                </c:pt>
                <c:pt idx="99">
                  <c:v>-5.3400000000000003E-2</c:v>
                </c:pt>
                <c:pt idx="100">
                  <c:v>-0.96619999999999995</c:v>
                </c:pt>
              </c:numCache>
            </c:numRef>
          </c:val>
          <c:smooth val="0"/>
          <c:extLst>
            <c:ext xmlns:c16="http://schemas.microsoft.com/office/drawing/2014/chart" uri="{C3380CC4-5D6E-409C-BE32-E72D297353CC}">
              <c16:uniqueId val="{0000000B-27A7-4904-853B-A7847EF847D0}"/>
            </c:ext>
          </c:extLst>
        </c:ser>
        <c:ser>
          <c:idx val="10"/>
          <c:order val="12"/>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data'!$AJ$5:$AJ$105</c:f>
              <c:numCache>
                <c:formatCode>General</c:formatCode>
                <c:ptCount val="101"/>
                <c:pt idx="0">
                  <c:v>-3.5802999999999998</c:v>
                </c:pt>
                <c:pt idx="1">
                  <c:v>-5.2997800000000002</c:v>
                </c:pt>
                <c:pt idx="2">
                  <c:v>-6.7598900000000004</c:v>
                </c:pt>
                <c:pt idx="3">
                  <c:v>-7.7803899999999997</c:v>
                </c:pt>
                <c:pt idx="4">
                  <c:v>-8.2745099999999994</c:v>
                </c:pt>
                <c:pt idx="5">
                  <c:v>-8.2511799999999997</c:v>
                </c:pt>
                <c:pt idx="6">
                  <c:v>-7.7919400000000003</c:v>
                </c:pt>
                <c:pt idx="7">
                  <c:v>-7.0190999999999999</c:v>
                </c:pt>
                <c:pt idx="8">
                  <c:v>-6.0650399999999998</c:v>
                </c:pt>
                <c:pt idx="9">
                  <c:v>-5.0493899999999998</c:v>
                </c:pt>
                <c:pt idx="10">
                  <c:v>-4.0667099999999996</c:v>
                </c:pt>
                <c:pt idx="11">
                  <c:v>-3.18005</c:v>
                </c:pt>
                <c:pt idx="12">
                  <c:v>-2.4211200000000002</c:v>
                </c:pt>
                <c:pt idx="13">
                  <c:v>-1.79281</c:v>
                </c:pt>
                <c:pt idx="14">
                  <c:v>-1.27399</c:v>
                </c:pt>
                <c:pt idx="15">
                  <c:v>-0.82840000000000003</c:v>
                </c:pt>
                <c:pt idx="16">
                  <c:v>-0.41581000000000001</c:v>
                </c:pt>
                <c:pt idx="17">
                  <c:v>-4.0200000000000001E-3</c:v>
                </c:pt>
                <c:pt idx="18">
                  <c:v>0.42155999999999999</c:v>
                </c:pt>
                <c:pt idx="19">
                  <c:v>0.85470000000000002</c:v>
                </c:pt>
                <c:pt idx="20">
                  <c:v>1.27355</c:v>
                </c:pt>
                <c:pt idx="21">
                  <c:v>1.65293</c:v>
                </c:pt>
                <c:pt idx="22">
                  <c:v>1.97672</c:v>
                </c:pt>
                <c:pt idx="23">
                  <c:v>2.24831</c:v>
                </c:pt>
                <c:pt idx="24">
                  <c:v>2.4881899999999999</c:v>
                </c:pt>
                <c:pt idx="25">
                  <c:v>2.7243400000000002</c:v>
                </c:pt>
                <c:pt idx="26">
                  <c:v>2.9792399999999999</c:v>
                </c:pt>
                <c:pt idx="27">
                  <c:v>3.2610399999999999</c:v>
                </c:pt>
                <c:pt idx="28">
                  <c:v>3.5623200000000002</c:v>
                </c:pt>
                <c:pt idx="29">
                  <c:v>3.8662000000000001</c:v>
                </c:pt>
                <c:pt idx="30">
                  <c:v>4.1559600000000003</c:v>
                </c:pt>
                <c:pt idx="31">
                  <c:v>4.4227800000000004</c:v>
                </c:pt>
                <c:pt idx="32">
                  <c:v>4.66927</c:v>
                </c:pt>
                <c:pt idx="33">
                  <c:v>4.90726</c:v>
                </c:pt>
                <c:pt idx="34">
                  <c:v>5.1516999999999999</c:v>
                </c:pt>
                <c:pt idx="35">
                  <c:v>5.4147100000000004</c:v>
                </c:pt>
                <c:pt idx="36">
                  <c:v>5.7044499999999996</c:v>
                </c:pt>
                <c:pt idx="37">
                  <c:v>6.0278200000000002</c:v>
                </c:pt>
                <c:pt idx="38">
                  <c:v>6.39581</c:v>
                </c:pt>
                <c:pt idx="39">
                  <c:v>6.8259100000000004</c:v>
                </c:pt>
                <c:pt idx="40">
                  <c:v>7.3388200000000001</c:v>
                </c:pt>
                <c:pt idx="41">
                  <c:v>7.9509299999999996</c:v>
                </c:pt>
                <c:pt idx="42">
                  <c:v>8.6664100000000008</c:v>
                </c:pt>
                <c:pt idx="43">
                  <c:v>9.4706600000000005</c:v>
                </c:pt>
                <c:pt idx="44">
                  <c:v>10.331630000000001</c:v>
                </c:pt>
                <c:pt idx="45">
                  <c:v>11.204650000000001</c:v>
                </c:pt>
                <c:pt idx="46">
                  <c:v>12.042009999999999</c:v>
                </c:pt>
                <c:pt idx="47">
                  <c:v>12.79917</c:v>
                </c:pt>
                <c:pt idx="48">
                  <c:v>13.43689</c:v>
                </c:pt>
                <c:pt idx="49">
                  <c:v>13.91633</c:v>
                </c:pt>
                <c:pt idx="50">
                  <c:v>14.19261</c:v>
                </c:pt>
                <c:pt idx="51">
                  <c:v>14.21345</c:v>
                </c:pt>
                <c:pt idx="52">
                  <c:v>13.9213</c:v>
                </c:pt>
                <c:pt idx="53">
                  <c:v>13.26258</c:v>
                </c:pt>
                <c:pt idx="54">
                  <c:v>12.194559999999999</c:v>
                </c:pt>
                <c:pt idx="55">
                  <c:v>10.692209999999999</c:v>
                </c:pt>
                <c:pt idx="56">
                  <c:v>8.7498699999999996</c:v>
                </c:pt>
                <c:pt idx="57">
                  <c:v>6.3808999999999996</c:v>
                </c:pt>
                <c:pt idx="58">
                  <c:v>3.6155300000000001</c:v>
                </c:pt>
                <c:pt idx="59">
                  <c:v>0.49947000000000003</c:v>
                </c:pt>
                <c:pt idx="60">
                  <c:v>-2.8990300000000002</c:v>
                </c:pt>
                <c:pt idx="61">
                  <c:v>-6.4746800000000002</c:v>
                </c:pt>
                <c:pt idx="62">
                  <c:v>-10.06391</c:v>
                </c:pt>
                <c:pt idx="63">
                  <c:v>-13.438079999999999</c:v>
                </c:pt>
                <c:pt idx="64">
                  <c:v>-16.324069999999999</c:v>
                </c:pt>
                <c:pt idx="65">
                  <c:v>-18.45927</c:v>
                </c:pt>
                <c:pt idx="66">
                  <c:v>-19.655480000000001</c:v>
                </c:pt>
                <c:pt idx="67">
                  <c:v>-19.843800000000002</c:v>
                </c:pt>
                <c:pt idx="68">
                  <c:v>-19.0837</c:v>
                </c:pt>
                <c:pt idx="69">
                  <c:v>-17.544709999999998</c:v>
                </c:pt>
                <c:pt idx="70">
                  <c:v>-15.46841</c:v>
                </c:pt>
                <c:pt idx="71">
                  <c:v>-13.12205</c:v>
                </c:pt>
                <c:pt idx="72">
                  <c:v>-10.75079</c:v>
                </c:pt>
                <c:pt idx="73">
                  <c:v>-8.5420800000000003</c:v>
                </c:pt>
                <c:pt idx="74">
                  <c:v>-6.6093500000000001</c:v>
                </c:pt>
                <c:pt idx="75">
                  <c:v>-4.9933899999999998</c:v>
                </c:pt>
                <c:pt idx="76">
                  <c:v>-3.6794799999999999</c:v>
                </c:pt>
                <c:pt idx="77">
                  <c:v>-2.6213500000000001</c:v>
                </c:pt>
                <c:pt idx="78">
                  <c:v>-1.7654799999999999</c:v>
                </c:pt>
                <c:pt idx="79">
                  <c:v>-1.0693299999999999</c:v>
                </c:pt>
                <c:pt idx="80">
                  <c:v>-0.50821000000000005</c:v>
                </c:pt>
                <c:pt idx="81">
                  <c:v>-7.4090000000000003E-2</c:v>
                </c:pt>
                <c:pt idx="82">
                  <c:v>0.23164999999999999</c:v>
                </c:pt>
                <c:pt idx="83">
                  <c:v>0.40528999999999998</c:v>
                </c:pt>
                <c:pt idx="84">
                  <c:v>0.44677</c:v>
                </c:pt>
                <c:pt idx="85">
                  <c:v>0.36296</c:v>
                </c:pt>
                <c:pt idx="86">
                  <c:v>0.17247999999999999</c:v>
                </c:pt>
                <c:pt idx="87">
                  <c:v>-9.4030000000000002E-2</c:v>
                </c:pt>
                <c:pt idx="88">
                  <c:v>-0.39352999999999999</c:v>
                </c:pt>
                <c:pt idx="89">
                  <c:v>-0.67337999999999998</c:v>
                </c:pt>
                <c:pt idx="90">
                  <c:v>-0.87722999999999995</c:v>
                </c:pt>
                <c:pt idx="91">
                  <c:v>-0.95389000000000002</c:v>
                </c:pt>
                <c:pt idx="92">
                  <c:v>-0.86851</c:v>
                </c:pt>
                <c:pt idx="93">
                  <c:v>-0.61641999999999997</c:v>
                </c:pt>
                <c:pt idx="94">
                  <c:v>-0.23280000000000001</c:v>
                </c:pt>
                <c:pt idx="95">
                  <c:v>0.19980000000000001</c:v>
                </c:pt>
                <c:pt idx="96">
                  <c:v>0.55852999999999997</c:v>
                </c:pt>
                <c:pt idx="97">
                  <c:v>0.69518999999999997</c:v>
                </c:pt>
                <c:pt idx="98">
                  <c:v>0.46804000000000001</c:v>
                </c:pt>
                <c:pt idx="99">
                  <c:v>-0.21542</c:v>
                </c:pt>
                <c:pt idx="100">
                  <c:v>-1.357</c:v>
                </c:pt>
              </c:numCache>
            </c:numRef>
          </c:val>
          <c:smooth val="0"/>
          <c:extLst>
            <c:ext xmlns:c16="http://schemas.microsoft.com/office/drawing/2014/chart" uri="{C3380CC4-5D6E-409C-BE32-E72D297353CC}">
              <c16:uniqueId val="{0000000C-27A7-4904-853B-A7847EF847D0}"/>
            </c:ext>
          </c:extLst>
        </c:ser>
        <c:ser>
          <c:idx val="11"/>
          <c:order val="13"/>
          <c:tx>
            <c:v>Assessor 2</c:v>
          </c:tx>
          <c:spPr>
            <a:ln w="12700">
              <a:solidFill>
                <a:srgbClr val="00B050"/>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data'!$AK$5:$AK$105</c:f>
              <c:numCache>
                <c:formatCode>General</c:formatCode>
                <c:ptCount val="101"/>
                <c:pt idx="0">
                  <c:v>-4.3119500000000004</c:v>
                </c:pt>
                <c:pt idx="1">
                  <c:v>-6.2487500000000002</c:v>
                </c:pt>
                <c:pt idx="2">
                  <c:v>-7.9522199999999996</c:v>
                </c:pt>
                <c:pt idx="3">
                  <c:v>-9.2083200000000005</c:v>
                </c:pt>
                <c:pt idx="4">
                  <c:v>-9.9131300000000007</c:v>
                </c:pt>
                <c:pt idx="5">
                  <c:v>-10.08037</c:v>
                </c:pt>
                <c:pt idx="6">
                  <c:v>-9.8092400000000008</c:v>
                </c:pt>
                <c:pt idx="7">
                  <c:v>-9.2368699999999997</c:v>
                </c:pt>
                <c:pt idx="8">
                  <c:v>-8.4940599999999993</c:v>
                </c:pt>
                <c:pt idx="9">
                  <c:v>-7.6794000000000002</c:v>
                </c:pt>
                <c:pt idx="10">
                  <c:v>-6.8510499999999999</c:v>
                </c:pt>
                <c:pt idx="11">
                  <c:v>-6.0319599999999998</c:v>
                </c:pt>
                <c:pt idx="12">
                  <c:v>-5.2214499999999999</c:v>
                </c:pt>
                <c:pt idx="13">
                  <c:v>-4.4061599999999999</c:v>
                </c:pt>
                <c:pt idx="14">
                  <c:v>-3.5707599999999999</c:v>
                </c:pt>
                <c:pt idx="15">
                  <c:v>-2.7071000000000001</c:v>
                </c:pt>
                <c:pt idx="16">
                  <c:v>-1.8199000000000001</c:v>
                </c:pt>
                <c:pt idx="17">
                  <c:v>-0.92744000000000004</c:v>
                </c:pt>
                <c:pt idx="18">
                  <c:v>-5.8029999999999998E-2</c:v>
                </c:pt>
                <c:pt idx="19">
                  <c:v>0.75622</c:v>
                </c:pt>
                <c:pt idx="20">
                  <c:v>1.4841</c:v>
                </c:pt>
                <c:pt idx="21">
                  <c:v>2.10093</c:v>
                </c:pt>
                <c:pt idx="22">
                  <c:v>2.5916299999999999</c:v>
                </c:pt>
                <c:pt idx="23">
                  <c:v>2.9550700000000001</c:v>
                </c:pt>
                <c:pt idx="24">
                  <c:v>3.20818</c:v>
                </c:pt>
                <c:pt idx="25">
                  <c:v>3.3858299999999999</c:v>
                </c:pt>
                <c:pt idx="26">
                  <c:v>3.5354299999999999</c:v>
                </c:pt>
                <c:pt idx="27">
                  <c:v>3.7057899999999999</c:v>
                </c:pt>
                <c:pt idx="28">
                  <c:v>3.9315000000000002</c:v>
                </c:pt>
                <c:pt idx="29">
                  <c:v>4.2232099999999999</c:v>
                </c:pt>
                <c:pt idx="30">
                  <c:v>4.5640200000000002</c:v>
                </c:pt>
                <c:pt idx="31">
                  <c:v>4.9200600000000003</c:v>
                </c:pt>
                <c:pt idx="32">
                  <c:v>5.25671</c:v>
                </c:pt>
                <c:pt idx="33">
                  <c:v>5.5554800000000002</c:v>
                </c:pt>
                <c:pt idx="34">
                  <c:v>5.8229800000000003</c:v>
                </c:pt>
                <c:pt idx="35">
                  <c:v>6.0897500000000004</c:v>
                </c:pt>
                <c:pt idx="36">
                  <c:v>6.3998400000000002</c:v>
                </c:pt>
                <c:pt idx="37">
                  <c:v>6.79664</c:v>
                </c:pt>
                <c:pt idx="38">
                  <c:v>7.3082099999999999</c:v>
                </c:pt>
                <c:pt idx="39">
                  <c:v>7.9401599999999997</c:v>
                </c:pt>
                <c:pt idx="40">
                  <c:v>8.6776</c:v>
                </c:pt>
                <c:pt idx="41">
                  <c:v>9.4938199999999995</c:v>
                </c:pt>
                <c:pt idx="42">
                  <c:v>10.3592</c:v>
                </c:pt>
                <c:pt idx="43">
                  <c:v>11.246409999999999</c:v>
                </c:pt>
                <c:pt idx="44">
                  <c:v>12.128920000000001</c:v>
                </c:pt>
                <c:pt idx="45">
                  <c:v>12.97484</c:v>
                </c:pt>
                <c:pt idx="46">
                  <c:v>13.742610000000001</c:v>
                </c:pt>
                <c:pt idx="47">
                  <c:v>14.378679999999999</c:v>
                </c:pt>
                <c:pt idx="48">
                  <c:v>14.81991</c:v>
                </c:pt>
                <c:pt idx="49">
                  <c:v>14.99837</c:v>
                </c:pt>
                <c:pt idx="50">
                  <c:v>14.845129999999999</c:v>
                </c:pt>
                <c:pt idx="51">
                  <c:v>14.29491</c:v>
                </c:pt>
                <c:pt idx="52">
                  <c:v>13.28964</c:v>
                </c:pt>
                <c:pt idx="53">
                  <c:v>11.78548</c:v>
                </c:pt>
                <c:pt idx="54">
                  <c:v>9.7583699999999993</c:v>
                </c:pt>
                <c:pt idx="55">
                  <c:v>7.2106000000000003</c:v>
                </c:pt>
                <c:pt idx="56">
                  <c:v>4.1737399999999996</c:v>
                </c:pt>
                <c:pt idx="57">
                  <c:v>0.71657000000000004</c:v>
                </c:pt>
                <c:pt idx="58">
                  <c:v>-3.0407899999999999</c:v>
                </c:pt>
                <c:pt idx="59">
                  <c:v>-6.9072100000000001</c:v>
                </c:pt>
                <c:pt idx="60">
                  <c:v>-10.612489999999999</c:v>
                </c:pt>
                <c:pt idx="61">
                  <c:v>-13.835900000000001</c:v>
                </c:pt>
                <c:pt idx="62">
                  <c:v>-16.272870000000001</c:v>
                </c:pt>
                <c:pt idx="63">
                  <c:v>-17.712260000000001</c:v>
                </c:pt>
                <c:pt idx="64">
                  <c:v>-18.086590000000001</c:v>
                </c:pt>
                <c:pt idx="65">
                  <c:v>-17.47588</c:v>
                </c:pt>
                <c:pt idx="66">
                  <c:v>-16.077940000000002</c:v>
                </c:pt>
                <c:pt idx="67">
                  <c:v>-14.15837</c:v>
                </c:pt>
                <c:pt idx="68">
                  <c:v>-11.993690000000001</c:v>
                </c:pt>
                <c:pt idx="69">
                  <c:v>-9.8220700000000001</c:v>
                </c:pt>
                <c:pt idx="70">
                  <c:v>-7.8103800000000003</c:v>
                </c:pt>
                <c:pt idx="71">
                  <c:v>-6.0482500000000003</c:v>
                </c:pt>
                <c:pt idx="72">
                  <c:v>-4.5614299999999997</c:v>
                </c:pt>
                <c:pt idx="73">
                  <c:v>-3.33501</c:v>
                </c:pt>
                <c:pt idx="74">
                  <c:v>-2.3334899999999998</c:v>
                </c:pt>
                <c:pt idx="75">
                  <c:v>-1.51407</c:v>
                </c:pt>
                <c:pt idx="76">
                  <c:v>-0.83482000000000001</c:v>
                </c:pt>
                <c:pt idx="77">
                  <c:v>-0.26146999999999998</c:v>
                </c:pt>
                <c:pt idx="78">
                  <c:v>0.22566</c:v>
                </c:pt>
                <c:pt idx="79">
                  <c:v>0.62700999999999996</c:v>
                </c:pt>
                <c:pt idx="80">
                  <c:v>0.92542000000000002</c:v>
                </c:pt>
                <c:pt idx="81">
                  <c:v>1.0945199999999999</c:v>
                </c:pt>
                <c:pt idx="82">
                  <c:v>1.1136699999999999</c:v>
                </c:pt>
                <c:pt idx="83">
                  <c:v>0.98202</c:v>
                </c:pt>
                <c:pt idx="84">
                  <c:v>0.72552000000000005</c:v>
                </c:pt>
                <c:pt idx="85">
                  <c:v>0.39500999999999997</c:v>
                </c:pt>
                <c:pt idx="86">
                  <c:v>5.7329999999999999E-2</c:v>
                </c:pt>
                <c:pt idx="87">
                  <c:v>-0.21622</c:v>
                </c:pt>
                <c:pt idx="88">
                  <c:v>-0.36119000000000001</c:v>
                </c:pt>
                <c:pt idx="89">
                  <c:v>-0.33248</c:v>
                </c:pt>
                <c:pt idx="90">
                  <c:v>-0.11481</c:v>
                </c:pt>
                <c:pt idx="91">
                  <c:v>0.27039999999999997</c:v>
                </c:pt>
                <c:pt idx="92">
                  <c:v>0.76161000000000001</c:v>
                </c:pt>
                <c:pt idx="93">
                  <c:v>1.2661100000000001</c:v>
                </c:pt>
                <c:pt idx="94">
                  <c:v>1.6723399999999999</c:v>
                </c:pt>
                <c:pt idx="95">
                  <c:v>1.8648100000000001</c:v>
                </c:pt>
                <c:pt idx="96">
                  <c:v>1.7426999999999999</c:v>
                </c:pt>
                <c:pt idx="97">
                  <c:v>1.23573</c:v>
                </c:pt>
                <c:pt idx="98">
                  <c:v>0.32822000000000001</c:v>
                </c:pt>
                <c:pt idx="99">
                  <c:v>-0.92579999999999996</c:v>
                </c:pt>
                <c:pt idx="100">
                  <c:v>-2.4019599999999999</c:v>
                </c:pt>
              </c:numCache>
            </c:numRef>
          </c:val>
          <c:smooth val="0"/>
          <c:extLst>
            <c:ext xmlns:c16="http://schemas.microsoft.com/office/drawing/2014/chart" uri="{C3380CC4-5D6E-409C-BE32-E72D297353CC}">
              <c16:uniqueId val="{0000000D-27A7-4904-853B-A7847EF847D0}"/>
            </c:ext>
          </c:extLst>
        </c:ser>
        <c:ser>
          <c:idx val="12"/>
          <c:order val="14"/>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E-27A7-4904-853B-A7847EF847D0}"/>
            </c:ext>
          </c:extLst>
        </c:ser>
        <c:ser>
          <c:idx val="13"/>
          <c:order val="15"/>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0F-27A7-4904-853B-A7847EF847D0}"/>
            </c:ext>
          </c:extLst>
        </c:ser>
        <c:ser>
          <c:idx val="14"/>
          <c:order val="16"/>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0-27A7-4904-853B-A7847EF847D0}"/>
            </c:ext>
          </c:extLst>
        </c:ser>
        <c:ser>
          <c:idx val="15"/>
          <c:order val="17"/>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1-27A7-4904-853B-A7847EF847D0}"/>
            </c:ext>
          </c:extLst>
        </c:ser>
        <c:ser>
          <c:idx val="16"/>
          <c:order val="18"/>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2-27A7-4904-853B-A7847EF847D0}"/>
            </c:ext>
          </c:extLst>
        </c:ser>
        <c:ser>
          <c:idx val="17"/>
          <c:order val="19"/>
          <c:tx>
            <c:v>Assessor 3</c:v>
          </c:tx>
          <c:spPr>
            <a:ln w="12700">
              <a:solidFill>
                <a:srgbClr val="0000FF"/>
              </a:solidFill>
            </a:ln>
          </c:spPr>
          <c:marker>
            <c:symbol val="none"/>
          </c:marker>
          <c:cat>
            <c:numRef>
              <c:f>'Raw data'!$A$5:$A$105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'Raw data'!#REF!</c:f>
              <c:numCache>
                <c:formatCode>General</c:formatCode>
                <c:ptCount val="1"/>
                <c:pt idx="0">
                  <c:v>1</c:v>
                </c:pt>
              </c:numCache>
            </c:numRef>
          </c:val>
          <c:smooth val="0"/>
          <c:extLst>
            <c:ext xmlns:c16="http://schemas.microsoft.com/office/drawing/2014/chart" uri="{C3380CC4-5D6E-409C-BE32-E72D297353CC}">
              <c16:uniqueId val="{00000013-27A7-4904-853B-A7847EF847D0}"/>
            </c:ext>
          </c:extLst>
        </c:ser>
        <c:dLbls>
          <c:showLegendKey val="0"/>
          <c:showVal val="0"/>
          <c:showCatName val="0"/>
          <c:showSerName val="0"/>
          <c:showPercent val="0"/>
          <c:showBubbleSize val="0"/>
        </c:dLbls>
        <c:marker val="1"/>
        <c:smooth val="0"/>
        <c:axId val="403656968"/>
        <c:axId val="403657360"/>
      </c:lineChart>
      <c:catAx>
        <c:axId val="403656968"/>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403657360"/>
        <c:crosses val="autoZero"/>
        <c:auto val="1"/>
        <c:lblAlgn val="ctr"/>
        <c:lblOffset val="100"/>
        <c:tickLblSkip val="20"/>
        <c:tickMarkSkip val="20"/>
        <c:noMultiLvlLbl val="0"/>
      </c:catAx>
      <c:valAx>
        <c:axId val="403657360"/>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403656968"/>
        <c:crosses val="autoZero"/>
        <c:crossBetween val="between"/>
        <c:majorUnit val="10"/>
      </c:valAx>
      <c:spPr>
        <a:ln w="28575">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661840856126209"/>
          <c:y val="6.0870635547814002E-2"/>
          <c:w val="0.81446997696716483"/>
          <c:h val="0.8063470654028253"/>
        </c:manualLayout>
      </c:layout>
      <c:areaChart>
        <c:grouping val="stacked"/>
        <c:varyColors val="0"/>
        <c:ser>
          <c:idx val="19"/>
          <c:order val="0"/>
          <c:tx>
            <c:v>Normal</c:v>
          </c:tx>
          <c:spPr>
            <a:no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A751-4780-94FD-772840776F70}"/>
            </c:ext>
          </c:extLst>
        </c:ser>
        <c:ser>
          <c:idx val="18"/>
          <c:order val="1"/>
          <c:tx>
            <c:v>Normal</c:v>
          </c:tx>
          <c:spPr>
            <a:solidFill>
              <a:schemeClr val="bg2"/>
            </a:solid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A751-4780-94FD-772840776F70}"/>
            </c:ext>
          </c:extLst>
        </c:ser>
        <c:dLbls>
          <c:showLegendKey val="0"/>
          <c:showVal val="0"/>
          <c:showCatName val="0"/>
          <c:showSerName val="0"/>
          <c:showPercent val="0"/>
          <c:showBubbleSize val="0"/>
        </c:dLbls>
        <c:axId val="406391512"/>
        <c:axId val="406391904"/>
      </c:areaChart>
      <c:lineChart>
        <c:grouping val="standard"/>
        <c:varyColors val="0"/>
        <c:ser>
          <c:idx val="0"/>
          <c:order val="2"/>
          <c:tx>
            <c:v>A1 D1</c:v>
          </c:tx>
          <c:spPr>
            <a:ln w="12700">
              <a:solidFill>
                <a:srgbClr val="FF0000"/>
              </a:solidFill>
              <a:prstDash val="sys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averages'!$B$5:$B$105</c:f>
              <c:numCache>
                <c:formatCode>0.0</c:formatCode>
                <c:ptCount val="101"/>
                <c:pt idx="0">
                  <c:v>-1.2602800000000001</c:v>
                </c:pt>
                <c:pt idx="1">
                  <c:v>-2.8553566666666668</c:v>
                </c:pt>
                <c:pt idx="2">
                  <c:v>-4.2946650000000002</c:v>
                </c:pt>
                <c:pt idx="3">
                  <c:v>-5.4035900000000003</c:v>
                </c:pt>
                <c:pt idx="4">
                  <c:v>-6.0964533333333328</c:v>
                </c:pt>
                <c:pt idx="5">
                  <c:v>-6.3787899999999995</c:v>
                </c:pt>
                <c:pt idx="6">
                  <c:v>-6.3207399999999998</c:v>
                </c:pt>
                <c:pt idx="7">
                  <c:v>-6.0204166666666667</c:v>
                </c:pt>
                <c:pt idx="8">
                  <c:v>-5.571838333333333</c:v>
                </c:pt>
                <c:pt idx="9">
                  <c:v>-5.0448533333333332</c:v>
                </c:pt>
                <c:pt idx="10">
                  <c:v>-4.4800416666666667</c:v>
                </c:pt>
                <c:pt idx="11">
                  <c:v>-3.8944116666666666</c:v>
                </c:pt>
                <c:pt idx="12">
                  <c:v>-3.2922366666666663</c:v>
                </c:pt>
                <c:pt idx="13">
                  <c:v>-2.6755033333333333</c:v>
                </c:pt>
                <c:pt idx="14">
                  <c:v>-2.0492699999999999</c:v>
                </c:pt>
                <c:pt idx="15">
                  <c:v>-1.4220316666666666</c:v>
                </c:pt>
                <c:pt idx="16">
                  <c:v>-0.80297833333333335</c:v>
                </c:pt>
                <c:pt idx="17">
                  <c:v>-0.19916166666666668</c:v>
                </c:pt>
                <c:pt idx="18">
                  <c:v>0.385855</c:v>
                </c:pt>
                <c:pt idx="19">
                  <c:v>0.95125833333333343</c:v>
                </c:pt>
                <c:pt idx="20">
                  <c:v>1.4979866666666668</c:v>
                </c:pt>
                <c:pt idx="21">
                  <c:v>2.0270833333333331</c:v>
                </c:pt>
                <c:pt idx="22">
                  <c:v>2.5387466666666665</c:v>
                </c:pt>
                <c:pt idx="23">
                  <c:v>3.0310233333333332</c:v>
                </c:pt>
                <c:pt idx="24">
                  <c:v>3.5001833333333336</c:v>
                </c:pt>
                <c:pt idx="25">
                  <c:v>3.9420916666666663</c:v>
                </c:pt>
                <c:pt idx="26">
                  <c:v>4.3547549999999999</c:v>
                </c:pt>
                <c:pt idx="27">
                  <c:v>4.7399750000000003</c:v>
                </c:pt>
                <c:pt idx="28">
                  <c:v>5.1032733333333331</c:v>
                </c:pt>
                <c:pt idx="29">
                  <c:v>5.4526933333333334</c:v>
                </c:pt>
                <c:pt idx="30">
                  <c:v>5.7968566666666668</c:v>
                </c:pt>
                <c:pt idx="31">
                  <c:v>6.1439466666666656</c:v>
                </c:pt>
                <c:pt idx="32">
                  <c:v>6.5005933333333319</c:v>
                </c:pt>
                <c:pt idx="33">
                  <c:v>6.8718983333333332</c:v>
                </c:pt>
                <c:pt idx="34">
                  <c:v>7.2616116666666661</c:v>
                </c:pt>
                <c:pt idx="35">
                  <c:v>7.6741300000000008</c:v>
                </c:pt>
                <c:pt idx="36">
                  <c:v>8.1157733333333333</c:v>
                </c:pt>
                <c:pt idx="37">
                  <c:v>8.5964816666666675</c:v>
                </c:pt>
                <c:pt idx="38">
                  <c:v>9.1289066666666656</c:v>
                </c:pt>
                <c:pt idx="39">
                  <c:v>9.7260183333333341</c:v>
                </c:pt>
                <c:pt idx="40">
                  <c:v>10.396691666666667</c:v>
                </c:pt>
                <c:pt idx="41">
                  <c:v>11.141621666666667</c:v>
                </c:pt>
                <c:pt idx="42">
                  <c:v>11.949423333333334</c:v>
                </c:pt>
                <c:pt idx="43">
                  <c:v>12.795250000000001</c:v>
                </c:pt>
                <c:pt idx="44">
                  <c:v>13.641761666666667</c:v>
                </c:pt>
                <c:pt idx="45">
                  <c:v>14.442576666666666</c:v>
                </c:pt>
                <c:pt idx="46">
                  <c:v>15.147233333333332</c:v>
                </c:pt>
                <c:pt idx="47">
                  <c:v>15.706726666666667</c:v>
                </c:pt>
                <c:pt idx="48">
                  <c:v>16.077904999999998</c:v>
                </c:pt>
                <c:pt idx="49">
                  <c:v>16.225848333333332</c:v>
                </c:pt>
                <c:pt idx="50">
                  <c:v>16.123454999999996</c:v>
                </c:pt>
                <c:pt idx="51">
                  <c:v>15.74938</c:v>
                </c:pt>
                <c:pt idx="52">
                  <c:v>15.084723333333335</c:v>
                </c:pt>
                <c:pt idx="53">
                  <c:v>14.110745</c:v>
                </c:pt>
                <c:pt idx="54">
                  <c:v>12.807180000000001</c:v>
                </c:pt>
                <c:pt idx="55">
                  <c:v>11.151583333333333</c:v>
                </c:pt>
                <c:pt idx="56">
                  <c:v>9.119533333333333</c:v>
                </c:pt>
                <c:pt idx="57">
                  <c:v>6.6872316666666665</c:v>
                </c:pt>
                <c:pt idx="58">
                  <c:v>3.8407283333333333</c:v>
                </c:pt>
                <c:pt idx="59">
                  <c:v>0.59894166666666659</c:v>
                </c:pt>
                <c:pt idx="60">
                  <c:v>-2.9487883333333342</c:v>
                </c:pt>
                <c:pt idx="61">
                  <c:v>-6.6044766666666668</c:v>
                </c:pt>
                <c:pt idx="62">
                  <c:v>-10.053998333333334</c:v>
                </c:pt>
                <c:pt idx="63">
                  <c:v>-12.918079999999998</c:v>
                </c:pt>
                <c:pt idx="64">
                  <c:v>-14.85342</c:v>
                </c:pt>
                <c:pt idx="65">
                  <c:v>-15.655891666666667</c:v>
                </c:pt>
                <c:pt idx="66">
                  <c:v>-15.315614999999999</c:v>
                </c:pt>
                <c:pt idx="67">
                  <c:v>-14.008514999999997</c:v>
                </c:pt>
                <c:pt idx="68">
                  <c:v>-12.039348333333331</c:v>
                </c:pt>
                <c:pt idx="69">
                  <c:v>-9.7587016666666653</c:v>
                </c:pt>
                <c:pt idx="70">
                  <c:v>-7.4771533333333338</c:v>
                </c:pt>
                <c:pt idx="71">
                  <c:v>-5.4059400000000002</c:v>
                </c:pt>
                <c:pt idx="72">
                  <c:v>-3.6398566666666667</c:v>
                </c:pt>
                <c:pt idx="73">
                  <c:v>-2.1807966666666663</c:v>
                </c:pt>
                <c:pt idx="74">
                  <c:v>-0.9800483333333333</c:v>
                </c:pt>
                <c:pt idx="75">
                  <c:v>2.2075000000000029E-2</c:v>
                </c:pt>
                <c:pt idx="76">
                  <c:v>0.87097333333333327</c:v>
                </c:pt>
                <c:pt idx="77">
                  <c:v>1.5879799999999999</c:v>
                </c:pt>
                <c:pt idx="78">
                  <c:v>2.1718349999999997</c:v>
                </c:pt>
                <c:pt idx="79">
                  <c:v>2.6060266666666672</c:v>
                </c:pt>
                <c:pt idx="80">
                  <c:v>2.8681049999999999</c:v>
                </c:pt>
                <c:pt idx="81">
                  <c:v>2.9404300000000005</c:v>
                </c:pt>
                <c:pt idx="82">
                  <c:v>2.8220200000000002</c:v>
                </c:pt>
                <c:pt idx="83">
                  <c:v>2.5384049999999996</c:v>
                </c:pt>
                <c:pt idx="84">
                  <c:v>2.1442000000000001</c:v>
                </c:pt>
                <c:pt idx="85">
                  <c:v>1.7140583333333332</c:v>
                </c:pt>
                <c:pt idx="86">
                  <c:v>1.3246133333333334</c:v>
                </c:pt>
                <c:pt idx="87">
                  <c:v>1.0338366666666667</c:v>
                </c:pt>
                <c:pt idx="88">
                  <c:v>0.86940666666666655</c:v>
                </c:pt>
                <c:pt idx="89">
                  <c:v>0.83174666666666663</c:v>
                </c:pt>
                <c:pt idx="90">
                  <c:v>0.90744999999999998</c:v>
                </c:pt>
                <c:pt idx="91">
                  <c:v>1.0825283333333333</c:v>
                </c:pt>
                <c:pt idx="92">
                  <c:v>1.3457833333333333</c:v>
                </c:pt>
                <c:pt idx="93">
                  <c:v>1.6787483333333337</c:v>
                </c:pt>
                <c:pt idx="94">
                  <c:v>2.0395733333333332</c:v>
                </c:pt>
                <c:pt idx="95">
                  <c:v>2.3519716666666666</c:v>
                </c:pt>
                <c:pt idx="96">
                  <c:v>2.50901</c:v>
                </c:pt>
                <c:pt idx="97">
                  <c:v>2.3970016666666667</c:v>
                </c:pt>
                <c:pt idx="98">
                  <c:v>1.9320499999999996</c:v>
                </c:pt>
                <c:pt idx="99">
                  <c:v>1.0984366666666665</c:v>
                </c:pt>
                <c:pt idx="100">
                  <c:v>-3.1730000000000001E-2</c:v>
                </c:pt>
              </c:numCache>
            </c:numRef>
          </c:val>
          <c:smooth val="0"/>
          <c:extLst>
            <c:ext xmlns:c16="http://schemas.microsoft.com/office/drawing/2014/chart" uri="{C3380CC4-5D6E-409C-BE32-E72D297353CC}">
              <c16:uniqueId val="{00000002-A751-4780-94FD-772840776F70}"/>
            </c:ext>
          </c:extLst>
        </c:ser>
        <c:ser>
          <c:idx val="6"/>
          <c:order val="3"/>
          <c:tx>
            <c:v>A2 D1</c:v>
          </c:tx>
          <c:spPr>
            <a:ln w="12700">
              <a:solidFill>
                <a:srgbClr val="00B050"/>
              </a:solidFill>
              <a:prstDash val="sys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averages'!$C$5:$C$105</c:f>
              <c:numCache>
                <c:formatCode>0.0</c:formatCode>
                <c:ptCount val="101"/>
                <c:pt idx="0">
                  <c:v>-1.5697766666666668</c:v>
                </c:pt>
                <c:pt idx="1">
                  <c:v>-3.2690099999999997</c:v>
                </c:pt>
                <c:pt idx="2">
                  <c:v>-4.8085666666666667</c:v>
                </c:pt>
                <c:pt idx="3">
                  <c:v>-5.9809950000000001</c:v>
                </c:pt>
                <c:pt idx="4">
                  <c:v>-6.6724833333333331</c:v>
                </c:pt>
                <c:pt idx="5">
                  <c:v>-6.8779000000000003</c:v>
                </c:pt>
                <c:pt idx="6">
                  <c:v>-6.6791899999999993</c:v>
                </c:pt>
                <c:pt idx="7">
                  <c:v>-6.2036166666666661</c:v>
                </c:pt>
                <c:pt idx="8">
                  <c:v>-5.5811699999999993</c:v>
                </c:pt>
                <c:pt idx="9">
                  <c:v>-4.9146133333333335</c:v>
                </c:pt>
                <c:pt idx="10">
                  <c:v>-4.2675299999999998</c:v>
                </c:pt>
                <c:pt idx="11">
                  <c:v>-3.6676083333333325</c:v>
                </c:pt>
                <c:pt idx="12">
                  <c:v>-3.1178083333333331</c:v>
                </c:pt>
                <c:pt idx="13">
                  <c:v>-2.6078899999999998</c:v>
                </c:pt>
                <c:pt idx="14">
                  <c:v>-2.1236416666666664</c:v>
                </c:pt>
                <c:pt idx="15">
                  <c:v>-1.6516916666666666</c:v>
                </c:pt>
                <c:pt idx="16">
                  <c:v>-1.1823333333333335</c:v>
                </c:pt>
                <c:pt idx="17">
                  <c:v>-0.71140999999999999</c:v>
                </c:pt>
                <c:pt idx="18">
                  <c:v>-0.24063499999999993</c:v>
                </c:pt>
                <c:pt idx="19">
                  <c:v>0.22251499999999999</c:v>
                </c:pt>
                <c:pt idx="20">
                  <c:v>0.66798000000000002</c:v>
                </c:pt>
                <c:pt idx="21">
                  <c:v>1.0868083333333334</c:v>
                </c:pt>
                <c:pt idx="22">
                  <c:v>1.4743933333333334</c:v>
                </c:pt>
                <c:pt idx="23">
                  <c:v>1.8317949999999998</c:v>
                </c:pt>
                <c:pt idx="24">
                  <c:v>2.1641783333333335</c:v>
                </c:pt>
                <c:pt idx="25">
                  <c:v>2.4785566666666665</c:v>
                </c:pt>
                <c:pt idx="26">
                  <c:v>2.7822316666666667</c:v>
                </c:pt>
                <c:pt idx="27">
                  <c:v>3.0815916666666663</c:v>
                </c:pt>
                <c:pt idx="28">
                  <c:v>3.3822433333333333</c:v>
                </c:pt>
                <c:pt idx="29">
                  <c:v>3.6887066666666666</c:v>
                </c:pt>
                <c:pt idx="30">
                  <c:v>4.0048083333333331</c:v>
                </c:pt>
                <c:pt idx="31">
                  <c:v>4.3334450000000002</c:v>
                </c:pt>
                <c:pt idx="32">
                  <c:v>4.6771116666666668</c:v>
                </c:pt>
                <c:pt idx="33">
                  <c:v>5.038546666666667</c:v>
                </c:pt>
                <c:pt idx="34">
                  <c:v>5.4212116666666672</c:v>
                </c:pt>
                <c:pt idx="35">
                  <c:v>5.8302233333333335</c:v>
                </c:pt>
                <c:pt idx="36">
                  <c:v>6.2727666666666657</c:v>
                </c:pt>
                <c:pt idx="37">
                  <c:v>6.7582683333333335</c:v>
                </c:pt>
                <c:pt idx="38">
                  <c:v>7.2978750000000003</c:v>
                </c:pt>
                <c:pt idx="39">
                  <c:v>7.902940000000001</c:v>
                </c:pt>
                <c:pt idx="40">
                  <c:v>8.5827166666666681</c:v>
                </c:pt>
                <c:pt idx="41">
                  <c:v>9.3405949999999986</c:v>
                </c:pt>
                <c:pt idx="42">
                  <c:v>10.170381666666666</c:v>
                </c:pt>
                <c:pt idx="43">
                  <c:v>11.052929999999998</c:v>
                </c:pt>
                <c:pt idx="44">
                  <c:v>11.955301666666665</c:v>
                </c:pt>
                <c:pt idx="45">
                  <c:v>12.832471666666668</c:v>
                </c:pt>
                <c:pt idx="46">
                  <c:v>13.632111666666667</c:v>
                </c:pt>
                <c:pt idx="47">
                  <c:v>14.299296666666669</c:v>
                </c:pt>
                <c:pt idx="48">
                  <c:v>14.780916666666664</c:v>
                </c:pt>
                <c:pt idx="49">
                  <c:v>15.027534999999999</c:v>
                </c:pt>
                <c:pt idx="50">
                  <c:v>14.993690000000001</c:v>
                </c:pt>
                <c:pt idx="51">
                  <c:v>14.637313333333333</c:v>
                </c:pt>
                <c:pt idx="52">
                  <c:v>13.91926</c:v>
                </c:pt>
                <c:pt idx="53">
                  <c:v>12.80288</c:v>
                </c:pt>
                <c:pt idx="54">
                  <c:v>11.255998333333332</c:v>
                </c:pt>
                <c:pt idx="55">
                  <c:v>9.2539533333333335</c:v>
                </c:pt>
                <c:pt idx="56">
                  <c:v>6.7855216666666651</c:v>
                </c:pt>
                <c:pt idx="57">
                  <c:v>3.8626016666666665</c:v>
                </c:pt>
                <c:pt idx="58">
                  <c:v>0.53612499999999985</c:v>
                </c:pt>
                <c:pt idx="59">
                  <c:v>-3.0817000000000001</c:v>
                </c:pt>
                <c:pt idx="60">
                  <c:v>-6.7953950000000001</c:v>
                </c:pt>
                <c:pt idx="61">
                  <c:v>-10.324231666666668</c:v>
                </c:pt>
                <c:pt idx="62">
                  <c:v>-13.337983333333334</c:v>
                </c:pt>
                <c:pt idx="63">
                  <c:v>-15.529291666666666</c:v>
                </c:pt>
                <c:pt idx="64">
                  <c:v>-16.693765000000003</c:v>
                </c:pt>
                <c:pt idx="65">
                  <c:v>-16.781769999999998</c:v>
                </c:pt>
                <c:pt idx="66">
                  <c:v>-15.903799999999999</c:v>
                </c:pt>
                <c:pt idx="67">
                  <c:v>-14.295025000000001</c:v>
                </c:pt>
                <c:pt idx="68">
                  <c:v>-12.254515</c:v>
                </c:pt>
                <c:pt idx="69">
                  <c:v>-10.076961666666667</c:v>
                </c:pt>
                <c:pt idx="70">
                  <c:v>-7.9956283333333333</c:v>
                </c:pt>
                <c:pt idx="71">
                  <c:v>-6.1520850000000005</c:v>
                </c:pt>
                <c:pt idx="72">
                  <c:v>-4.5975200000000003</c:v>
                </c:pt>
                <c:pt idx="73">
                  <c:v>-3.3168783333333329</c:v>
                </c:pt>
                <c:pt idx="74">
                  <c:v>-2.2602466666666667</c:v>
                </c:pt>
                <c:pt idx="75">
                  <c:v>-1.3694116666666669</c:v>
                </c:pt>
                <c:pt idx="76">
                  <c:v>-0.59614</c:v>
                </c:pt>
                <c:pt idx="77">
                  <c:v>8.7216666666666623E-2</c:v>
                </c:pt>
                <c:pt idx="78">
                  <c:v>0.68413666666666673</c:v>
                </c:pt>
                <c:pt idx="79">
                  <c:v>1.1769000000000001</c:v>
                </c:pt>
                <c:pt idx="80">
                  <c:v>1.5358349999999998</c:v>
                </c:pt>
                <c:pt idx="81">
                  <c:v>1.7323916666666666</c:v>
                </c:pt>
                <c:pt idx="82">
                  <c:v>1.7535633333333331</c:v>
                </c:pt>
                <c:pt idx="83">
                  <c:v>1.611938333333333</c:v>
                </c:pt>
                <c:pt idx="84">
                  <c:v>1.3487733333333332</c:v>
                </c:pt>
                <c:pt idx="85">
                  <c:v>1.0273999999999999</c:v>
                </c:pt>
                <c:pt idx="86">
                  <c:v>0.71917000000000009</c:v>
                </c:pt>
                <c:pt idx="87">
                  <c:v>0.48614166666666664</c:v>
                </c:pt>
                <c:pt idx="88">
                  <c:v>0.36816833333333326</c:v>
                </c:pt>
                <c:pt idx="89">
                  <c:v>0.37949833333333327</c:v>
                </c:pt>
                <c:pt idx="90">
                  <c:v>0.51334666666666673</c:v>
                </c:pt>
                <c:pt idx="91">
                  <c:v>0.7496383333333333</c:v>
                </c:pt>
                <c:pt idx="92">
                  <c:v>1.0584816666666665</c:v>
                </c:pt>
                <c:pt idx="93">
                  <c:v>1.3967516666666666</c:v>
                </c:pt>
                <c:pt idx="94">
                  <c:v>1.7015900000000002</c:v>
                </c:pt>
                <c:pt idx="95">
                  <c:v>1.8882366666666666</c:v>
                </c:pt>
                <c:pt idx="96">
                  <c:v>1.8588150000000001</c:v>
                </c:pt>
                <c:pt idx="97">
                  <c:v>1.5244383333333333</c:v>
                </c:pt>
                <c:pt idx="98">
                  <c:v>0.83345333333333338</c:v>
                </c:pt>
                <c:pt idx="99">
                  <c:v>-0.20174500000000004</c:v>
                </c:pt>
                <c:pt idx="100">
                  <c:v>-1.4945600000000001</c:v>
                </c:pt>
              </c:numCache>
            </c:numRef>
          </c:val>
          <c:smooth val="0"/>
          <c:extLst>
            <c:ext xmlns:c16="http://schemas.microsoft.com/office/drawing/2014/chart" uri="{C3380CC4-5D6E-409C-BE32-E72D297353CC}">
              <c16:uniqueId val="{00000003-A751-4780-94FD-772840776F70}"/>
            </c:ext>
          </c:extLst>
        </c:ser>
        <c:ser>
          <c:idx val="7"/>
          <c:order val="4"/>
          <c:tx>
            <c:v>A3 D1</c:v>
          </c:tx>
          <c:spPr>
            <a:ln w="12700">
              <a:solidFill>
                <a:srgbClr val="0000FF"/>
              </a:solidFill>
              <a:prstDash val="sys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averages'!#REF!</c:f>
              <c:numCache>
                <c:formatCode>General</c:formatCode>
                <c:ptCount val="1"/>
                <c:pt idx="0">
                  <c:v>1</c:v>
                </c:pt>
              </c:numCache>
            </c:numRef>
          </c:val>
          <c:smooth val="0"/>
          <c:extLst>
            <c:ext xmlns:c16="http://schemas.microsoft.com/office/drawing/2014/chart" uri="{C3380CC4-5D6E-409C-BE32-E72D297353CC}">
              <c16:uniqueId val="{00000004-A751-4780-94FD-772840776F70}"/>
            </c:ext>
          </c:extLst>
        </c:ser>
        <c:ser>
          <c:idx val="8"/>
          <c:order val="5"/>
          <c:tx>
            <c:v>A1 D2</c:v>
          </c:tx>
          <c:spPr>
            <a:ln w="12700">
              <a:solidFill>
                <a:srgbClr val="FF0000"/>
              </a:solidFill>
              <a:prstDash val="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averages'!$D$5:$D$105</c:f>
              <c:numCache>
                <c:formatCode>0.0</c:formatCode>
                <c:ptCount val="101"/>
                <c:pt idx="0">
                  <c:v>-4.6796633333333331</c:v>
                </c:pt>
                <c:pt idx="1">
                  <c:v>-6.4569733333333339</c:v>
                </c:pt>
                <c:pt idx="2">
                  <c:v>-8.0329299999999986</c:v>
                </c:pt>
                <c:pt idx="3">
                  <c:v>-9.221051666666666</c:v>
                </c:pt>
                <c:pt idx="4">
                  <c:v>-9.9297983333333342</c:v>
                </c:pt>
                <c:pt idx="5">
                  <c:v>-10.167631666666667</c:v>
                </c:pt>
                <c:pt idx="6">
                  <c:v>-10.016264999999999</c:v>
                </c:pt>
                <c:pt idx="7">
                  <c:v>-9.58995</c:v>
                </c:pt>
                <c:pt idx="8">
                  <c:v>-8.9982249999999997</c:v>
                </c:pt>
                <c:pt idx="9">
                  <c:v>-8.3233166666666669</c:v>
                </c:pt>
                <c:pt idx="10">
                  <c:v>-7.6145550000000002</c:v>
                </c:pt>
                <c:pt idx="11">
                  <c:v>-6.8949250000000006</c:v>
                </c:pt>
                <c:pt idx="12">
                  <c:v>-6.1728850000000008</c:v>
                </c:pt>
                <c:pt idx="13">
                  <c:v>-5.4527600000000005</c:v>
                </c:pt>
                <c:pt idx="14">
                  <c:v>-4.7399766666666672</c:v>
                </c:pt>
                <c:pt idx="15">
                  <c:v>-4.0419133333333335</c:v>
                </c:pt>
                <c:pt idx="16">
                  <c:v>-3.3660816666666666</c:v>
                </c:pt>
                <c:pt idx="17">
                  <c:v>-2.7183499999999996</c:v>
                </c:pt>
                <c:pt idx="18">
                  <c:v>-2.1027783333333336</c:v>
                </c:pt>
                <c:pt idx="19">
                  <c:v>-1.5224266666666668</c:v>
                </c:pt>
                <c:pt idx="20">
                  <c:v>-0.97998666666666667</c:v>
                </c:pt>
                <c:pt idx="21">
                  <c:v>-0.4776483333333334</c:v>
                </c:pt>
                <c:pt idx="22">
                  <c:v>-1.644E-2</c:v>
                </c:pt>
                <c:pt idx="23">
                  <c:v>0.40450000000000003</c:v>
                </c:pt>
                <c:pt idx="24">
                  <c:v>0.78811166666666665</c:v>
                </c:pt>
                <c:pt idx="25">
                  <c:v>1.139175</c:v>
                </c:pt>
                <c:pt idx="26">
                  <c:v>1.4632733333333334</c:v>
                </c:pt>
                <c:pt idx="27">
                  <c:v>1.7663033333333331</c:v>
                </c:pt>
                <c:pt idx="28">
                  <c:v>2.0540266666666667</c:v>
                </c:pt>
                <c:pt idx="29">
                  <c:v>2.3317733333333335</c:v>
                </c:pt>
                <c:pt idx="30">
                  <c:v>2.6045333333333334</c:v>
                </c:pt>
                <c:pt idx="31">
                  <c:v>2.8770116666666663</c:v>
                </c:pt>
                <c:pt idx="32">
                  <c:v>3.153915</c:v>
                </c:pt>
                <c:pt idx="33">
                  <c:v>3.4404083333333335</c:v>
                </c:pt>
                <c:pt idx="34">
                  <c:v>3.7430383333333332</c:v>
                </c:pt>
                <c:pt idx="35">
                  <c:v>4.0710800000000003</c:v>
                </c:pt>
                <c:pt idx="36">
                  <c:v>4.4371150000000004</c:v>
                </c:pt>
                <c:pt idx="37">
                  <c:v>4.8563666666666672</c:v>
                </c:pt>
                <c:pt idx="38">
                  <c:v>5.3447783333333341</c:v>
                </c:pt>
                <c:pt idx="39">
                  <c:v>5.9156599999999999</c:v>
                </c:pt>
                <c:pt idx="40">
                  <c:v>6.5761500000000011</c:v>
                </c:pt>
                <c:pt idx="41">
                  <c:v>7.3243633333333333</c:v>
                </c:pt>
                <c:pt idx="42">
                  <c:v>8.1468783333333334</c:v>
                </c:pt>
                <c:pt idx="43">
                  <c:v>9.0177766666666681</c:v>
                </c:pt>
                <c:pt idx="44">
                  <c:v>9.8988399999999999</c:v>
                </c:pt>
                <c:pt idx="45">
                  <c:v>10.741725000000001</c:v>
                </c:pt>
                <c:pt idx="46">
                  <c:v>11.491673333333333</c:v>
                </c:pt>
                <c:pt idx="47">
                  <c:v>12.092561666666667</c:v>
                </c:pt>
                <c:pt idx="48">
                  <c:v>12.490636666666667</c:v>
                </c:pt>
                <c:pt idx="49">
                  <c:v>12.63725</c:v>
                </c:pt>
                <c:pt idx="50">
                  <c:v>12.488988333333333</c:v>
                </c:pt>
                <c:pt idx="51">
                  <c:v>12.006875000000001</c:v>
                </c:pt>
                <c:pt idx="52">
                  <c:v>11.155353333333332</c:v>
                </c:pt>
                <c:pt idx="53">
                  <c:v>9.9021666666666661</c:v>
                </c:pt>
                <c:pt idx="54">
                  <c:v>8.2206549999999989</c:v>
                </c:pt>
                <c:pt idx="55">
                  <c:v>6.0943450000000006</c:v>
                </c:pt>
                <c:pt idx="56">
                  <c:v>3.5247816666666671</c:v>
                </c:pt>
                <c:pt idx="57">
                  <c:v>0.54322666666666664</c:v>
                </c:pt>
                <c:pt idx="58">
                  <c:v>-2.7733883333333336</c:v>
                </c:pt>
                <c:pt idx="59">
                  <c:v>-6.286013333333333</c:v>
                </c:pt>
                <c:pt idx="60">
                  <c:v>-9.7848166666666661</c:v>
                </c:pt>
                <c:pt idx="61">
                  <c:v>-13.001555000000002</c:v>
                </c:pt>
                <c:pt idx="62">
                  <c:v>-15.649643333333335</c:v>
                </c:pt>
                <c:pt idx="63">
                  <c:v>-17.484099999999998</c:v>
                </c:pt>
                <c:pt idx="64">
                  <c:v>-18.36012666666667</c:v>
                </c:pt>
                <c:pt idx="65">
                  <c:v>-18.264715000000002</c:v>
                </c:pt>
                <c:pt idx="66">
                  <c:v>-17.312480000000001</c:v>
                </c:pt>
                <c:pt idx="67">
                  <c:v>-15.712576666666669</c:v>
                </c:pt>
                <c:pt idx="68">
                  <c:v>-13.720663333333336</c:v>
                </c:pt>
                <c:pt idx="69">
                  <c:v>-11.58896</c:v>
                </c:pt>
                <c:pt idx="70">
                  <c:v>-9.5244716666666669</c:v>
                </c:pt>
                <c:pt idx="71">
                  <c:v>-7.6637683333333335</c:v>
                </c:pt>
                <c:pt idx="72">
                  <c:v>-6.068718333333333</c:v>
                </c:pt>
                <c:pt idx="73">
                  <c:v>-4.7408600000000005</c:v>
                </c:pt>
                <c:pt idx="74">
                  <c:v>-3.6460383333333333</c:v>
                </c:pt>
                <c:pt idx="75">
                  <c:v>-2.7400433333333338</c:v>
                </c:pt>
                <c:pt idx="76">
                  <c:v>-1.9873199999999998</c:v>
                </c:pt>
                <c:pt idx="77">
                  <c:v>-1.368776666666667</c:v>
                </c:pt>
                <c:pt idx="78">
                  <c:v>-0.88047333333333333</c:v>
                </c:pt>
                <c:pt idx="79">
                  <c:v>-0.52544499999999994</c:v>
                </c:pt>
                <c:pt idx="80">
                  <c:v>-0.30476333333333333</c:v>
                </c:pt>
                <c:pt idx="81">
                  <c:v>-0.21108666666666667</c:v>
                </c:pt>
                <c:pt idx="82">
                  <c:v>-0.22566833333333333</c:v>
                </c:pt>
                <c:pt idx="83">
                  <c:v>-0.31993333333333335</c:v>
                </c:pt>
                <c:pt idx="84">
                  <c:v>-0.45888166666666669</c:v>
                </c:pt>
                <c:pt idx="85">
                  <c:v>-0.60702500000000004</c:v>
                </c:pt>
                <c:pt idx="86">
                  <c:v>-0.73465666666666662</c:v>
                </c:pt>
                <c:pt idx="87">
                  <c:v>-0.8204016666666667</c:v>
                </c:pt>
                <c:pt idx="88">
                  <c:v>-0.85153333333333325</c:v>
                </c:pt>
                <c:pt idx="89">
                  <c:v>-0.81985666666666679</c:v>
                </c:pt>
                <c:pt idx="90">
                  <c:v>-0.72011000000000003</c:v>
                </c:pt>
                <c:pt idx="91">
                  <c:v>-0.55209000000000008</c:v>
                </c:pt>
                <c:pt idx="92">
                  <c:v>-0.32773333333333332</c:v>
                </c:pt>
                <c:pt idx="93">
                  <c:v>-8.061666666666667E-2</c:v>
                </c:pt>
                <c:pt idx="94">
                  <c:v>0.12867000000000003</c:v>
                </c:pt>
                <c:pt idx="95">
                  <c:v>0.21592500000000001</c:v>
                </c:pt>
                <c:pt idx="96">
                  <c:v>8.6406666666666687E-2</c:v>
                </c:pt>
                <c:pt idx="97">
                  <c:v>-0.34204833333333334</c:v>
                </c:pt>
                <c:pt idx="98">
                  <c:v>-1.1114200000000001</c:v>
                </c:pt>
                <c:pt idx="99">
                  <c:v>-2.2004499999999996</c:v>
                </c:pt>
                <c:pt idx="100">
                  <c:v>-3.5159816666666668</c:v>
                </c:pt>
              </c:numCache>
            </c:numRef>
          </c:val>
          <c:smooth val="0"/>
          <c:extLst>
            <c:ext xmlns:c16="http://schemas.microsoft.com/office/drawing/2014/chart" uri="{C3380CC4-5D6E-409C-BE32-E72D297353CC}">
              <c16:uniqueId val="{00000005-A751-4780-94FD-772840776F70}"/>
            </c:ext>
          </c:extLst>
        </c:ser>
        <c:ser>
          <c:idx val="12"/>
          <c:order val="6"/>
          <c:tx>
            <c:v>A2 D2</c:v>
          </c:tx>
          <c:spPr>
            <a:ln w="12700">
              <a:solidFill>
                <a:srgbClr val="00B050"/>
              </a:solidFill>
              <a:prstDash val="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averages'!$E$5:$E$105</c:f>
              <c:numCache>
                <c:formatCode>0.0</c:formatCode>
                <c:ptCount val="101"/>
                <c:pt idx="0">
                  <c:v>-2.2699099999999999</c:v>
                </c:pt>
                <c:pt idx="1">
                  <c:v>-4.3332300000000004</c:v>
                </c:pt>
                <c:pt idx="2">
                  <c:v>-6.2087199999999996</c:v>
                </c:pt>
                <c:pt idx="3">
                  <c:v>-7.6626849999999997</c:v>
                </c:pt>
                <c:pt idx="4">
                  <c:v>-8.5693300000000008</c:v>
                </c:pt>
                <c:pt idx="5">
                  <c:v>-8.9234816666666656</c:v>
                </c:pt>
                <c:pt idx="6">
                  <c:v>-8.813206666666666</c:v>
                </c:pt>
                <c:pt idx="7">
                  <c:v>-8.3725100000000001</c:v>
                </c:pt>
                <c:pt idx="8">
                  <c:v>-7.7378133333333325</c:v>
                </c:pt>
                <c:pt idx="9">
                  <c:v>-7.0186083333333338</c:v>
                </c:pt>
                <c:pt idx="10">
                  <c:v>-6.2856666666666667</c:v>
                </c:pt>
                <c:pt idx="11">
                  <c:v>-5.572588333333333</c:v>
                </c:pt>
                <c:pt idx="12">
                  <c:v>-4.8859599999999999</c:v>
                </c:pt>
                <c:pt idx="13">
                  <c:v>-4.2183683333333342</c:v>
                </c:pt>
                <c:pt idx="14">
                  <c:v>-3.5596583333333331</c:v>
                </c:pt>
                <c:pt idx="15">
                  <c:v>-2.903985</c:v>
                </c:pt>
                <c:pt idx="16">
                  <c:v>-2.2513650000000003</c:v>
                </c:pt>
                <c:pt idx="17">
                  <c:v>-1.6064499999999999</c:v>
                </c:pt>
                <c:pt idx="18">
                  <c:v>-0.9766866666666667</c:v>
                </c:pt>
                <c:pt idx="19">
                  <c:v>-0.37105833333333332</c:v>
                </c:pt>
                <c:pt idx="20">
                  <c:v>0.20098000000000002</c:v>
                </c:pt>
                <c:pt idx="21">
                  <c:v>0.73169333333333331</c:v>
                </c:pt>
                <c:pt idx="22">
                  <c:v>1.2170449999999999</c:v>
                </c:pt>
                <c:pt idx="23">
                  <c:v>1.6579549999999996</c:v>
                </c:pt>
                <c:pt idx="24">
                  <c:v>2.0602883333333337</c:v>
                </c:pt>
                <c:pt idx="25">
                  <c:v>2.4332433333333334</c:v>
                </c:pt>
                <c:pt idx="26">
                  <c:v>2.7872033333333337</c:v>
                </c:pt>
                <c:pt idx="27">
                  <c:v>3.1313650000000002</c:v>
                </c:pt>
                <c:pt idx="28">
                  <c:v>3.4718216666666666</c:v>
                </c:pt>
                <c:pt idx="29">
                  <c:v>3.8110083333333336</c:v>
                </c:pt>
                <c:pt idx="30">
                  <c:v>4.1482149999999995</c:v>
                </c:pt>
                <c:pt idx="31">
                  <c:v>4.481276666666667</c:v>
                </c:pt>
                <c:pt idx="32">
                  <c:v>4.8088349999999993</c:v>
                </c:pt>
                <c:pt idx="33">
                  <c:v>5.1323200000000009</c:v>
                </c:pt>
                <c:pt idx="34">
                  <c:v>5.4574333333333334</c:v>
                </c:pt>
                <c:pt idx="35">
                  <c:v>5.794156666666666</c:v>
                </c:pt>
                <c:pt idx="36">
                  <c:v>6.155384999999999</c:v>
                </c:pt>
                <c:pt idx="37">
                  <c:v>6.5560599999999996</c:v>
                </c:pt>
                <c:pt idx="38">
                  <c:v>7.0113583333333329</c:v>
                </c:pt>
                <c:pt idx="39">
                  <c:v>7.5351699999999999</c:v>
                </c:pt>
                <c:pt idx="40">
                  <c:v>8.1376366666666673</c:v>
                </c:pt>
                <c:pt idx="41">
                  <c:v>8.8213983333333328</c:v>
                </c:pt>
                <c:pt idx="42">
                  <c:v>9.5782783333333334</c:v>
                </c:pt>
                <c:pt idx="43">
                  <c:v>10.386660000000001</c:v>
                </c:pt>
                <c:pt idx="44">
                  <c:v>11.211686666666665</c:v>
                </c:pt>
                <c:pt idx="45">
                  <c:v>12.007598333333334</c:v>
                </c:pt>
                <c:pt idx="46">
                  <c:v>12.722225</c:v>
                </c:pt>
                <c:pt idx="47">
                  <c:v>13.301926666666667</c:v>
                </c:pt>
                <c:pt idx="48">
                  <c:v>13.695569999999998</c:v>
                </c:pt>
                <c:pt idx="49">
                  <c:v>13.857143333333333</c:v>
                </c:pt>
                <c:pt idx="50">
                  <c:v>13.745048333333335</c:v>
                </c:pt>
                <c:pt idx="51">
                  <c:v>13.320190000000002</c:v>
                </c:pt>
                <c:pt idx="52">
                  <c:v>12.542893333333334</c:v>
                </c:pt>
                <c:pt idx="53">
                  <c:v>11.372116666666669</c:v>
                </c:pt>
                <c:pt idx="54">
                  <c:v>9.7675166666666673</c:v>
                </c:pt>
                <c:pt idx="55">
                  <c:v>7.6952616666666671</c:v>
                </c:pt>
                <c:pt idx="56">
                  <c:v>5.1362516666666664</c:v>
                </c:pt>
                <c:pt idx="57">
                  <c:v>2.0982449999999999</c:v>
                </c:pt>
                <c:pt idx="58">
                  <c:v>-1.3661433333333333</c:v>
                </c:pt>
                <c:pt idx="59">
                  <c:v>-5.1350683333333338</c:v>
                </c:pt>
                <c:pt idx="60">
                  <c:v>-8.9935899999999993</c:v>
                </c:pt>
                <c:pt idx="61">
                  <c:v>-12.632595</c:v>
                </c:pt>
                <c:pt idx="62">
                  <c:v>-15.691043333333331</c:v>
                </c:pt>
                <c:pt idx="63">
                  <c:v>-17.840189999999996</c:v>
                </c:pt>
                <c:pt idx="64">
                  <c:v>-18.872254999999999</c:v>
                </c:pt>
                <c:pt idx="65">
                  <c:v>-18.750910000000001</c:v>
                </c:pt>
                <c:pt idx="66">
                  <c:v>-17.610266666666668</c:v>
                </c:pt>
                <c:pt idx="67">
                  <c:v>-15.713521666666665</c:v>
                </c:pt>
                <c:pt idx="68">
                  <c:v>-13.389046666666667</c:v>
                </c:pt>
                <c:pt idx="69">
                  <c:v>-10.957238333333331</c:v>
                </c:pt>
                <c:pt idx="70">
                  <c:v>-8.6663183333333347</c:v>
                </c:pt>
                <c:pt idx="71">
                  <c:v>-6.6585199999999993</c:v>
                </c:pt>
                <c:pt idx="72">
                  <c:v>-4.9743500000000003</c:v>
                </c:pt>
                <c:pt idx="73">
                  <c:v>-3.5839916666666665</c:v>
                </c:pt>
                <c:pt idx="74">
                  <c:v>-2.4269533333333331</c:v>
                </c:pt>
                <c:pt idx="75">
                  <c:v>-1.4437483333333334</c:v>
                </c:pt>
                <c:pt idx="76">
                  <c:v>-0.59472999999999998</c:v>
                </c:pt>
                <c:pt idx="77">
                  <c:v>0.13419500000000004</c:v>
                </c:pt>
                <c:pt idx="78">
                  <c:v>0.73547833333333312</c:v>
                </c:pt>
                <c:pt idx="79">
                  <c:v>1.1901183333333332</c:v>
                </c:pt>
                <c:pt idx="80">
                  <c:v>1.480645</c:v>
                </c:pt>
                <c:pt idx="81">
                  <c:v>1.6022883333333333</c:v>
                </c:pt>
                <c:pt idx="82">
                  <c:v>1.5699650000000001</c:v>
                </c:pt>
                <c:pt idx="83">
                  <c:v>1.4181866666666665</c:v>
                </c:pt>
                <c:pt idx="84">
                  <c:v>1.195085</c:v>
                </c:pt>
                <c:pt idx="85">
                  <c:v>0.95238500000000004</c:v>
                </c:pt>
                <c:pt idx="86">
                  <c:v>0.73553333333333326</c:v>
                </c:pt>
                <c:pt idx="87">
                  <c:v>0.57720999999999989</c:v>
                </c:pt>
                <c:pt idx="88">
                  <c:v>0.49600666666666654</c:v>
                </c:pt>
                <c:pt idx="89">
                  <c:v>0.5003749999999999</c:v>
                </c:pt>
                <c:pt idx="90">
                  <c:v>0.59297833333333339</c:v>
                </c:pt>
                <c:pt idx="91">
                  <c:v>0.77229500000000006</c:v>
                </c:pt>
                <c:pt idx="92">
                  <c:v>1.0278166666666666</c:v>
                </c:pt>
                <c:pt idx="93">
                  <c:v>1.3293466666666667</c:v>
                </c:pt>
                <c:pt idx="94">
                  <c:v>1.6166499999999999</c:v>
                </c:pt>
                <c:pt idx="95">
                  <c:v>1.7958483333333335</c:v>
                </c:pt>
                <c:pt idx="96">
                  <c:v>1.7498716666666672</c:v>
                </c:pt>
                <c:pt idx="97">
                  <c:v>1.3648850000000001</c:v>
                </c:pt>
                <c:pt idx="98">
                  <c:v>0.56753666666666669</c:v>
                </c:pt>
                <c:pt idx="99">
                  <c:v>-0.63744333333333325</c:v>
                </c:pt>
                <c:pt idx="100">
                  <c:v>-2.1481716666666668</c:v>
                </c:pt>
              </c:numCache>
            </c:numRef>
          </c:val>
          <c:smooth val="0"/>
          <c:extLst>
            <c:ext xmlns:c16="http://schemas.microsoft.com/office/drawing/2014/chart" uri="{C3380CC4-5D6E-409C-BE32-E72D297353CC}">
              <c16:uniqueId val="{00000006-A751-4780-94FD-772840776F70}"/>
            </c:ext>
          </c:extLst>
        </c:ser>
        <c:ser>
          <c:idx val="13"/>
          <c:order val="7"/>
          <c:tx>
            <c:v>A3 D2</c:v>
          </c:tx>
          <c:spPr>
            <a:ln w="12700">
              <a:solidFill>
                <a:srgbClr val="0000FF"/>
              </a:solidFill>
              <a:prstDash val="dash"/>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averages'!#REF!</c:f>
              <c:numCache>
                <c:formatCode>General</c:formatCode>
                <c:ptCount val="1"/>
                <c:pt idx="0">
                  <c:v>1</c:v>
                </c:pt>
              </c:numCache>
            </c:numRef>
          </c:val>
          <c:smooth val="0"/>
          <c:extLst>
            <c:ext xmlns:c16="http://schemas.microsoft.com/office/drawing/2014/chart" uri="{C3380CC4-5D6E-409C-BE32-E72D297353CC}">
              <c16:uniqueId val="{00000007-A751-4780-94FD-772840776F70}"/>
            </c:ext>
          </c:extLst>
        </c:ser>
        <c:ser>
          <c:idx val="14"/>
          <c:order val="8"/>
          <c:tx>
            <c:v>A1 D3</c:v>
          </c:tx>
          <c:spPr>
            <a:ln w="12700">
              <a:solidFill>
                <a:srgbClr val="FF0000"/>
              </a:solidFill>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averages'!$F$5:$F$105</c:f>
              <c:numCache>
                <c:formatCode>0.0</c:formatCode>
                <c:ptCount val="101"/>
                <c:pt idx="0">
                  <c:v>-5.6447016666666663</c:v>
                </c:pt>
                <c:pt idx="1">
                  <c:v>-7.4620733333333336</c:v>
                </c:pt>
                <c:pt idx="2">
                  <c:v>-9.0689299999999999</c:v>
                </c:pt>
                <c:pt idx="3">
                  <c:v>-10.282698333333332</c:v>
                </c:pt>
                <c:pt idx="4">
                  <c:v>-11.00817</c:v>
                </c:pt>
                <c:pt idx="5">
                  <c:v>-11.243681666666667</c:v>
                </c:pt>
                <c:pt idx="6">
                  <c:v>-11.060501666666667</c:v>
                </c:pt>
                <c:pt idx="7">
                  <c:v>-10.568273333333334</c:v>
                </c:pt>
                <c:pt idx="8">
                  <c:v>-9.8819916666666661</c:v>
                </c:pt>
                <c:pt idx="9">
                  <c:v>-9.0984333333333325</c:v>
                </c:pt>
                <c:pt idx="10">
                  <c:v>-8.2851200000000009</c:v>
                </c:pt>
                <c:pt idx="11">
                  <c:v>-7.4801483333333332</c:v>
                </c:pt>
                <c:pt idx="12">
                  <c:v>-6.6986699999999999</c:v>
                </c:pt>
                <c:pt idx="13">
                  <c:v>-5.9420583333333328</c:v>
                </c:pt>
                <c:pt idx="14">
                  <c:v>-5.2065250000000001</c:v>
                </c:pt>
                <c:pt idx="15">
                  <c:v>-4.4895149999999999</c:v>
                </c:pt>
                <c:pt idx="16">
                  <c:v>-3.792745</c:v>
                </c:pt>
                <c:pt idx="17">
                  <c:v>-3.1225266666666669</c:v>
                </c:pt>
                <c:pt idx="18">
                  <c:v>-2.487765</c:v>
                </c:pt>
                <c:pt idx="19">
                  <c:v>-1.8968916666666666</c:v>
                </c:pt>
                <c:pt idx="20">
                  <c:v>-1.3549749999999998</c:v>
                </c:pt>
                <c:pt idx="21">
                  <c:v>-0.86237666666666668</c:v>
                </c:pt>
                <c:pt idx="22">
                  <c:v>-0.41493833333333335</c:v>
                </c:pt>
                <c:pt idx="23">
                  <c:v>-5.5766666666666248E-3</c:v>
                </c:pt>
                <c:pt idx="24">
                  <c:v>0.37323499999999998</c:v>
                </c:pt>
                <c:pt idx="25">
                  <c:v>0.72804000000000002</c:v>
                </c:pt>
                <c:pt idx="26">
                  <c:v>1.0635783333333333</c:v>
                </c:pt>
                <c:pt idx="27">
                  <c:v>1.3837016666666668</c:v>
                </c:pt>
                <c:pt idx="28">
                  <c:v>1.6922016666666664</c:v>
                </c:pt>
                <c:pt idx="29">
                  <c:v>1.9940749999999998</c:v>
                </c:pt>
                <c:pt idx="30">
                  <c:v>2.2955950000000001</c:v>
                </c:pt>
                <c:pt idx="31">
                  <c:v>2.6040966666666669</c:v>
                </c:pt>
                <c:pt idx="32">
                  <c:v>2.9264466666666671</c:v>
                </c:pt>
                <c:pt idx="33">
                  <c:v>3.2674400000000006</c:v>
                </c:pt>
                <c:pt idx="34">
                  <c:v>3.6291583333333333</c:v>
                </c:pt>
                <c:pt idx="35">
                  <c:v>4.0118350000000005</c:v>
                </c:pt>
                <c:pt idx="36">
                  <c:v>4.4165799999999997</c:v>
                </c:pt>
                <c:pt idx="37">
                  <c:v>4.8489616666666668</c:v>
                </c:pt>
                <c:pt idx="38">
                  <c:v>5.3205149999999994</c:v>
                </c:pt>
                <c:pt idx="39">
                  <c:v>5.847993333333334</c:v>
                </c:pt>
                <c:pt idx="40">
                  <c:v>6.4493699999999992</c:v>
                </c:pt>
                <c:pt idx="41">
                  <c:v>7.1376916666666661</c:v>
                </c:pt>
                <c:pt idx="42">
                  <c:v>7.915354999999999</c:v>
                </c:pt>
                <c:pt idx="43">
                  <c:v>8.7693983333333332</c:v>
                </c:pt>
                <c:pt idx="44">
                  <c:v>9.6702866666666676</c:v>
                </c:pt>
                <c:pt idx="45">
                  <c:v>10.573698333333333</c:v>
                </c:pt>
                <c:pt idx="46">
                  <c:v>11.424846666666667</c:v>
                </c:pt>
                <c:pt idx="47">
                  <c:v>12.164569999999999</c:v>
                </c:pt>
                <c:pt idx="48">
                  <c:v>12.734895</c:v>
                </c:pt>
                <c:pt idx="49">
                  <c:v>13.083476666666668</c:v>
                </c:pt>
                <c:pt idx="50">
                  <c:v>13.166024999999999</c:v>
                </c:pt>
                <c:pt idx="51">
                  <c:v>12.946271666666666</c:v>
                </c:pt>
                <c:pt idx="52">
                  <c:v>12.394063333333333</c:v>
                </c:pt>
                <c:pt idx="53">
                  <c:v>11.482526666666667</c:v>
                </c:pt>
                <c:pt idx="54">
                  <c:v>10.185413333333333</c:v>
                </c:pt>
                <c:pt idx="55">
                  <c:v>8.4773033333333334</c:v>
                </c:pt>
                <c:pt idx="56">
                  <c:v>6.3378516666666656</c:v>
                </c:pt>
                <c:pt idx="57">
                  <c:v>3.7622566666666661</c:v>
                </c:pt>
                <c:pt idx="58">
                  <c:v>0.77900333333333327</c:v>
                </c:pt>
                <c:pt idx="59">
                  <c:v>-2.5268916666666663</c:v>
                </c:pt>
                <c:pt idx="60">
                  <c:v>-5.9945099999999991</c:v>
                </c:pt>
                <c:pt idx="61">
                  <c:v>-9.3848533333333339</c:v>
                </c:pt>
                <c:pt idx="62">
                  <c:v>-12.411196666666667</c:v>
                </c:pt>
                <c:pt idx="63">
                  <c:v>-14.797876666666665</c:v>
                </c:pt>
                <c:pt idx="64">
                  <c:v>-16.346131666666665</c:v>
                </c:pt>
                <c:pt idx="65">
                  <c:v>-16.976645000000001</c:v>
                </c:pt>
                <c:pt idx="66">
                  <c:v>-16.738168333333334</c:v>
                </c:pt>
                <c:pt idx="67">
                  <c:v>-15.786956666666667</c:v>
                </c:pt>
                <c:pt idx="68">
                  <c:v>-14.347013333333335</c:v>
                </c:pt>
                <c:pt idx="69">
                  <c:v>-12.662528333333334</c:v>
                </c:pt>
                <c:pt idx="70">
                  <c:v>-10.949813333333333</c:v>
                </c:pt>
                <c:pt idx="71">
                  <c:v>-9.3623899999999995</c:v>
                </c:pt>
                <c:pt idx="72">
                  <c:v>-7.9783149999999994</c:v>
                </c:pt>
                <c:pt idx="73">
                  <c:v>-6.8102766666666668</c:v>
                </c:pt>
                <c:pt idx="74">
                  <c:v>-5.8295266666666663</c:v>
                </c:pt>
                <c:pt idx="75">
                  <c:v>-4.9932566666666673</c:v>
                </c:pt>
                <c:pt idx="76">
                  <c:v>-4.2643649999999997</c:v>
                </c:pt>
                <c:pt idx="77">
                  <c:v>-3.6221083333333333</c:v>
                </c:pt>
                <c:pt idx="78">
                  <c:v>-3.0633133333333333</c:v>
                </c:pt>
                <c:pt idx="79">
                  <c:v>-2.5970066666666667</c:v>
                </c:pt>
                <c:pt idx="80">
                  <c:v>-2.2365066666666666</c:v>
                </c:pt>
                <c:pt idx="81">
                  <c:v>-1.9911400000000004</c:v>
                </c:pt>
                <c:pt idx="82">
                  <c:v>-1.860125</c:v>
                </c:pt>
                <c:pt idx="83">
                  <c:v>-1.8277916666666669</c:v>
                </c:pt>
                <c:pt idx="84">
                  <c:v>-1.8631433333333334</c:v>
                </c:pt>
                <c:pt idx="85">
                  <c:v>-1.9229733333333332</c:v>
                </c:pt>
                <c:pt idx="86">
                  <c:v>-1.9610233333333333</c:v>
                </c:pt>
                <c:pt idx="87">
                  <c:v>-1.9390716666666667</c:v>
                </c:pt>
                <c:pt idx="88">
                  <c:v>-1.8365933333333337</c:v>
                </c:pt>
                <c:pt idx="89">
                  <c:v>-1.6536166666666665</c:v>
                </c:pt>
                <c:pt idx="90">
                  <c:v>-1.4057933333333335</c:v>
                </c:pt>
                <c:pt idx="91">
                  <c:v>-1.1144483333333335</c:v>
                </c:pt>
                <c:pt idx="92">
                  <c:v>-0.80095166666666662</c:v>
                </c:pt>
                <c:pt idx="93">
                  <c:v>-0.48898499999999995</c:v>
                </c:pt>
                <c:pt idx="94">
                  <c:v>-0.21477666666666662</c:v>
                </c:pt>
                <c:pt idx="95">
                  <c:v>-3.7020000000000018E-2</c:v>
                </c:pt>
                <c:pt idx="96">
                  <c:v>-3.7970000000000032E-2</c:v>
                </c:pt>
                <c:pt idx="97">
                  <c:v>-0.31118333333333331</c:v>
                </c:pt>
                <c:pt idx="98">
                  <c:v>-0.9350816666666667</c:v>
                </c:pt>
                <c:pt idx="99">
                  <c:v>-1.9397316666666666</c:v>
                </c:pt>
                <c:pt idx="100">
                  <c:v>-3.2790000000000004</c:v>
                </c:pt>
              </c:numCache>
            </c:numRef>
          </c:val>
          <c:smooth val="0"/>
          <c:extLst>
            <c:ext xmlns:c16="http://schemas.microsoft.com/office/drawing/2014/chart" uri="{C3380CC4-5D6E-409C-BE32-E72D297353CC}">
              <c16:uniqueId val="{00000008-A751-4780-94FD-772840776F70}"/>
            </c:ext>
          </c:extLst>
        </c:ser>
        <c:ser>
          <c:idx val="1"/>
          <c:order val="9"/>
          <c:tx>
            <c:v>A2 D3</c:v>
          </c:tx>
          <c:spPr>
            <a:ln w="12700">
              <a:solidFill>
                <a:srgbClr val="00B050"/>
              </a:solidFill>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averages'!$G$5:$G$105</c:f>
              <c:numCache>
                <c:formatCode>0.0</c:formatCode>
                <c:ptCount val="101"/>
                <c:pt idx="0">
                  <c:v>-2.7159783333333336</c:v>
                </c:pt>
                <c:pt idx="1">
                  <c:v>-4.666175</c:v>
                </c:pt>
                <c:pt idx="2">
                  <c:v>-6.4183533333333331</c:v>
                </c:pt>
                <c:pt idx="3">
                  <c:v>-7.7625233333333332</c:v>
                </c:pt>
                <c:pt idx="4">
                  <c:v>-8.5827249999999999</c:v>
                </c:pt>
                <c:pt idx="5">
                  <c:v>-8.8675350000000002</c:v>
                </c:pt>
                <c:pt idx="6">
                  <c:v>-8.688621666666668</c:v>
                </c:pt>
                <c:pt idx="7">
                  <c:v>-8.1636166666666679</c:v>
                </c:pt>
                <c:pt idx="8">
                  <c:v>-7.4198466666666656</c:v>
                </c:pt>
                <c:pt idx="9">
                  <c:v>-6.5682699999999992</c:v>
                </c:pt>
                <c:pt idx="10">
                  <c:v>-5.6898466666666669</c:v>
                </c:pt>
                <c:pt idx="11">
                  <c:v>-4.8336966666666674</c:v>
                </c:pt>
                <c:pt idx="12">
                  <c:v>-4.0212516666666671</c:v>
                </c:pt>
                <c:pt idx="13">
                  <c:v>-3.2548316666666666</c:v>
                </c:pt>
                <c:pt idx="14">
                  <c:v>-2.5263450000000001</c:v>
                </c:pt>
                <c:pt idx="15">
                  <c:v>-1.8263866666666668</c:v>
                </c:pt>
                <c:pt idx="16">
                  <c:v>-1.1502066666666668</c:v>
                </c:pt>
                <c:pt idx="17">
                  <c:v>-0.50037000000000009</c:v>
                </c:pt>
                <c:pt idx="18">
                  <c:v>0.11370666666666666</c:v>
                </c:pt>
                <c:pt idx="19">
                  <c:v>0.67912333333333341</c:v>
                </c:pt>
                <c:pt idx="20">
                  <c:v>1.1835449999999998</c:v>
                </c:pt>
                <c:pt idx="21">
                  <c:v>1.6195533333333332</c:v>
                </c:pt>
                <c:pt idx="22">
                  <c:v>1.9876466666666668</c:v>
                </c:pt>
                <c:pt idx="23">
                  <c:v>2.2974099999999997</c:v>
                </c:pt>
                <c:pt idx="24">
                  <c:v>2.5663983333333333</c:v>
                </c:pt>
                <c:pt idx="25">
                  <c:v>2.8159366666666661</c:v>
                </c:pt>
                <c:pt idx="26">
                  <c:v>3.0657866666666664</c:v>
                </c:pt>
                <c:pt idx="27">
                  <c:v>3.32925</c:v>
                </c:pt>
                <c:pt idx="28">
                  <c:v>3.6102449999999995</c:v>
                </c:pt>
                <c:pt idx="29">
                  <c:v>3.9040549999999996</c:v>
                </c:pt>
                <c:pt idx="30">
                  <c:v>4.2007133333333329</c:v>
                </c:pt>
                <c:pt idx="31">
                  <c:v>4.4909266666666658</c:v>
                </c:pt>
                <c:pt idx="32">
                  <c:v>4.7709616666666674</c:v>
                </c:pt>
                <c:pt idx="33">
                  <c:v>5.0453583333333336</c:v>
                </c:pt>
                <c:pt idx="34">
                  <c:v>5.3263533333333335</c:v>
                </c:pt>
                <c:pt idx="35">
                  <c:v>5.6311050000000007</c:v>
                </c:pt>
                <c:pt idx="36">
                  <c:v>5.978394999999999</c:v>
                </c:pt>
                <c:pt idx="37">
                  <c:v>6.3857799999999996</c:v>
                </c:pt>
                <c:pt idx="38">
                  <c:v>6.8676850000000007</c:v>
                </c:pt>
                <c:pt idx="39">
                  <c:v>7.4344883333333334</c:v>
                </c:pt>
                <c:pt idx="40">
                  <c:v>8.0915083333333317</c:v>
                </c:pt>
                <c:pt idx="41">
                  <c:v>8.8382516666666664</c:v>
                </c:pt>
                <c:pt idx="42">
                  <c:v>9.6666949999999989</c:v>
                </c:pt>
                <c:pt idx="43">
                  <c:v>10.558968333333334</c:v>
                </c:pt>
                <c:pt idx="44">
                  <c:v>11.48521</c:v>
                </c:pt>
                <c:pt idx="45">
                  <c:v>12.402645</c:v>
                </c:pt>
                <c:pt idx="46">
                  <c:v>13.257311666666666</c:v>
                </c:pt>
                <c:pt idx="47">
                  <c:v>13.988075</c:v>
                </c:pt>
                <c:pt idx="48">
                  <c:v>14.532073333333335</c:v>
                </c:pt>
                <c:pt idx="49">
                  <c:v>14.829101666666666</c:v>
                </c:pt>
                <c:pt idx="50">
                  <c:v>14.823041666666667</c:v>
                </c:pt>
                <c:pt idx="51">
                  <c:v>14.462523333333335</c:v>
                </c:pt>
                <c:pt idx="52">
                  <c:v>13.700683333333336</c:v>
                </c:pt>
                <c:pt idx="53">
                  <c:v>12.497675000000001</c:v>
                </c:pt>
                <c:pt idx="54">
                  <c:v>10.823718333333334</c:v>
                </c:pt>
                <c:pt idx="55">
                  <c:v>8.6650033333333329</c:v>
                </c:pt>
                <c:pt idx="56">
                  <c:v>6.0303216666666666</c:v>
                </c:pt>
                <c:pt idx="57">
                  <c:v>2.9614850000000001</c:v>
                </c:pt>
                <c:pt idx="58">
                  <c:v>-0.45231833333333338</c:v>
                </c:pt>
                <c:pt idx="59">
                  <c:v>-4.0599550000000004</c:v>
                </c:pt>
                <c:pt idx="60">
                  <c:v>-7.6436633333333335</c:v>
                </c:pt>
                <c:pt idx="61">
                  <c:v>-10.938158333333334</c:v>
                </c:pt>
                <c:pt idx="62">
                  <c:v>-13.67389</c:v>
                </c:pt>
                <c:pt idx="63">
                  <c:v>-15.631010000000002</c:v>
                </c:pt>
                <c:pt idx="64">
                  <c:v>-16.682623333333336</c:v>
                </c:pt>
                <c:pt idx="65">
                  <c:v>-16.815526666666667</c:v>
                </c:pt>
                <c:pt idx="66">
                  <c:v>-16.125786666666666</c:v>
                </c:pt>
                <c:pt idx="67">
                  <c:v>-14.794113333333335</c:v>
                </c:pt>
                <c:pt idx="68">
                  <c:v>-13.045618333333335</c:v>
                </c:pt>
                <c:pt idx="69">
                  <c:v>-11.106631666666665</c:v>
                </c:pt>
                <c:pt idx="70">
                  <c:v>-9.168706666666667</c:v>
                </c:pt>
                <c:pt idx="71">
                  <c:v>-7.367163333333334</c:v>
                </c:pt>
                <c:pt idx="72">
                  <c:v>-5.7759</c:v>
                </c:pt>
                <c:pt idx="73">
                  <c:v>-4.4157683333333333</c:v>
                </c:pt>
                <c:pt idx="74">
                  <c:v>-3.2710349999999999</c:v>
                </c:pt>
                <c:pt idx="75">
                  <c:v>-2.3075516666666669</c:v>
                </c:pt>
                <c:pt idx="76">
                  <c:v>-1.4888533333333334</c:v>
                </c:pt>
                <c:pt idx="77">
                  <c:v>-0.7869166666666666</c:v>
                </c:pt>
                <c:pt idx="78">
                  <c:v>-0.18741166666666664</c:v>
                </c:pt>
                <c:pt idx="79">
                  <c:v>0.31023000000000001</c:v>
                </c:pt>
                <c:pt idx="80">
                  <c:v>0.69760999999999995</c:v>
                </c:pt>
                <c:pt idx="81">
                  <c:v>0.96360666666666672</c:v>
                </c:pt>
                <c:pt idx="82">
                  <c:v>1.1014583333333334</c:v>
                </c:pt>
                <c:pt idx="83">
                  <c:v>1.1137033333333333</c:v>
                </c:pt>
                <c:pt idx="84">
                  <c:v>1.0143233333333335</c:v>
                </c:pt>
                <c:pt idx="85">
                  <c:v>0.82903833333333343</c:v>
                </c:pt>
                <c:pt idx="86">
                  <c:v>0.59358999999999995</c:v>
                </c:pt>
                <c:pt idx="87">
                  <c:v>0.35093500000000005</c:v>
                </c:pt>
                <c:pt idx="88">
                  <c:v>0.14673666666666668</c:v>
                </c:pt>
                <c:pt idx="89">
                  <c:v>2.4346666666666628E-2</c:v>
                </c:pt>
                <c:pt idx="90">
                  <c:v>1.7244999999999931E-2</c:v>
                </c:pt>
                <c:pt idx="91">
                  <c:v>0.14072333333333328</c:v>
                </c:pt>
                <c:pt idx="92">
                  <c:v>0.38377500000000003</c:v>
                </c:pt>
                <c:pt idx="93">
                  <c:v>0.70273500000000011</c:v>
                </c:pt>
                <c:pt idx="94">
                  <c:v>1.0223416666666667</c:v>
                </c:pt>
                <c:pt idx="95">
                  <c:v>1.2405649999999999</c:v>
                </c:pt>
                <c:pt idx="96">
                  <c:v>1.2460366666666667</c:v>
                </c:pt>
                <c:pt idx="97">
                  <c:v>0.93921833333333338</c:v>
                </c:pt>
                <c:pt idx="98">
                  <c:v>0.26113000000000003</c:v>
                </c:pt>
                <c:pt idx="99">
                  <c:v>-0.7822283333333333</c:v>
                </c:pt>
                <c:pt idx="100">
                  <c:v>-2.108215</c:v>
                </c:pt>
              </c:numCache>
            </c:numRef>
          </c:val>
          <c:smooth val="0"/>
          <c:extLst>
            <c:ext xmlns:c16="http://schemas.microsoft.com/office/drawing/2014/chart" uri="{C3380CC4-5D6E-409C-BE32-E72D297353CC}">
              <c16:uniqueId val="{00000009-A751-4780-94FD-772840776F70}"/>
            </c:ext>
          </c:extLst>
        </c:ser>
        <c:ser>
          <c:idx val="2"/>
          <c:order val="10"/>
          <c:tx>
            <c:v>A3 D3</c:v>
          </c:tx>
          <c:spPr>
            <a:ln w="12700">
              <a:solidFill>
                <a:srgbClr val="0000FF"/>
              </a:solidFill>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averages'!#REF!</c:f>
              <c:numCache>
                <c:formatCode>General</c:formatCode>
                <c:ptCount val="1"/>
                <c:pt idx="0">
                  <c:v>1</c:v>
                </c:pt>
              </c:numCache>
            </c:numRef>
          </c:val>
          <c:smooth val="0"/>
          <c:extLst>
            <c:ext xmlns:c16="http://schemas.microsoft.com/office/drawing/2014/chart" uri="{C3380CC4-5D6E-409C-BE32-E72D297353CC}">
              <c16:uniqueId val="{0000000A-A751-4780-94FD-772840776F70}"/>
            </c:ext>
          </c:extLst>
        </c:ser>
        <c:dLbls>
          <c:showLegendKey val="0"/>
          <c:showVal val="0"/>
          <c:showCatName val="0"/>
          <c:showSerName val="0"/>
          <c:showPercent val="0"/>
          <c:showBubbleSize val="0"/>
        </c:dLbls>
        <c:marker val="1"/>
        <c:smooth val="0"/>
        <c:axId val="406391512"/>
        <c:axId val="406391904"/>
      </c:lineChart>
      <c:catAx>
        <c:axId val="406391512"/>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406391904"/>
        <c:crosses val="autoZero"/>
        <c:auto val="1"/>
        <c:lblAlgn val="ctr"/>
        <c:lblOffset val="100"/>
        <c:tickLblSkip val="20"/>
        <c:tickMarkSkip val="20"/>
        <c:noMultiLvlLbl val="0"/>
      </c:catAx>
      <c:valAx>
        <c:axId val="406391904"/>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406391512"/>
        <c:crosses val="autoZero"/>
        <c:crossBetween val="between"/>
        <c:majorUnit val="10"/>
      </c:valAx>
      <c:spPr>
        <a:ln w="28575">
          <a:solidFill>
            <a:schemeClr val="tx1"/>
          </a:solidFill>
        </a:ln>
      </c:spPr>
    </c:plotArea>
    <c:legend>
      <c:legendPos val="r"/>
      <c:legendEntry>
        <c:idx val="0"/>
        <c:delete val="1"/>
      </c:legendEntry>
      <c:legendEntry>
        <c:idx val="1"/>
        <c:delete val="1"/>
      </c:legendEntry>
      <c:layout>
        <c:manualLayout>
          <c:xMode val="edge"/>
          <c:yMode val="edge"/>
          <c:x val="0.13896319638401902"/>
          <c:y val="0.70667582915771887"/>
          <c:w val="0.79707096297477009"/>
          <c:h val="0.14907258410880458"/>
        </c:manualLayout>
      </c:layout>
      <c:overlay val="1"/>
      <c:txPr>
        <a:bodyPr/>
        <a:lstStyle/>
        <a:p>
          <a:pPr>
            <a:defRPr sz="8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Between</a:t>
            </a:r>
            <a:r>
              <a:rPr lang="en-GB" baseline="0"/>
              <a:t> Assessors</a:t>
            </a:r>
            <a:endParaRPr lang="en-GB"/>
          </a:p>
        </c:rich>
      </c:tx>
      <c:layout/>
      <c:overlay val="0"/>
    </c:title>
    <c:autoTitleDeleted val="0"/>
    <c:plotArea>
      <c:layout>
        <c:manualLayout>
          <c:layoutTarget val="inner"/>
          <c:xMode val="edge"/>
          <c:yMode val="edge"/>
          <c:x val="0.13661840856126209"/>
          <c:y val="6.0870635547814002E-2"/>
          <c:w val="0.81446997696716483"/>
          <c:h val="0.8063470654028253"/>
        </c:manualLayout>
      </c:layout>
      <c:areaChart>
        <c:grouping val="stacked"/>
        <c:varyColors val="0"/>
        <c:ser>
          <c:idx val="19"/>
          <c:order val="0"/>
          <c:tx>
            <c:v>Normal</c:v>
          </c:tx>
          <c:spPr>
            <a:no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bands'!$D$5:$D$105</c:f>
              <c:numCache>
                <c:formatCode>0.0</c:formatCode>
                <c:ptCount val="101"/>
                <c:pt idx="0">
                  <c:v>-4.9472441018731077</c:v>
                </c:pt>
                <c:pt idx="1">
                  <c:v>-6.7539303975126179</c:v>
                </c:pt>
                <c:pt idx="2">
                  <c:v>-8.3657208006005153</c:v>
                </c:pt>
                <c:pt idx="3">
                  <c:v>-9.5956273690130462</c:v>
                </c:pt>
                <c:pt idx="4">
                  <c:v>-10.345458323382239</c:v>
                </c:pt>
                <c:pt idx="5">
                  <c:v>-10.612116273771864</c:v>
                </c:pt>
                <c:pt idx="6">
                  <c:v>-10.466514419160184</c:v>
                </c:pt>
                <c:pt idx="7">
                  <c:v>-10.01818569279075</c:v>
                </c:pt>
                <c:pt idx="8">
                  <c:v>-9.3810030936434465</c:v>
                </c:pt>
                <c:pt idx="9">
                  <c:v>-8.6487886033663166</c:v>
                </c:pt>
                <c:pt idx="10">
                  <c:v>-7.8842903437468417</c:v>
                </c:pt>
                <c:pt idx="11">
                  <c:v>-7.1202873815266354</c:v>
                </c:pt>
                <c:pt idx="12">
                  <c:v>-6.3684702051081983</c:v>
                </c:pt>
                <c:pt idx="13">
                  <c:v>-5.6305834119263176</c:v>
                </c:pt>
                <c:pt idx="14">
                  <c:v>-4.9067213479882579</c:v>
                </c:pt>
                <c:pt idx="15">
                  <c:v>-4.1995865709629836</c:v>
                </c:pt>
                <c:pt idx="16">
                  <c:v>-3.514338812688437</c:v>
                </c:pt>
                <c:pt idx="17">
                  <c:v>-2.85709785922282</c:v>
                </c:pt>
                <c:pt idx="18">
                  <c:v>-2.2334891548178621</c:v>
                </c:pt>
                <c:pt idx="19">
                  <c:v>-1.6485181895340251</c:v>
                </c:pt>
                <c:pt idx="20">
                  <c:v>-1.1063509604756434</c:v>
                </c:pt>
                <c:pt idx="21">
                  <c:v>-0.60967447509523409</c:v>
                </c:pt>
                <c:pt idx="22">
                  <c:v>-0.15851720134860869</c:v>
                </c:pt>
                <c:pt idx="23">
                  <c:v>0.25033439716955819</c:v>
                </c:pt>
                <c:pt idx="24">
                  <c:v>0.62298235771757082</c:v>
                </c:pt>
                <c:pt idx="25">
                  <c:v>0.96747756846651756</c:v>
                </c:pt>
                <c:pt idx="26">
                  <c:v>1.2924196980254494</c:v>
                </c:pt>
                <c:pt idx="27">
                  <c:v>1.6056533959759325</c:v>
                </c:pt>
                <c:pt idx="28">
                  <c:v>1.9130903187463684</c:v>
                </c:pt>
                <c:pt idx="29">
                  <c:v>2.2184199829482756</c:v>
                </c:pt>
                <c:pt idx="30">
                  <c:v>2.5237797748653774</c:v>
                </c:pt>
                <c:pt idx="31">
                  <c:v>2.8310843642017844</c:v>
                </c:pt>
                <c:pt idx="32">
                  <c:v>3.142934900273441</c:v>
                </c:pt>
                <c:pt idx="33">
                  <c:v>3.4628823358248209</c:v>
                </c:pt>
                <c:pt idx="34">
                  <c:v>3.7955723328747846</c:v>
                </c:pt>
                <c:pt idx="35">
                  <c:v>4.147296479891847</c:v>
                </c:pt>
                <c:pt idx="36">
                  <c:v>4.526652819916432</c:v>
                </c:pt>
                <c:pt idx="37">
                  <c:v>4.9449004841842576</c:v>
                </c:pt>
                <c:pt idx="38">
                  <c:v>5.4152807189606111</c:v>
                </c:pt>
                <c:pt idx="39">
                  <c:v>5.9517798998849347</c:v>
                </c:pt>
                <c:pt idx="40">
                  <c:v>6.5670975477209899</c:v>
                </c:pt>
                <c:pt idx="41">
                  <c:v>7.2691961509454943</c:v>
                </c:pt>
                <c:pt idx="42">
                  <c:v>8.0566963852767159</c:v>
                </c:pt>
                <c:pt idx="43">
                  <c:v>8.9140789836896825</c:v>
                </c:pt>
                <c:pt idx="44">
                  <c:v>9.8092020101096313</c:v>
                </c:pt>
                <c:pt idx="45">
                  <c:v>10.693879291485116</c:v>
                </c:pt>
                <c:pt idx="46">
                  <c:v>11.507777992624595</c:v>
                </c:pt>
                <c:pt idx="47">
                  <c:v>12.184504495583779</c:v>
                </c:pt>
                <c:pt idx="48">
                  <c:v>12.657893304324661</c:v>
                </c:pt>
                <c:pt idx="49">
                  <c:v>12.867275442445601</c:v>
                </c:pt>
                <c:pt idx="50">
                  <c:v>12.75993016624874</c:v>
                </c:pt>
                <c:pt idx="51">
                  <c:v>12.291151126955038</c:v>
                </c:pt>
                <c:pt idx="52">
                  <c:v>11.422277893304221</c:v>
                </c:pt>
                <c:pt idx="53">
                  <c:v>10.119529914807154</c:v>
                </c:pt>
                <c:pt idx="54">
                  <c:v>8.3554488460561558</c:v>
                </c:pt>
                <c:pt idx="55">
                  <c:v>6.1140839508324589</c:v>
                </c:pt>
                <c:pt idx="56">
                  <c:v>3.3998517615416182</c:v>
                </c:pt>
                <c:pt idx="57">
                  <c:v>0.25129093572805772</c:v>
                </c:pt>
                <c:pt idx="58">
                  <c:v>-3.2403976719901699</c:v>
                </c:pt>
                <c:pt idx="59">
                  <c:v>-6.9125297885966255</c:v>
                </c:pt>
                <c:pt idx="60">
                  <c:v>-10.524787475978723</c:v>
                </c:pt>
                <c:pt idx="61">
                  <c:v>-13.783537257784424</c:v>
                </c:pt>
                <c:pt idx="62">
                  <c:v>-16.403872247981639</c:v>
                </c:pt>
                <c:pt idx="63">
                  <c:v>-18.192555460335484</c:v>
                </c:pt>
                <c:pt idx="64">
                  <c:v>-19.107831946924911</c:v>
                </c:pt>
                <c:pt idx="65">
                  <c:v>-19.22229052984315</c:v>
                </c:pt>
                <c:pt idx="66">
                  <c:v>-18.598523526722015</c:v>
                </c:pt>
                <c:pt idx="67">
                  <c:v>-17.297659473573496</c:v>
                </c:pt>
                <c:pt idx="68">
                  <c:v>-15.480750941441132</c:v>
                </c:pt>
                <c:pt idx="69">
                  <c:v>-13.39225574440847</c:v>
                </c:pt>
                <c:pt idx="70">
                  <c:v>-11.27887360207926</c:v>
                </c:pt>
                <c:pt idx="71">
                  <c:v>-9.3266928207768984</c:v>
                </c:pt>
                <c:pt idx="72">
                  <c:v>-7.6363697967718558</c:v>
                </c:pt>
                <c:pt idx="73">
                  <c:v>-6.2304579083093348</c:v>
                </c:pt>
                <c:pt idx="74">
                  <c:v>-5.078511997172404</c:v>
                </c:pt>
                <c:pt idx="75">
                  <c:v>-4.1272073532085596</c:v>
                </c:pt>
                <c:pt idx="76">
                  <c:v>-3.3255827273269403</c:v>
                </c:pt>
                <c:pt idx="77">
                  <c:v>-2.6397264370526758</c:v>
                </c:pt>
                <c:pt idx="78">
                  <c:v>-2.0564587434982187</c:v>
                </c:pt>
                <c:pt idx="79">
                  <c:v>-1.5787682367057354</c:v>
                </c:pt>
                <c:pt idx="80">
                  <c:v>-1.217180102533749</c:v>
                </c:pt>
                <c:pt idx="81">
                  <c:v>-0.98082840804896554</c:v>
                </c:pt>
                <c:pt idx="82">
                  <c:v>-0.87031459362559416</c:v>
                </c:pt>
                <c:pt idx="83">
                  <c:v>-0.87390192893610696</c:v>
                </c:pt>
                <c:pt idx="84">
                  <c:v>-0.96719880408780201</c:v>
                </c:pt>
                <c:pt idx="85">
                  <c:v>-1.1151485099597198</c:v>
                </c:pt>
                <c:pt idx="86">
                  <c:v>-1.276748653520881</c:v>
                </c:pt>
                <c:pt idx="87">
                  <c:v>-1.4119477657901025</c:v>
                </c:pt>
                <c:pt idx="88">
                  <c:v>-1.4903368271099677</c:v>
                </c:pt>
                <c:pt idx="89">
                  <c:v>-1.4945057877243528</c:v>
                </c:pt>
                <c:pt idx="90">
                  <c:v>-1.4167151263546196</c:v>
                </c:pt>
                <c:pt idx="91">
                  <c:v>-1.2530989327833741</c:v>
                </c:pt>
                <c:pt idx="92">
                  <c:v>-1.0046046939111879</c:v>
                </c:pt>
                <c:pt idx="93">
                  <c:v>-0.68713034842665455</c:v>
                </c:pt>
                <c:pt idx="94">
                  <c:v>-0.34691851414198371</c:v>
                </c:pt>
                <c:pt idx="95">
                  <c:v>-7.4825231076232956E-2</c:v>
                </c:pt>
                <c:pt idx="96">
                  <c:v>-8.8046066505298448E-3</c:v>
                </c:pt>
                <c:pt idx="97">
                  <c:v>-0.30610769432657003</c:v>
                </c:pt>
                <c:pt idx="98">
                  <c:v>-1.0637344540801621</c:v>
                </c:pt>
                <c:pt idx="99">
                  <c:v>-2.2454220319097526</c:v>
                </c:pt>
                <c:pt idx="100">
                  <c:v>-3.7019383722272301</c:v>
                </c:pt>
              </c:numCache>
            </c:numRef>
          </c:val>
          <c:extLst>
            <c:ext xmlns:c16="http://schemas.microsoft.com/office/drawing/2014/chart" uri="{C3380CC4-5D6E-409C-BE32-E72D297353CC}">
              <c16:uniqueId val="{00000000-92B1-4BEC-BAD2-B5AF94C40409}"/>
            </c:ext>
          </c:extLst>
        </c:ser>
        <c:ser>
          <c:idx val="18"/>
          <c:order val="1"/>
          <c:tx>
            <c:v>Normal</c:v>
          </c:tx>
          <c:spPr>
            <a:solidFill>
              <a:schemeClr val="bg2"/>
            </a:solidFill>
          </c:spP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'Grey bands'!$E$5:$E$105</c:f>
              <c:numCache>
                <c:formatCode>0.0</c:formatCode>
                <c:ptCount val="101"/>
                <c:pt idx="0">
                  <c:v>3.8477182037462154</c:v>
                </c:pt>
                <c:pt idx="1">
                  <c:v>3.8269213505807911</c:v>
                </c:pt>
                <c:pt idx="2">
                  <c:v>3.7873866012010278</c:v>
                </c:pt>
                <c:pt idx="3">
                  <c:v>3.753406960248308</c:v>
                </c:pt>
                <c:pt idx="4">
                  <c:v>3.7379299800978032</c:v>
                </c:pt>
                <c:pt idx="5">
                  <c:v>3.737892547543729</c:v>
                </c:pt>
                <c:pt idx="6">
                  <c:v>3.7401871716537012</c:v>
                </c:pt>
                <c:pt idx="7">
                  <c:v>3.7302436078037209</c:v>
                </c:pt>
                <c:pt idx="8">
                  <c:v>3.6983778539535574</c:v>
                </c:pt>
                <c:pt idx="9">
                  <c:v>3.6415455400659713</c:v>
                </c:pt>
                <c:pt idx="10">
                  <c:v>3.560994020827017</c:v>
                </c:pt>
                <c:pt idx="11">
                  <c:v>3.4594486519421586</c:v>
                </c:pt>
                <c:pt idx="12">
                  <c:v>3.3406698546608413</c:v>
                </c:pt>
                <c:pt idx="13">
                  <c:v>3.2106962682970774</c:v>
                </c:pt>
                <c:pt idx="14">
                  <c:v>3.078303807087627</c:v>
                </c:pt>
                <c:pt idx="15">
                  <c:v>2.9539986974815235</c:v>
                </c:pt>
                <c:pt idx="16">
                  <c:v>2.846774292043539</c:v>
                </c:pt>
                <c:pt idx="17">
                  <c:v>2.7614396073345295</c:v>
                </c:pt>
                <c:pt idx="18">
                  <c:v>2.6975438651912795</c:v>
                </c:pt>
                <c:pt idx="19">
                  <c:v>2.6512097124013834</c:v>
                </c:pt>
                <c:pt idx="20">
                  <c:v>2.6178785876179536</c:v>
                </c:pt>
                <c:pt idx="21">
                  <c:v>2.5943867279682458</c:v>
                </c:pt>
                <c:pt idx="22">
                  <c:v>2.5791855138083286</c:v>
                </c:pt>
                <c:pt idx="23">
                  <c:v>2.5717000945497719</c:v>
                </c:pt>
                <c:pt idx="24">
                  <c:v>2.5715002845648578</c:v>
                </c:pt>
                <c:pt idx="25">
                  <c:v>2.5773926408447423</c:v>
                </c:pt>
                <c:pt idx="26">
                  <c:v>2.5874367150602127</c:v>
                </c:pt>
                <c:pt idx="27">
                  <c:v>2.5994220969370221</c:v>
                </c:pt>
                <c:pt idx="28">
                  <c:v>2.6117565847294841</c:v>
                </c:pt>
                <c:pt idx="29">
                  <c:v>2.6239305896590044</c:v>
                </c:pt>
                <c:pt idx="30">
                  <c:v>2.6360143391581343</c:v>
                </c:pt>
                <c:pt idx="31">
                  <c:v>2.6480657160408763</c:v>
                </c:pt>
                <c:pt idx="32">
                  <c:v>2.660084643897564</c:v>
                </c:pt>
                <c:pt idx="33">
                  <c:v>2.6728925505725809</c:v>
                </c:pt>
                <c:pt idx="34">
                  <c:v>2.6884575564726525</c:v>
                </c:pt>
                <c:pt idx="35">
                  <c:v>2.7095837068829742</c:v>
                </c:pt>
                <c:pt idx="36">
                  <c:v>2.7386993601671383</c:v>
                </c:pt>
                <c:pt idx="37">
                  <c:v>2.7775051427425943</c:v>
                </c:pt>
                <c:pt idx="38">
                  <c:v>2.8264780065232253</c:v>
                </c:pt>
                <c:pt idx="39">
                  <c:v>2.8838635335634657</c:v>
                </c:pt>
                <c:pt idx="40">
                  <c:v>2.9438293490024656</c:v>
                </c:pt>
                <c:pt idx="41">
                  <c:v>2.9962482536645694</c:v>
                </c:pt>
                <c:pt idx="42">
                  <c:v>3.0289444516687847</c:v>
                </c:pt>
                <c:pt idx="43">
                  <c:v>3.0321698103984218</c:v>
                </c:pt>
                <c:pt idx="44">
                  <c:v>3.0026248686696246</c:v>
                </c:pt>
                <c:pt idx="45">
                  <c:v>2.945813083696438</c:v>
                </c:pt>
                <c:pt idx="46">
                  <c:v>2.8762445703063668</c:v>
                </c:pt>
                <c:pt idx="47">
                  <c:v>2.8153765643879991</c:v>
                </c:pt>
                <c:pt idx="48">
                  <c:v>2.7882122802395672</c:v>
                </c:pt>
                <c:pt idx="49">
                  <c:v>2.8189007817754574</c:v>
                </c:pt>
                <c:pt idx="50">
                  <c:v>2.9268891119469616</c:v>
                </c:pt>
                <c:pt idx="51">
                  <c:v>3.1252155238677028</c:v>
                </c:pt>
                <c:pt idx="52">
                  <c:v>3.4211031022804517</c:v>
                </c:pt>
                <c:pt idx="53">
                  <c:v>3.8169768370523594</c:v>
                </c:pt>
                <c:pt idx="54">
                  <c:v>4.3092628634432426</c:v>
                </c:pt>
                <c:pt idx="55">
                  <c:v>4.8843154316684156</c:v>
                </c:pt>
                <c:pt idx="56">
                  <c:v>5.5117170324723173</c:v>
                </c:pt>
                <c:pt idx="57">
                  <c:v>6.135767017432773</c:v>
                </c:pt>
                <c:pt idx="58">
                  <c:v>6.6687975662025618</c:v>
                </c:pt>
                <c:pt idx="59">
                  <c:v>6.9948306883043605</c:v>
                </c:pt>
                <c:pt idx="60">
                  <c:v>6.9959871741796675</c:v>
                </c:pt>
                <c:pt idx="61">
                  <c:v>6.6051178489021876</c:v>
                </c:pt>
                <c:pt idx="62">
                  <c:v>5.8684928292966028</c:v>
                </c:pt>
                <c:pt idx="63">
                  <c:v>4.9849281428931764</c:v>
                </c:pt>
                <c:pt idx="64">
                  <c:v>4.2795566716276028</c:v>
                </c:pt>
                <c:pt idx="65">
                  <c:v>4.029428281908535</c:v>
                </c:pt>
                <c:pt idx="66">
                  <c:v>4.1950081645551434</c:v>
                </c:pt>
                <c:pt idx="67">
                  <c:v>4.4917495027025538</c:v>
                </c:pt>
                <c:pt idx="68">
                  <c:v>4.6961002162155987</c:v>
                </c:pt>
                <c:pt idx="69">
                  <c:v>4.7341709332613835</c:v>
                </c:pt>
                <c:pt idx="70">
                  <c:v>4.6303833152696328</c:v>
                </c:pt>
                <c:pt idx="71">
                  <c:v>4.4500967526649102</c:v>
                </c:pt>
                <c:pt idx="72">
                  <c:v>4.2611862602103789</c:v>
                </c:pt>
                <c:pt idx="73">
                  <c:v>4.1113919277297812</c:v>
                </c:pt>
                <c:pt idx="74">
                  <c:v>4.0190745499003642</c:v>
                </c:pt>
                <c:pt idx="75">
                  <c:v>3.9771024841948943</c:v>
                </c:pt>
                <c:pt idx="76">
                  <c:v>3.9643537879872142</c:v>
                </c:pt>
                <c:pt idx="77">
                  <c:v>3.9566495407720188</c:v>
                </c:pt>
                <c:pt idx="78">
                  <c:v>3.9330013758853264</c:v>
                </c:pt>
                <c:pt idx="79">
                  <c:v>3.8778109178559155</c:v>
                </c:pt>
                <c:pt idx="80">
                  <c:v>3.7813352050674984</c:v>
                </c:pt>
                <c:pt idx="81">
                  <c:v>3.6404868160979316</c:v>
                </c:pt>
                <c:pt idx="82">
                  <c:v>3.4610336316956323</c:v>
                </c:pt>
                <c:pt idx="83">
                  <c:v>3.2593066356499913</c:v>
                </c:pt>
                <c:pt idx="84">
                  <c:v>3.0611831637311595</c:v>
                </c:pt>
                <c:pt idx="85">
                  <c:v>2.8945914643638839</c:v>
                </c:pt>
                <c:pt idx="86">
                  <c:v>2.7792395292639842</c:v>
                </c:pt>
                <c:pt idx="87">
                  <c:v>2.7201121982468717</c:v>
                </c:pt>
                <c:pt idx="88">
                  <c:v>2.7114042097754911</c:v>
                </c:pt>
                <c:pt idx="89">
                  <c:v>2.7431760198931499</c:v>
                </c:pt>
                <c:pt idx="90">
                  <c:v>2.8018024749314616</c:v>
                </c:pt>
                <c:pt idx="91">
                  <c:v>2.8657467544556372</c:v>
                </c:pt>
                <c:pt idx="92">
                  <c:v>2.9049332767112643</c:v>
                </c:pt>
                <c:pt idx="93">
                  <c:v>2.8869206968533097</c:v>
                </c:pt>
                <c:pt idx="94">
                  <c:v>2.7918531393950792</c:v>
                </c:pt>
                <c:pt idx="95">
                  <c:v>2.6348260177080212</c:v>
                </c:pt>
                <c:pt idx="96">
                  <c:v>2.4883325466343926</c:v>
                </c:pt>
                <c:pt idx="97">
                  <c:v>2.4696526108753623</c:v>
                </c:pt>
                <c:pt idx="98">
                  <c:v>2.6433583526047686</c:v>
                </c:pt>
                <c:pt idx="99">
                  <c:v>2.9364568415972832</c:v>
                </c:pt>
                <c:pt idx="100">
                  <c:v>3.211323966676682</c:v>
                </c:pt>
              </c:numCache>
            </c:numRef>
          </c:val>
          <c:extLst>
            <c:ext xmlns:c16="http://schemas.microsoft.com/office/drawing/2014/chart" uri="{C3380CC4-5D6E-409C-BE32-E72D297353CC}">
              <c16:uniqueId val="{00000001-92B1-4BEC-BAD2-B5AF94C40409}"/>
            </c:ext>
          </c:extLst>
        </c:ser>
        <c:dLbls>
          <c:showLegendKey val="0"/>
          <c:showVal val="0"/>
          <c:showCatName val="0"/>
          <c:showSerName val="0"/>
          <c:showPercent val="0"/>
          <c:showBubbleSize val="0"/>
        </c:dLbls>
        <c:axId val="406392688"/>
        <c:axId val="406393080"/>
      </c:areaChart>
      <c:lineChart>
        <c:grouping val="standard"/>
        <c:varyColors val="0"/>
        <c:ser>
          <c:idx val="0"/>
          <c:order val="2"/>
          <c:tx>
            <c:v>Assessor 1</c:v>
          </c:tx>
          <c:spPr>
            <a:ln w="28575">
              <a:solidFill>
                <a:srgbClr val="FF0000"/>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averages'!$J$5:$J$105</c:f>
              <c:numCache>
                <c:formatCode>0.0</c:formatCode>
                <c:ptCount val="101"/>
                <c:pt idx="0">
                  <c:v>-3.8615483333333329</c:v>
                </c:pt>
                <c:pt idx="1">
                  <c:v>-5.5914677777777788</c:v>
                </c:pt>
                <c:pt idx="2">
                  <c:v>-7.1321749999999993</c:v>
                </c:pt>
                <c:pt idx="3">
                  <c:v>-8.3024466666666665</c:v>
                </c:pt>
                <c:pt idx="4">
                  <c:v>-9.0114738888888883</c:v>
                </c:pt>
                <c:pt idx="5">
                  <c:v>-9.2633677777777788</c:v>
                </c:pt>
                <c:pt idx="6">
                  <c:v>-9.1325022222222216</c:v>
                </c:pt>
                <c:pt idx="7">
                  <c:v>-8.7262133333333338</c:v>
                </c:pt>
                <c:pt idx="8">
                  <c:v>-8.1506850000000011</c:v>
                </c:pt>
                <c:pt idx="9">
                  <c:v>-7.4888677777777772</c:v>
                </c:pt>
                <c:pt idx="10">
                  <c:v>-6.7932388888888893</c:v>
                </c:pt>
                <c:pt idx="11">
                  <c:v>-6.0898283333333332</c:v>
                </c:pt>
                <c:pt idx="12">
                  <c:v>-5.3879305555555561</c:v>
                </c:pt>
                <c:pt idx="13">
                  <c:v>-4.6901072222222213</c:v>
                </c:pt>
                <c:pt idx="14">
                  <c:v>-3.9985905555555554</c:v>
                </c:pt>
                <c:pt idx="15">
                  <c:v>-3.3178199999999998</c:v>
                </c:pt>
                <c:pt idx="16">
                  <c:v>-2.6539350000000002</c:v>
                </c:pt>
                <c:pt idx="17">
                  <c:v>-2.0133461111111113</c:v>
                </c:pt>
                <c:pt idx="18">
                  <c:v>-1.4015627777777777</c:v>
                </c:pt>
                <c:pt idx="19">
                  <c:v>-0.82268666666666668</c:v>
                </c:pt>
                <c:pt idx="20">
                  <c:v>-0.27899166666666658</c:v>
                </c:pt>
                <c:pt idx="21">
                  <c:v>0.22901944444444433</c:v>
                </c:pt>
                <c:pt idx="22">
                  <c:v>0.70245611111111117</c:v>
                </c:pt>
                <c:pt idx="23">
                  <c:v>1.1433155555555554</c:v>
                </c:pt>
                <c:pt idx="24">
                  <c:v>1.5538433333333337</c:v>
                </c:pt>
                <c:pt idx="25">
                  <c:v>1.9364355555555555</c:v>
                </c:pt>
                <c:pt idx="26">
                  <c:v>2.293868888888889</c:v>
                </c:pt>
                <c:pt idx="27">
                  <c:v>2.6299933333333336</c:v>
                </c:pt>
                <c:pt idx="28">
                  <c:v>2.9498338888888882</c:v>
                </c:pt>
                <c:pt idx="29">
                  <c:v>3.2595138888888893</c:v>
                </c:pt>
                <c:pt idx="30">
                  <c:v>3.5656616666666667</c:v>
                </c:pt>
                <c:pt idx="31">
                  <c:v>3.8750183333333332</c:v>
                </c:pt>
                <c:pt idx="32">
                  <c:v>4.1936516666666668</c:v>
                </c:pt>
                <c:pt idx="33">
                  <c:v>4.5265822222222223</c:v>
                </c:pt>
                <c:pt idx="34">
                  <c:v>4.8779361111111106</c:v>
                </c:pt>
                <c:pt idx="35">
                  <c:v>5.2523483333333338</c:v>
                </c:pt>
                <c:pt idx="36">
                  <c:v>5.6564894444444436</c:v>
                </c:pt>
                <c:pt idx="37">
                  <c:v>6.1006033333333347</c:v>
                </c:pt>
                <c:pt idx="38">
                  <c:v>6.598066666666667</c:v>
                </c:pt>
                <c:pt idx="39">
                  <c:v>7.1632238888888899</c:v>
                </c:pt>
                <c:pt idx="40">
                  <c:v>7.8074038888888886</c:v>
                </c:pt>
                <c:pt idx="41">
                  <c:v>8.5345588888888884</c:v>
                </c:pt>
                <c:pt idx="42">
                  <c:v>9.3372188888888896</c:v>
                </c:pt>
                <c:pt idx="43">
                  <c:v>10.194141666666667</c:v>
                </c:pt>
                <c:pt idx="44">
                  <c:v>11.070296111111112</c:v>
                </c:pt>
                <c:pt idx="45">
                  <c:v>11.919333333333332</c:v>
                </c:pt>
                <c:pt idx="46">
                  <c:v>12.687917777777777</c:v>
                </c:pt>
                <c:pt idx="47">
                  <c:v>13.321286111111112</c:v>
                </c:pt>
                <c:pt idx="48">
                  <c:v>13.76781222222222</c:v>
                </c:pt>
                <c:pt idx="49">
                  <c:v>13.982191666666667</c:v>
                </c:pt>
                <c:pt idx="50">
                  <c:v>13.92615611111111</c:v>
                </c:pt>
                <c:pt idx="51">
                  <c:v>13.56750888888889</c:v>
                </c:pt>
                <c:pt idx="52">
                  <c:v>12.878046666666668</c:v>
                </c:pt>
                <c:pt idx="53">
                  <c:v>11.831812777777778</c:v>
                </c:pt>
                <c:pt idx="54">
                  <c:v>10.404416111111111</c:v>
                </c:pt>
                <c:pt idx="55">
                  <c:v>8.5744105555555539</c:v>
                </c:pt>
                <c:pt idx="56">
                  <c:v>6.3273888888888878</c:v>
                </c:pt>
                <c:pt idx="57">
                  <c:v>3.664238333333333</c:v>
                </c:pt>
                <c:pt idx="58">
                  <c:v>0.6154477777777777</c:v>
                </c:pt>
                <c:pt idx="59">
                  <c:v>-2.7379877777777772</c:v>
                </c:pt>
                <c:pt idx="60">
                  <c:v>-6.2427049999999999</c:v>
                </c:pt>
                <c:pt idx="61">
                  <c:v>-9.6636283333333335</c:v>
                </c:pt>
                <c:pt idx="62">
                  <c:v>-12.704946111111113</c:v>
                </c:pt>
                <c:pt idx="63">
                  <c:v>-15.066685555555553</c:v>
                </c:pt>
                <c:pt idx="64">
                  <c:v>-16.51989277777778</c:v>
                </c:pt>
                <c:pt idx="65">
                  <c:v>-16.965750555555559</c:v>
                </c:pt>
                <c:pt idx="66">
                  <c:v>-16.455421111111111</c:v>
                </c:pt>
                <c:pt idx="67">
                  <c:v>-15.169349444444444</c:v>
                </c:pt>
                <c:pt idx="68">
                  <c:v>-13.369008333333333</c:v>
                </c:pt>
                <c:pt idx="69">
                  <c:v>-11.336730000000001</c:v>
                </c:pt>
                <c:pt idx="70">
                  <c:v>-9.3171461111111125</c:v>
                </c:pt>
                <c:pt idx="71">
                  <c:v>-7.4773661111111123</c:v>
                </c:pt>
                <c:pt idx="72">
                  <c:v>-5.8956299999999997</c:v>
                </c:pt>
                <c:pt idx="73">
                  <c:v>-4.5773111111111113</c:v>
                </c:pt>
                <c:pt idx="74">
                  <c:v>-3.4852044444444439</c:v>
                </c:pt>
                <c:pt idx="75">
                  <c:v>-2.5704083333333334</c:v>
                </c:pt>
                <c:pt idx="76">
                  <c:v>-1.7935705555555554</c:v>
                </c:pt>
                <c:pt idx="77">
                  <c:v>-1.1343016666666668</c:v>
                </c:pt>
                <c:pt idx="78">
                  <c:v>-0.59065055555555557</c:v>
                </c:pt>
                <c:pt idx="79">
                  <c:v>-0.1721416666666665</c:v>
                </c:pt>
                <c:pt idx="80">
                  <c:v>0.108945</c:v>
                </c:pt>
                <c:pt idx="81">
                  <c:v>0.24606777777777786</c:v>
                </c:pt>
                <c:pt idx="82">
                  <c:v>0.24540888888888901</c:v>
                </c:pt>
                <c:pt idx="83">
                  <c:v>0.13022666666666649</c:v>
                </c:pt>
                <c:pt idx="84">
                  <c:v>-5.9274999999999967E-2</c:v>
                </c:pt>
                <c:pt idx="85">
                  <c:v>-0.27197999999999994</c:v>
                </c:pt>
                <c:pt idx="86">
                  <c:v>-0.45702222222222222</c:v>
                </c:pt>
                <c:pt idx="87">
                  <c:v>-0.57521222222222224</c:v>
                </c:pt>
                <c:pt idx="88">
                  <c:v>-0.60624000000000011</c:v>
                </c:pt>
                <c:pt idx="89">
                  <c:v>-0.54724222222222219</c:v>
                </c:pt>
                <c:pt idx="90">
                  <c:v>-0.40615111111111118</c:v>
                </c:pt>
                <c:pt idx="91">
                  <c:v>-0.19467000000000009</c:v>
                </c:pt>
                <c:pt idx="92">
                  <c:v>7.2366111111111173E-2</c:v>
                </c:pt>
                <c:pt idx="93">
                  <c:v>0.36971555555555574</c:v>
                </c:pt>
                <c:pt idx="94">
                  <c:v>0.6511555555555556</c:v>
                </c:pt>
                <c:pt idx="95">
                  <c:v>0.84362555555555552</c:v>
                </c:pt>
                <c:pt idx="96">
                  <c:v>0.85248222222222214</c:v>
                </c:pt>
                <c:pt idx="97">
                  <c:v>0.58125666666666664</c:v>
                </c:pt>
                <c:pt idx="98">
                  <c:v>-3.8150555555555722E-2</c:v>
                </c:pt>
                <c:pt idx="99">
                  <c:v>-1.0139149999999999</c:v>
                </c:pt>
                <c:pt idx="100">
                  <c:v>-2.2755705555555559</c:v>
                </c:pt>
              </c:numCache>
            </c:numRef>
          </c:val>
          <c:smooth val="0"/>
          <c:extLst>
            <c:ext xmlns:c16="http://schemas.microsoft.com/office/drawing/2014/chart" uri="{C3380CC4-5D6E-409C-BE32-E72D297353CC}">
              <c16:uniqueId val="{00000002-92B1-4BEC-BAD2-B5AF94C40409}"/>
            </c:ext>
          </c:extLst>
        </c:ser>
        <c:ser>
          <c:idx val="6"/>
          <c:order val="3"/>
          <c:tx>
            <c:v>Assessor 2</c:v>
          </c:tx>
          <c:spPr>
            <a:ln w="28575">
              <a:solidFill>
                <a:srgbClr val="00B050"/>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averages'!$K$5:$K$105</c:f>
              <c:numCache>
                <c:formatCode>0.0</c:formatCode>
                <c:ptCount val="101"/>
                <c:pt idx="0">
                  <c:v>-2.1852216666666666</c:v>
                </c:pt>
                <c:pt idx="1">
                  <c:v>-4.0894716666666673</c:v>
                </c:pt>
                <c:pt idx="2">
                  <c:v>-5.8118799999999995</c:v>
                </c:pt>
                <c:pt idx="3">
                  <c:v>-7.1354011111111113</c:v>
                </c:pt>
                <c:pt idx="4">
                  <c:v>-7.9415127777777776</c:v>
                </c:pt>
                <c:pt idx="5">
                  <c:v>-8.2229722222222232</c:v>
                </c:pt>
                <c:pt idx="6">
                  <c:v>-8.0603394444444447</c:v>
                </c:pt>
                <c:pt idx="7">
                  <c:v>-7.5799144444444453</c:v>
                </c:pt>
                <c:pt idx="8">
                  <c:v>-6.9129433333333319</c:v>
                </c:pt>
                <c:pt idx="9">
                  <c:v>-6.1671638888888891</c:v>
                </c:pt>
                <c:pt idx="10">
                  <c:v>-5.4143477777777775</c:v>
                </c:pt>
                <c:pt idx="11">
                  <c:v>-4.6912977777777778</c:v>
                </c:pt>
                <c:pt idx="12">
                  <c:v>-4.0083400000000005</c:v>
                </c:pt>
                <c:pt idx="13">
                  <c:v>-3.3603633333333334</c:v>
                </c:pt>
                <c:pt idx="14">
                  <c:v>-2.7365483333333329</c:v>
                </c:pt>
                <c:pt idx="15">
                  <c:v>-2.1273544444444448</c:v>
                </c:pt>
                <c:pt idx="16">
                  <c:v>-1.5279683333333336</c:v>
                </c:pt>
                <c:pt idx="17">
                  <c:v>-0.93941000000000008</c:v>
                </c:pt>
                <c:pt idx="18">
                  <c:v>-0.36787166666666665</c:v>
                </c:pt>
                <c:pt idx="19">
                  <c:v>0.17686000000000002</c:v>
                </c:pt>
                <c:pt idx="20">
                  <c:v>0.68416833333333338</c:v>
                </c:pt>
                <c:pt idx="21">
                  <c:v>1.1460183333333334</c:v>
                </c:pt>
                <c:pt idx="22">
                  <c:v>1.5596949999999998</c:v>
                </c:pt>
                <c:pt idx="23">
                  <c:v>1.9290533333333331</c:v>
                </c:pt>
                <c:pt idx="24">
                  <c:v>2.2636216666666669</c:v>
                </c:pt>
                <c:pt idx="25">
                  <c:v>2.5759122222222217</c:v>
                </c:pt>
                <c:pt idx="26">
                  <c:v>2.8784072222222221</c:v>
                </c:pt>
                <c:pt idx="27">
                  <c:v>3.1807355555555556</c:v>
                </c:pt>
                <c:pt idx="28">
                  <c:v>3.4881033333333331</c:v>
                </c:pt>
                <c:pt idx="29">
                  <c:v>3.8012566666666667</c:v>
                </c:pt>
                <c:pt idx="30">
                  <c:v>4.1179122222222224</c:v>
                </c:pt>
                <c:pt idx="31">
                  <c:v>4.435216111111111</c:v>
                </c:pt>
                <c:pt idx="32">
                  <c:v>4.7523027777777784</c:v>
                </c:pt>
                <c:pt idx="33">
                  <c:v>5.0720750000000008</c:v>
                </c:pt>
                <c:pt idx="34">
                  <c:v>5.4016661111111119</c:v>
                </c:pt>
                <c:pt idx="35">
                  <c:v>5.7518283333333331</c:v>
                </c:pt>
                <c:pt idx="36">
                  <c:v>6.1355155555555543</c:v>
                </c:pt>
                <c:pt idx="37">
                  <c:v>6.5667027777777776</c:v>
                </c:pt>
                <c:pt idx="38">
                  <c:v>7.058972777777778</c:v>
                </c:pt>
                <c:pt idx="39">
                  <c:v>7.6241994444444456</c:v>
                </c:pt>
                <c:pt idx="40">
                  <c:v>8.2706205555555545</c:v>
                </c:pt>
                <c:pt idx="41">
                  <c:v>9.0000816666666665</c:v>
                </c:pt>
                <c:pt idx="42">
                  <c:v>9.8051183333333327</c:v>
                </c:pt>
                <c:pt idx="43">
                  <c:v>10.666186111111111</c:v>
                </c:pt>
                <c:pt idx="44">
                  <c:v>11.550732777777776</c:v>
                </c:pt>
                <c:pt idx="45">
                  <c:v>12.414238333333335</c:v>
                </c:pt>
                <c:pt idx="46">
                  <c:v>13.203882777777778</c:v>
                </c:pt>
                <c:pt idx="47">
                  <c:v>13.863099444444446</c:v>
                </c:pt>
                <c:pt idx="48">
                  <c:v>14.336186666666665</c:v>
                </c:pt>
                <c:pt idx="49">
                  <c:v>14.571260000000001</c:v>
                </c:pt>
                <c:pt idx="50">
                  <c:v>14.520593333333336</c:v>
                </c:pt>
                <c:pt idx="51">
                  <c:v>14.140008888888891</c:v>
                </c:pt>
                <c:pt idx="52">
                  <c:v>13.387612222222224</c:v>
                </c:pt>
                <c:pt idx="53">
                  <c:v>12.224223888888892</c:v>
                </c:pt>
                <c:pt idx="54">
                  <c:v>10.615744444444445</c:v>
                </c:pt>
                <c:pt idx="55">
                  <c:v>8.5380727777777778</c:v>
                </c:pt>
                <c:pt idx="56">
                  <c:v>5.9840316666666657</c:v>
                </c:pt>
                <c:pt idx="57">
                  <c:v>2.9741105555555554</c:v>
                </c:pt>
                <c:pt idx="58">
                  <c:v>-0.42744555555555558</c:v>
                </c:pt>
                <c:pt idx="59">
                  <c:v>-4.0922411111111119</c:v>
                </c:pt>
                <c:pt idx="60">
                  <c:v>-7.8108827777777776</c:v>
                </c:pt>
                <c:pt idx="61">
                  <c:v>-11.298328333333336</c:v>
                </c:pt>
                <c:pt idx="62">
                  <c:v>-14.234305555555556</c:v>
                </c:pt>
                <c:pt idx="63">
                  <c:v>-16.333497222222221</c:v>
                </c:pt>
                <c:pt idx="64">
                  <c:v>-17.416214444444446</c:v>
                </c:pt>
                <c:pt idx="65">
                  <c:v>-17.449402222222222</c:v>
                </c:pt>
                <c:pt idx="66">
                  <c:v>-16.546617777777779</c:v>
                </c:pt>
                <c:pt idx="67">
                  <c:v>-14.934220000000002</c:v>
                </c:pt>
                <c:pt idx="68">
                  <c:v>-12.896393333333334</c:v>
                </c:pt>
                <c:pt idx="69">
                  <c:v>-10.713610555555555</c:v>
                </c:pt>
                <c:pt idx="70">
                  <c:v>-8.6102177777777786</c:v>
                </c:pt>
                <c:pt idx="71">
                  <c:v>-6.7259227777777779</c:v>
                </c:pt>
                <c:pt idx="72">
                  <c:v>-5.1159233333333338</c:v>
                </c:pt>
                <c:pt idx="73">
                  <c:v>-3.7722127777777779</c:v>
                </c:pt>
                <c:pt idx="74">
                  <c:v>-2.6527449999999999</c:v>
                </c:pt>
                <c:pt idx="75">
                  <c:v>-1.706903888888889</c:v>
                </c:pt>
                <c:pt idx="76">
                  <c:v>-0.89324111111111115</c:v>
                </c:pt>
                <c:pt idx="77">
                  <c:v>-0.18850166666666665</c:v>
                </c:pt>
                <c:pt idx="78">
                  <c:v>0.41073444444444435</c:v>
                </c:pt>
                <c:pt idx="79">
                  <c:v>0.89241611111111097</c:v>
                </c:pt>
                <c:pt idx="80">
                  <c:v>1.23803</c:v>
                </c:pt>
                <c:pt idx="81">
                  <c:v>1.432762222222222</c:v>
                </c:pt>
                <c:pt idx="82">
                  <c:v>1.4749955555555554</c:v>
                </c:pt>
                <c:pt idx="83">
                  <c:v>1.3812761111111109</c:v>
                </c:pt>
                <c:pt idx="84">
                  <c:v>1.1860605555555555</c:v>
                </c:pt>
                <c:pt idx="85">
                  <c:v>0.93627444444444441</c:v>
                </c:pt>
                <c:pt idx="86">
                  <c:v>0.6827644444444444</c:v>
                </c:pt>
                <c:pt idx="87">
                  <c:v>0.47142888888888884</c:v>
                </c:pt>
                <c:pt idx="88">
                  <c:v>0.3369705555555555</c:v>
                </c:pt>
                <c:pt idx="89">
                  <c:v>0.3014066666666666</c:v>
                </c:pt>
                <c:pt idx="90">
                  <c:v>0.37452333333333332</c:v>
                </c:pt>
                <c:pt idx="91">
                  <c:v>0.55421888888888893</c:v>
                </c:pt>
                <c:pt idx="92">
                  <c:v>0.82335777777777774</c:v>
                </c:pt>
                <c:pt idx="93">
                  <c:v>1.1429444444444445</c:v>
                </c:pt>
                <c:pt idx="94">
                  <c:v>1.4468605555555556</c:v>
                </c:pt>
                <c:pt idx="95">
                  <c:v>1.6415499999999998</c:v>
                </c:pt>
                <c:pt idx="96">
                  <c:v>1.6182411111111115</c:v>
                </c:pt>
                <c:pt idx="97">
                  <c:v>1.2761805555555557</c:v>
                </c:pt>
                <c:pt idx="98">
                  <c:v>0.55404000000000009</c:v>
                </c:pt>
                <c:pt idx="99">
                  <c:v>-0.54047222222222224</c:v>
                </c:pt>
                <c:pt idx="100">
                  <c:v>-1.9169822222222226</c:v>
                </c:pt>
              </c:numCache>
            </c:numRef>
          </c:val>
          <c:smooth val="0"/>
          <c:extLst>
            <c:ext xmlns:c16="http://schemas.microsoft.com/office/drawing/2014/chart" uri="{C3380CC4-5D6E-409C-BE32-E72D297353CC}">
              <c16:uniqueId val="{00000003-92B1-4BEC-BAD2-B5AF94C40409}"/>
            </c:ext>
          </c:extLst>
        </c:ser>
        <c:ser>
          <c:idx val="7"/>
          <c:order val="4"/>
          <c:tx>
            <c:v>Aassessor 3</c:v>
          </c:tx>
          <c:spPr>
            <a:ln w="28575">
              <a:solidFill>
                <a:srgbClr val="0000FF"/>
              </a:solidFill>
              <a:prstDash val="solid"/>
            </a:ln>
          </c:spPr>
          <c:marker>
            <c:symbol val="none"/>
          </c:marker>
          <c:cat>
            <c:numRef>
              <c:f>'Session averages'!$A$5:$A$105</c:f>
              <c:numCache>
                <c:formatCode>0%</c:formatCode>
                <c:ptCount val="10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pt idx="21">
                  <c:v>0.21000000000000005</c:v>
                </c:pt>
                <c:pt idx="22">
                  <c:v>0.22000000000000006</c:v>
                </c:pt>
                <c:pt idx="23">
                  <c:v>0.23000000000000007</c:v>
                </c:pt>
                <c:pt idx="24">
                  <c:v>0.24000000000000007</c:v>
                </c:pt>
                <c:pt idx="25">
                  <c:v>0.25000000000000006</c:v>
                </c:pt>
                <c:pt idx="26">
                  <c:v>0.26000000000000006</c:v>
                </c:pt>
                <c:pt idx="27">
                  <c:v>0.27000000000000007</c:v>
                </c:pt>
                <c:pt idx="28">
                  <c:v>0.28000000000000008</c:v>
                </c:pt>
                <c:pt idx="29">
                  <c:v>0.29000000000000009</c:v>
                </c:pt>
                <c:pt idx="30">
                  <c:v>0.3000000000000001</c:v>
                </c:pt>
                <c:pt idx="31">
                  <c:v>0.31000000000000011</c:v>
                </c:pt>
                <c:pt idx="32">
                  <c:v>0.32000000000000012</c:v>
                </c:pt>
                <c:pt idx="33">
                  <c:v>0.33000000000000013</c:v>
                </c:pt>
                <c:pt idx="34">
                  <c:v>0.34000000000000014</c:v>
                </c:pt>
                <c:pt idx="35">
                  <c:v>0.35000000000000014</c:v>
                </c:pt>
                <c:pt idx="36">
                  <c:v>0.36000000000000015</c:v>
                </c:pt>
                <c:pt idx="37">
                  <c:v>0.37000000000000016</c:v>
                </c:pt>
                <c:pt idx="38">
                  <c:v>0.38000000000000017</c:v>
                </c:pt>
                <c:pt idx="39">
                  <c:v>0.39000000000000018</c:v>
                </c:pt>
                <c:pt idx="40">
                  <c:v>0.40000000000000019</c:v>
                </c:pt>
                <c:pt idx="41">
                  <c:v>0.4100000000000002</c:v>
                </c:pt>
                <c:pt idx="42">
                  <c:v>0.42000000000000021</c:v>
                </c:pt>
                <c:pt idx="43">
                  <c:v>0.43000000000000022</c:v>
                </c:pt>
                <c:pt idx="44">
                  <c:v>0.44000000000000022</c:v>
                </c:pt>
                <c:pt idx="45">
                  <c:v>0.45000000000000023</c:v>
                </c:pt>
                <c:pt idx="46">
                  <c:v>0.46000000000000024</c:v>
                </c:pt>
                <c:pt idx="47">
                  <c:v>0.47000000000000025</c:v>
                </c:pt>
                <c:pt idx="48">
                  <c:v>0.48000000000000026</c:v>
                </c:pt>
                <c:pt idx="49">
                  <c:v>0.49000000000000027</c:v>
                </c:pt>
                <c:pt idx="50">
                  <c:v>0.50000000000000022</c:v>
                </c:pt>
                <c:pt idx="51">
                  <c:v>0.51000000000000023</c:v>
                </c:pt>
                <c:pt idx="52">
                  <c:v>0.52000000000000024</c:v>
                </c:pt>
                <c:pt idx="53">
                  <c:v>0.53000000000000025</c:v>
                </c:pt>
                <c:pt idx="54">
                  <c:v>0.54000000000000026</c:v>
                </c:pt>
                <c:pt idx="55">
                  <c:v>0.55000000000000027</c:v>
                </c:pt>
                <c:pt idx="56">
                  <c:v>0.56000000000000028</c:v>
                </c:pt>
                <c:pt idx="57">
                  <c:v>0.57000000000000028</c:v>
                </c:pt>
                <c:pt idx="58">
                  <c:v>0.58000000000000029</c:v>
                </c:pt>
                <c:pt idx="59">
                  <c:v>0.5900000000000003</c:v>
                </c:pt>
                <c:pt idx="60">
                  <c:v>0.60000000000000031</c:v>
                </c:pt>
                <c:pt idx="61">
                  <c:v>0.61000000000000032</c:v>
                </c:pt>
                <c:pt idx="62">
                  <c:v>0.62000000000000033</c:v>
                </c:pt>
                <c:pt idx="63">
                  <c:v>0.63000000000000034</c:v>
                </c:pt>
                <c:pt idx="64">
                  <c:v>0.64000000000000035</c:v>
                </c:pt>
                <c:pt idx="65">
                  <c:v>0.65000000000000036</c:v>
                </c:pt>
                <c:pt idx="66">
                  <c:v>0.66000000000000036</c:v>
                </c:pt>
                <c:pt idx="67">
                  <c:v>0.67000000000000037</c:v>
                </c:pt>
                <c:pt idx="68">
                  <c:v>0.68000000000000038</c:v>
                </c:pt>
                <c:pt idx="69">
                  <c:v>0.69000000000000039</c:v>
                </c:pt>
                <c:pt idx="70">
                  <c:v>0.7000000000000004</c:v>
                </c:pt>
                <c:pt idx="71">
                  <c:v>0.71000000000000041</c:v>
                </c:pt>
                <c:pt idx="72">
                  <c:v>0.72000000000000042</c:v>
                </c:pt>
                <c:pt idx="73">
                  <c:v>0.73000000000000043</c:v>
                </c:pt>
                <c:pt idx="74">
                  <c:v>0.74000000000000044</c:v>
                </c:pt>
                <c:pt idx="75">
                  <c:v>0.75000000000000044</c:v>
                </c:pt>
                <c:pt idx="76">
                  <c:v>0.76000000000000045</c:v>
                </c:pt>
                <c:pt idx="77">
                  <c:v>0.77000000000000046</c:v>
                </c:pt>
                <c:pt idx="78">
                  <c:v>0.78000000000000047</c:v>
                </c:pt>
                <c:pt idx="79">
                  <c:v>0.79000000000000048</c:v>
                </c:pt>
                <c:pt idx="80">
                  <c:v>0.80000000000000049</c:v>
                </c:pt>
                <c:pt idx="81">
                  <c:v>0.8100000000000005</c:v>
                </c:pt>
                <c:pt idx="82">
                  <c:v>0.82000000000000051</c:v>
                </c:pt>
                <c:pt idx="83">
                  <c:v>0.83000000000000052</c:v>
                </c:pt>
                <c:pt idx="84">
                  <c:v>0.84000000000000052</c:v>
                </c:pt>
                <c:pt idx="85">
                  <c:v>0.85000000000000053</c:v>
                </c:pt>
                <c:pt idx="86">
                  <c:v>0.86000000000000054</c:v>
                </c:pt>
                <c:pt idx="87">
                  <c:v>0.87000000000000055</c:v>
                </c:pt>
                <c:pt idx="88">
                  <c:v>0.88000000000000056</c:v>
                </c:pt>
                <c:pt idx="89">
                  <c:v>0.89000000000000057</c:v>
                </c:pt>
                <c:pt idx="90">
                  <c:v>0.90000000000000058</c:v>
                </c:pt>
                <c:pt idx="91">
                  <c:v>0.91000000000000059</c:v>
                </c:pt>
                <c:pt idx="92">
                  <c:v>0.9200000000000006</c:v>
                </c:pt>
                <c:pt idx="93">
                  <c:v>0.9300000000000006</c:v>
                </c:pt>
                <c:pt idx="94">
                  <c:v>0.94000000000000061</c:v>
                </c:pt>
                <c:pt idx="95">
                  <c:v>0.95000000000000062</c:v>
                </c:pt>
                <c:pt idx="96">
                  <c:v>0.96000000000000063</c:v>
                </c:pt>
                <c:pt idx="97">
                  <c:v>0.97000000000000064</c:v>
                </c:pt>
                <c:pt idx="98">
                  <c:v>0.98000000000000065</c:v>
                </c:pt>
                <c:pt idx="99">
                  <c:v>0.99000000000000066</c:v>
                </c:pt>
                <c:pt idx="100">
                  <c:v>1.0000000000000007</c:v>
                </c:pt>
              </c:numCache>
            </c:numRef>
          </c:cat>
          <c:val>
            <c:numRef>
              <c:f>'Session averages'!#REF!</c:f>
              <c:numCache>
                <c:formatCode>General</c:formatCode>
                <c:ptCount val="1"/>
                <c:pt idx="0">
                  <c:v>1</c:v>
                </c:pt>
              </c:numCache>
            </c:numRef>
          </c:val>
          <c:smooth val="0"/>
          <c:extLst>
            <c:ext xmlns:c16="http://schemas.microsoft.com/office/drawing/2014/chart" uri="{C3380CC4-5D6E-409C-BE32-E72D297353CC}">
              <c16:uniqueId val="{00000004-92B1-4BEC-BAD2-B5AF94C40409}"/>
            </c:ext>
          </c:extLst>
        </c:ser>
        <c:dLbls>
          <c:showLegendKey val="0"/>
          <c:showVal val="0"/>
          <c:showCatName val="0"/>
          <c:showSerName val="0"/>
          <c:showPercent val="0"/>
          <c:showBubbleSize val="0"/>
        </c:dLbls>
        <c:marker val="1"/>
        <c:smooth val="0"/>
        <c:axId val="406392688"/>
        <c:axId val="406393080"/>
      </c:lineChart>
      <c:catAx>
        <c:axId val="406392688"/>
        <c:scaling>
          <c:orientation val="minMax"/>
        </c:scaling>
        <c:delete val="0"/>
        <c:axPos val="b"/>
        <c:title>
          <c:tx>
            <c:rich>
              <a:bodyPr/>
              <a:lstStyle/>
              <a:p>
                <a:pPr>
                  <a:defRPr/>
                </a:pPr>
                <a:r>
                  <a:rPr lang="en-US"/>
                  <a:t>Gait cycle</a:t>
                </a:r>
              </a:p>
            </c:rich>
          </c:tx>
          <c:layout/>
          <c:overlay val="0"/>
        </c:title>
        <c:numFmt formatCode="0%" sourceLinked="1"/>
        <c:majorTickMark val="out"/>
        <c:minorTickMark val="none"/>
        <c:tickLblPos val="low"/>
        <c:spPr>
          <a:ln w="19050">
            <a:solidFill>
              <a:schemeClr val="tx1"/>
            </a:solidFill>
          </a:ln>
        </c:spPr>
        <c:txPr>
          <a:bodyPr/>
          <a:lstStyle/>
          <a:p>
            <a:pPr>
              <a:defRPr sz="800"/>
            </a:pPr>
            <a:endParaRPr lang="en-US"/>
          </a:p>
        </c:txPr>
        <c:crossAx val="406393080"/>
        <c:crosses val="autoZero"/>
        <c:auto val="1"/>
        <c:lblAlgn val="ctr"/>
        <c:lblOffset val="100"/>
        <c:tickLblSkip val="20"/>
        <c:tickMarkSkip val="20"/>
        <c:noMultiLvlLbl val="0"/>
      </c:catAx>
      <c:valAx>
        <c:axId val="406393080"/>
        <c:scaling>
          <c:orientation val="minMax"/>
          <c:max val="30"/>
          <c:min val="-30"/>
        </c:scaling>
        <c:delete val="0"/>
        <c:axPos val="l"/>
        <c:title>
          <c:tx>
            <c:rich>
              <a:bodyPr rot="-5400000" vert="horz"/>
              <a:lstStyle/>
              <a:p>
                <a:pPr>
                  <a:defRPr/>
                </a:pPr>
                <a:r>
                  <a:rPr lang="en-US"/>
                  <a:t>Ankel dorsiflexion </a:t>
                </a:r>
              </a:p>
            </c:rich>
          </c:tx>
          <c:layout/>
          <c:overlay val="0"/>
        </c:title>
        <c:numFmt formatCode="0\°" sourceLinked="0"/>
        <c:majorTickMark val="out"/>
        <c:minorTickMark val="none"/>
        <c:tickLblPos val="nextTo"/>
        <c:txPr>
          <a:bodyPr/>
          <a:lstStyle/>
          <a:p>
            <a:pPr>
              <a:defRPr sz="800"/>
            </a:pPr>
            <a:endParaRPr lang="en-US"/>
          </a:p>
        </c:txPr>
        <c:crossAx val="406392688"/>
        <c:crosses val="autoZero"/>
        <c:crossBetween val="between"/>
        <c:majorUnit val="10"/>
      </c:valAx>
      <c:spPr>
        <a:ln w="28575">
          <a:solidFill>
            <a:schemeClr val="tx1"/>
          </a:solidFill>
        </a:ln>
      </c:spPr>
    </c:plotArea>
    <c:legend>
      <c:legendPos val="r"/>
      <c:legendEntry>
        <c:idx val="0"/>
        <c:delete val="1"/>
      </c:legendEntry>
      <c:legendEntry>
        <c:idx val="1"/>
        <c:delete val="1"/>
      </c:legendEntry>
      <c:layout>
        <c:manualLayout>
          <c:xMode val="edge"/>
          <c:yMode val="edge"/>
          <c:x val="0.13896319638401902"/>
          <c:y val="0.76000916249105221"/>
          <c:w val="0.79707096297477009"/>
          <c:h val="9.5739250775471255E-2"/>
        </c:manualLayout>
      </c:layout>
      <c:overlay val="1"/>
      <c:txPr>
        <a:bodyPr/>
        <a:lstStyle/>
        <a:p>
          <a:pPr>
            <a:defRPr sz="800"/>
          </a:pPr>
          <a:endParaRPr lang="en-US"/>
        </a:p>
      </c:txPr>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12</xdr:row>
      <xdr:rowOff>0</xdr:rowOff>
    </xdr:from>
    <xdr:to>
      <xdr:col>4</xdr:col>
      <xdr:colOff>1981200</xdr:colOff>
      <xdr:row>12</xdr:row>
      <xdr:rowOff>2847975</xdr:rowOff>
    </xdr:to>
    <xdr:graphicFrame macro="">
      <xdr:nvGraphicFramePr>
        <xdr:cNvPr id="14" name="Chart 1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12</xdr:row>
      <xdr:rowOff>0</xdr:rowOff>
    </xdr:from>
    <xdr:to>
      <xdr:col>7</xdr:col>
      <xdr:colOff>1990725</xdr:colOff>
      <xdr:row>12</xdr:row>
      <xdr:rowOff>2838450</xdr:rowOff>
    </xdr:to>
    <xdr:graphicFrame macro="">
      <xdr:nvGraphicFramePr>
        <xdr:cNvPr id="15" name="Chart 1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xdr:row>
      <xdr:rowOff>0</xdr:rowOff>
    </xdr:from>
    <xdr:to>
      <xdr:col>4</xdr:col>
      <xdr:colOff>1990725</xdr:colOff>
      <xdr:row>5</xdr:row>
      <xdr:rowOff>2838450</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13</xdr:col>
      <xdr:colOff>0</xdr:colOff>
      <xdr:row>21</xdr:row>
      <xdr:rowOff>42864</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6</xdr:row>
      <xdr:rowOff>0</xdr:rowOff>
    </xdr:from>
    <xdr:to>
      <xdr:col>25</xdr:col>
      <xdr:colOff>0</xdr:colOff>
      <xdr:row>21</xdr:row>
      <xdr:rowOff>42864</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6</xdr:row>
      <xdr:rowOff>0</xdr:rowOff>
    </xdr:from>
    <xdr:to>
      <xdr:col>37</xdr:col>
      <xdr:colOff>0</xdr:colOff>
      <xdr:row>21</xdr:row>
      <xdr:rowOff>42864</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6</xdr:row>
      <xdr:rowOff>9525</xdr:rowOff>
    </xdr:from>
    <xdr:to>
      <xdr:col>8</xdr:col>
      <xdr:colOff>234043</xdr:colOff>
      <xdr:row>19</xdr:row>
      <xdr:rowOff>103415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6</xdr:row>
      <xdr:rowOff>0</xdr:rowOff>
    </xdr:from>
    <xdr:to>
      <xdr:col>14</xdr:col>
      <xdr:colOff>603464</xdr:colOff>
      <xdr:row>19</xdr:row>
      <xdr:rowOff>142875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3"/>
  <sheetViews>
    <sheetView showGridLines="0" tabSelected="1" zoomScaleNormal="100" workbookViewId="0">
      <selection activeCell="C4" sqref="C4"/>
    </sheetView>
  </sheetViews>
  <sheetFormatPr defaultRowHeight="14.6" x14ac:dyDescent="0.4"/>
  <cols>
    <col min="1" max="1" width="4.3046875" customWidth="1"/>
    <col min="2" max="2" width="24.3046875" customWidth="1"/>
    <col min="3" max="3" width="5.69140625" style="2" customWidth="1"/>
    <col min="4" max="4" width="21.3828125" style="2" customWidth="1"/>
    <col min="5" max="5" width="11.3828125" customWidth="1"/>
    <col min="6" max="6" width="24.3046875" customWidth="1"/>
    <col min="7" max="7" width="5.69140625" customWidth="1"/>
    <col min="8" max="8" width="32.84375" customWidth="1"/>
  </cols>
  <sheetData>
    <row r="2" spans="2:10" s="96" customFormat="1" ht="37.5" customHeight="1" x14ac:dyDescent="0.4">
      <c r="B2" s="97" t="s">
        <v>32</v>
      </c>
      <c r="C2" s="95"/>
      <c r="D2" s="95"/>
      <c r="F2" s="125" t="s">
        <v>43</v>
      </c>
      <c r="G2" s="125"/>
      <c r="H2" s="125"/>
    </row>
    <row r="3" spans="2:10" s="96" customFormat="1" ht="22.5" customHeight="1" x14ac:dyDescent="0.4">
      <c r="B3" s="106" t="s">
        <v>27</v>
      </c>
      <c r="C3" s="107">
        <f>SEM!C4</f>
        <v>1.4285090825711371</v>
      </c>
      <c r="D3" s="120" t="s">
        <v>45</v>
      </c>
      <c r="E3" s="121">
        <f>C3*SQRT(((9-1)*10)/_xlfn.CHISQ.INV(0.05,((9-1)*10)))</f>
        <v>1.6441451997825451</v>
      </c>
      <c r="F3" s="123" t="s">
        <v>44</v>
      </c>
      <c r="G3" s="124"/>
      <c r="H3" s="124"/>
      <c r="J3" s="94" t="s">
        <v>42</v>
      </c>
    </row>
    <row r="4" spans="2:10" ht="15" customHeight="1" x14ac:dyDescent="0.4">
      <c r="B4" s="93" t="s">
        <v>41</v>
      </c>
      <c r="C4" s="112">
        <f>C3/'Grey bands'!B106</f>
        <v>33.919731990329879</v>
      </c>
      <c r="D4" s="126" t="s">
        <v>40</v>
      </c>
      <c r="E4" s="126"/>
      <c r="F4" s="124"/>
      <c r="G4" s="124"/>
      <c r="H4" s="124"/>
    </row>
    <row r="5" spans="2:10" ht="15" customHeight="1" x14ac:dyDescent="0.4">
      <c r="B5" s="93"/>
      <c r="C5" s="112"/>
      <c r="D5" s="112"/>
      <c r="F5" s="124"/>
      <c r="G5" s="124"/>
      <c r="H5" s="124"/>
    </row>
    <row r="6" spans="2:10" ht="225" customHeight="1" x14ac:dyDescent="0.4">
      <c r="F6" s="124"/>
      <c r="G6" s="124"/>
      <c r="H6" s="124"/>
    </row>
    <row r="7" spans="2:10" s="98" customFormat="1" ht="52.5" customHeight="1" x14ac:dyDescent="0.4">
      <c r="B7" s="97" t="s">
        <v>26</v>
      </c>
      <c r="C7" s="99"/>
      <c r="D7" s="99"/>
      <c r="F7" s="97" t="s">
        <v>25</v>
      </c>
      <c r="G7" s="99"/>
    </row>
    <row r="8" spans="2:10" s="98" customFormat="1" ht="15" customHeight="1" x14ac:dyDescent="0.4">
      <c r="B8" s="97"/>
      <c r="C8" s="99"/>
      <c r="D8" s="99"/>
      <c r="F8" s="106" t="s">
        <v>36</v>
      </c>
      <c r="G8" s="108">
        <f>'Between Assessors'!E4</f>
        <v>0.83109097359735995</v>
      </c>
      <c r="H8" s="96" t="s">
        <v>37</v>
      </c>
    </row>
    <row r="9" spans="2:10" x14ac:dyDescent="0.4">
      <c r="B9" s="93" t="s">
        <v>28</v>
      </c>
      <c r="C9" s="100">
        <f>SEM!D4</f>
        <v>2.0262653461233571</v>
      </c>
      <c r="D9" s="116" t="s">
        <v>45</v>
      </c>
      <c r="E9" s="117">
        <f>C9*SQRT(((3-1)*10)/_xlfn.CHISQ.INV(0.05,((3-1)*10)))</f>
        <v>2.7509342312506098</v>
      </c>
      <c r="F9" s="93" t="s">
        <v>33</v>
      </c>
      <c r="G9" s="100">
        <f>IF(('Between Assessors'!B4-'Between Assessors'!D4)&gt;0,('Between Assessors'!B4-'Between Assessors'!D4),-('Between Assessors'!B4-'Between Assessors'!D4))</f>
        <v>0.30725649339933991</v>
      </c>
      <c r="H9" s="94" t="str">
        <f>IF(('Between Assessors'!B4-'Between Assessors'!D4)&gt;0,"greater than the average","less than the average")</f>
        <v>less than the average</v>
      </c>
    </row>
    <row r="10" spans="2:10" x14ac:dyDescent="0.4">
      <c r="B10" s="93" t="s">
        <v>29</v>
      </c>
      <c r="C10" s="102">
        <f>SEM!E4</f>
        <v>0.54859247067944827</v>
      </c>
      <c r="D10" s="116" t="s">
        <v>45</v>
      </c>
      <c r="E10" s="118">
        <f>C10*SQRT(((3-1)*10)/_xlfn.CHISQ.INV(0.05,((3-1)*10)))</f>
        <v>0.74478982206635724</v>
      </c>
      <c r="F10" s="93" t="s">
        <v>34</v>
      </c>
      <c r="G10" s="102">
        <f>IF(('Between Assessors'!C4-'Between Assessors'!D4)&gt;0,('Between Assessors'!C4-'Between Assessors'!D4),-('Between Assessors'!C4-'Between Assessors'!D4))</f>
        <v>0.30725649339934025</v>
      </c>
      <c r="H10" s="94" t="str">
        <f>IF(('Between Assessors'!C4-'Between Assessors'!D4)&gt;0,"greater than the average","less than the average")</f>
        <v>greater than the average</v>
      </c>
    </row>
    <row r="11" spans="2:10" x14ac:dyDescent="0.4">
      <c r="B11" s="93" t="s">
        <v>30</v>
      </c>
      <c r="C11" s="101" t="e">
        <f>SEM!#REF!</f>
        <v>#REF!</v>
      </c>
      <c r="D11" s="116" t="s">
        <v>45</v>
      </c>
      <c r="E11" s="119" t="e">
        <f>C11*SQRT(((3-1)*10)/_xlfn.CHISQ.INV(0.05,((3-1)*10)))</f>
        <v>#REF!</v>
      </c>
      <c r="F11" s="93" t="s">
        <v>35</v>
      </c>
      <c r="G11" s="101" t="e">
        <f>IF(('Between Assessors'!#REF!-'Between Assessors'!D4)&gt;0,('Between Assessors'!#REF!-'Between Assessors'!D4),-('Between Assessors'!#REF!-'Between Assessors'!D4))</f>
        <v>#REF!</v>
      </c>
      <c r="H11" s="94" t="e">
        <f>IF(('Between Assessors'!#REF!-'Between Assessors'!D4)&gt;0,"greater than the average","less than the average")</f>
        <v>#REF!</v>
      </c>
    </row>
    <row r="12" spans="2:10" x14ac:dyDescent="0.4">
      <c r="B12" s="93"/>
      <c r="C12" s="101"/>
      <c r="D12" s="101"/>
    </row>
    <row r="13" spans="2:10" ht="225" customHeight="1" x14ac:dyDescent="0.4">
      <c r="B13" s="93"/>
      <c r="C13" s="101"/>
      <c r="D13" s="101"/>
    </row>
  </sheetData>
  <mergeCells count="3">
    <mergeCell ref="F3:H6"/>
    <mergeCell ref="F2:H2"/>
    <mergeCell ref="D4:E4"/>
  </mergeCells>
  <pageMargins left="0.23622047244094491" right="0.23622047244094491" top="0.74803149606299213" bottom="0.74803149606299213" header="0.31496062992125984" footer="0.31496062992125984"/>
  <pageSetup paperSize="9" scale="75" fitToWidth="0" fitToHeight="0" orientation="portrait" r:id="rId1"/>
  <headerFooter>
    <oddHeader>&amp;CRepeatability analysis</oddHeader>
    <oddFooter>&amp;CRichard Baker 2016</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5"/>
  <sheetViews>
    <sheetView topLeftCell="A58" workbookViewId="0">
      <selection activeCell="B5" sqref="B5"/>
    </sheetView>
  </sheetViews>
  <sheetFormatPr defaultColWidth="9.15234375" defaultRowHeight="14.6" x14ac:dyDescent="0.4"/>
  <cols>
    <col min="1" max="1" width="13.3828125" style="2" customWidth="1"/>
    <col min="2" max="37" width="5.69140625" style="3" customWidth="1"/>
    <col min="38" max="16384" width="9.15234375" style="2"/>
  </cols>
  <sheetData>
    <row r="1" spans="1:37" ht="15" thickBot="1" x14ac:dyDescent="0.45">
      <c r="A1" s="16" t="s">
        <v>6</v>
      </c>
      <c r="B1" s="130" t="s">
        <v>7</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row>
    <row r="2" spans="1:37" ht="15" thickBot="1" x14ac:dyDescent="0.45">
      <c r="A2" s="16" t="s">
        <v>0</v>
      </c>
      <c r="B2" s="132" t="s">
        <v>3</v>
      </c>
      <c r="C2" s="133"/>
      <c r="D2" s="133"/>
      <c r="E2" s="133"/>
      <c r="F2" s="133"/>
      <c r="G2" s="133"/>
      <c r="H2" s="133"/>
      <c r="I2" s="133"/>
      <c r="J2" s="133"/>
      <c r="K2" s="133"/>
      <c r="L2" s="133"/>
      <c r="M2" s="133"/>
      <c r="N2" s="132" t="s">
        <v>8</v>
      </c>
      <c r="O2" s="133"/>
      <c r="P2" s="133"/>
      <c r="Q2" s="133"/>
      <c r="R2" s="133"/>
      <c r="S2" s="133"/>
      <c r="T2" s="133"/>
      <c r="U2" s="133"/>
      <c r="V2" s="133"/>
      <c r="W2" s="133"/>
      <c r="X2" s="133"/>
      <c r="Y2" s="133"/>
      <c r="Z2" s="133" t="s">
        <v>9</v>
      </c>
      <c r="AA2" s="133"/>
      <c r="AB2" s="133"/>
      <c r="AC2" s="133"/>
      <c r="AD2" s="133"/>
      <c r="AE2" s="133"/>
      <c r="AF2" s="133"/>
      <c r="AG2" s="133"/>
      <c r="AH2" s="133"/>
      <c r="AI2" s="133"/>
      <c r="AJ2" s="133"/>
      <c r="AK2" s="133"/>
    </row>
    <row r="3" spans="1:37" s="4" customFormat="1" ht="15" thickBot="1" x14ac:dyDescent="0.45">
      <c r="A3" s="16" t="s">
        <v>1</v>
      </c>
      <c r="B3" s="127" t="s">
        <v>4</v>
      </c>
      <c r="C3" s="128"/>
      <c r="D3" s="128"/>
      <c r="E3" s="128"/>
      <c r="F3" s="128"/>
      <c r="G3" s="128"/>
      <c r="H3" s="129" t="s">
        <v>5</v>
      </c>
      <c r="I3" s="129"/>
      <c r="J3" s="129"/>
      <c r="K3" s="129"/>
      <c r="L3" s="129"/>
      <c r="M3" s="129"/>
      <c r="N3" s="127" t="s">
        <v>4</v>
      </c>
      <c r="O3" s="128"/>
      <c r="P3" s="128"/>
      <c r="Q3" s="128"/>
      <c r="R3" s="128"/>
      <c r="S3" s="128"/>
      <c r="T3" s="129" t="s">
        <v>5</v>
      </c>
      <c r="U3" s="129"/>
      <c r="V3" s="129"/>
      <c r="W3" s="129"/>
      <c r="X3" s="129"/>
      <c r="Y3" s="129"/>
      <c r="Z3" s="127" t="s">
        <v>4</v>
      </c>
      <c r="AA3" s="128"/>
      <c r="AB3" s="128"/>
      <c r="AC3" s="128"/>
      <c r="AD3" s="128"/>
      <c r="AE3" s="128"/>
      <c r="AF3" s="129" t="s">
        <v>5</v>
      </c>
      <c r="AG3" s="129"/>
      <c r="AH3" s="129"/>
      <c r="AI3" s="129"/>
      <c r="AJ3" s="129"/>
      <c r="AK3" s="129"/>
    </row>
    <row r="4" spans="1:37" ht="15" thickBot="1" x14ac:dyDescent="0.45">
      <c r="A4" s="16" t="s">
        <v>2</v>
      </c>
      <c r="B4" s="5">
        <v>1</v>
      </c>
      <c r="C4" s="6">
        <v>2</v>
      </c>
      <c r="D4" s="6">
        <v>3</v>
      </c>
      <c r="E4" s="6">
        <v>4</v>
      </c>
      <c r="F4" s="6">
        <v>5</v>
      </c>
      <c r="G4" s="6">
        <v>6</v>
      </c>
      <c r="H4" s="10">
        <v>1</v>
      </c>
      <c r="I4" s="10">
        <v>2</v>
      </c>
      <c r="J4" s="11">
        <v>3</v>
      </c>
      <c r="K4" s="10">
        <v>4</v>
      </c>
      <c r="L4" s="10">
        <v>5</v>
      </c>
      <c r="M4" s="10">
        <v>6</v>
      </c>
      <c r="N4" s="5">
        <v>1</v>
      </c>
      <c r="O4" s="6">
        <v>2</v>
      </c>
      <c r="P4" s="6">
        <v>3</v>
      </c>
      <c r="Q4" s="6">
        <v>4</v>
      </c>
      <c r="R4" s="6">
        <v>5</v>
      </c>
      <c r="S4" s="6">
        <v>6</v>
      </c>
      <c r="T4" s="10">
        <v>1</v>
      </c>
      <c r="U4" s="10">
        <v>2</v>
      </c>
      <c r="V4" s="11">
        <v>3</v>
      </c>
      <c r="W4" s="10">
        <v>4</v>
      </c>
      <c r="X4" s="10">
        <v>5</v>
      </c>
      <c r="Y4" s="10">
        <v>6</v>
      </c>
      <c r="Z4" s="5">
        <v>1</v>
      </c>
      <c r="AA4" s="6">
        <v>2</v>
      </c>
      <c r="AB4" s="6">
        <v>3</v>
      </c>
      <c r="AC4" s="6">
        <v>4</v>
      </c>
      <c r="AD4" s="6">
        <v>5</v>
      </c>
      <c r="AE4" s="6">
        <v>6</v>
      </c>
      <c r="AF4" s="10">
        <v>1</v>
      </c>
      <c r="AG4" s="10">
        <v>2</v>
      </c>
      <c r="AH4" s="11">
        <v>3</v>
      </c>
      <c r="AI4" s="10">
        <v>4</v>
      </c>
      <c r="AJ4" s="10">
        <v>5</v>
      </c>
      <c r="AK4" s="10">
        <v>6</v>
      </c>
    </row>
    <row r="5" spans="1:37" x14ac:dyDescent="0.4">
      <c r="A5" s="14">
        <f>0</f>
        <v>0</v>
      </c>
      <c r="B5" s="152">
        <v>-0.55878000000000005</v>
      </c>
      <c r="C5" s="152">
        <v>-1.8734500000000001</v>
      </c>
      <c r="D5" s="152">
        <v>-0.94850999999999996</v>
      </c>
      <c r="E5" s="152">
        <v>-0.62909999999999999</v>
      </c>
      <c r="F5" s="152">
        <v>-2.0196100000000001</v>
      </c>
      <c r="G5" s="152">
        <v>-1.53223</v>
      </c>
      <c r="H5" s="153">
        <v>-1.12355</v>
      </c>
      <c r="I5" s="153">
        <v>-5.3460000000000001E-2</v>
      </c>
      <c r="J5" s="153">
        <v>-2.44625</v>
      </c>
      <c r="K5" s="153">
        <v>-2.2604500000000001</v>
      </c>
      <c r="L5" s="153">
        <v>-2.5795400000000002</v>
      </c>
      <c r="M5" s="153">
        <v>-0.95540999999999998</v>
      </c>
      <c r="N5" s="152">
        <v>-4.2749499999999996</v>
      </c>
      <c r="O5" s="152">
        <v>-5.7880000000000003</v>
      </c>
      <c r="P5" s="152">
        <v>-4.07829</v>
      </c>
      <c r="Q5" s="152">
        <v>-5.43607</v>
      </c>
      <c r="R5" s="152">
        <v>-4.88544</v>
      </c>
      <c r="S5" s="152">
        <v>-3.6152299999999999</v>
      </c>
      <c r="T5" s="153">
        <v>-3.38442</v>
      </c>
      <c r="U5" s="153">
        <v>-1.3698900000000001</v>
      </c>
      <c r="V5" s="153">
        <v>-1.9091199999999999</v>
      </c>
      <c r="W5" s="153">
        <v>-2.3361800000000001</v>
      </c>
      <c r="X5" s="153">
        <v>-1.5709</v>
      </c>
      <c r="Y5" s="153">
        <v>-3.04895</v>
      </c>
      <c r="Z5" s="152">
        <v>-4.3766400000000001</v>
      </c>
      <c r="AA5" s="152">
        <v>-3.7326100000000002</v>
      </c>
      <c r="AB5" s="152">
        <v>-6.9930399999999997</v>
      </c>
      <c r="AC5" s="152">
        <v>-7.4365300000000003</v>
      </c>
      <c r="AD5" s="152">
        <v>-7.0000099999999996</v>
      </c>
      <c r="AE5" s="152">
        <v>-4.3293799999999996</v>
      </c>
      <c r="AF5" s="153">
        <v>-1.09762</v>
      </c>
      <c r="AG5" s="153">
        <v>-2.5034999999999998</v>
      </c>
      <c r="AH5" s="153">
        <v>-3.54115</v>
      </c>
      <c r="AI5" s="153">
        <v>-1.26135</v>
      </c>
      <c r="AJ5" s="153">
        <v>-3.5802999999999998</v>
      </c>
      <c r="AK5" s="153">
        <v>-4.3119500000000004</v>
      </c>
    </row>
    <row r="6" spans="1:37" x14ac:dyDescent="0.4">
      <c r="A6" s="14">
        <f t="shared" ref="A6:A69" si="0">A5+0.01</f>
        <v>0.01</v>
      </c>
      <c r="B6" s="152">
        <v>-2.2458399999999998</v>
      </c>
      <c r="C6" s="152">
        <v>-3.3837700000000002</v>
      </c>
      <c r="D6" s="152">
        <v>-2.5772200000000001</v>
      </c>
      <c r="E6" s="152">
        <v>-2.10059</v>
      </c>
      <c r="F6" s="152">
        <v>-3.6624599999999998</v>
      </c>
      <c r="G6" s="152">
        <v>-3.1622599999999998</v>
      </c>
      <c r="H6" s="153">
        <v>-2.8830900000000002</v>
      </c>
      <c r="I6" s="153">
        <v>-2.0574699999999999</v>
      </c>
      <c r="J6" s="153">
        <v>-3.8446899999999999</v>
      </c>
      <c r="K6" s="153">
        <v>-4.0930999999999997</v>
      </c>
      <c r="L6" s="153">
        <v>-4.12507</v>
      </c>
      <c r="M6" s="153">
        <v>-2.6106400000000001</v>
      </c>
      <c r="N6" s="152">
        <v>-6.0043100000000003</v>
      </c>
      <c r="O6" s="152">
        <v>-7.5414599999999998</v>
      </c>
      <c r="P6" s="152">
        <v>-5.8905799999999999</v>
      </c>
      <c r="Q6" s="152">
        <v>-7.3075299999999999</v>
      </c>
      <c r="R6" s="152">
        <v>-6.4351900000000004</v>
      </c>
      <c r="S6" s="152">
        <v>-5.5627700000000004</v>
      </c>
      <c r="T6" s="153">
        <v>-5.3016199999999998</v>
      </c>
      <c r="U6" s="153">
        <v>-3.57789</v>
      </c>
      <c r="V6" s="153">
        <v>-3.9550299999999998</v>
      </c>
      <c r="W6" s="153">
        <v>-4.3945999999999996</v>
      </c>
      <c r="X6" s="153">
        <v>-3.5770499999999998</v>
      </c>
      <c r="Y6" s="153">
        <v>-5.1931900000000004</v>
      </c>
      <c r="Z6" s="152">
        <v>-6.1879600000000003</v>
      </c>
      <c r="AA6" s="152">
        <v>-5.8053100000000004</v>
      </c>
      <c r="AB6" s="152">
        <v>-8.6292600000000004</v>
      </c>
      <c r="AC6" s="152">
        <v>-9.2201000000000004</v>
      </c>
      <c r="AD6" s="152">
        <v>-8.70824</v>
      </c>
      <c r="AE6" s="152">
        <v>-6.2215699999999998</v>
      </c>
      <c r="AF6" s="153">
        <v>-3.19543</v>
      </c>
      <c r="AG6" s="153">
        <v>-4.7244299999999999</v>
      </c>
      <c r="AH6" s="153">
        <v>-5.1882099999999998</v>
      </c>
      <c r="AI6" s="153">
        <v>-3.3404500000000001</v>
      </c>
      <c r="AJ6" s="153">
        <v>-5.2997800000000002</v>
      </c>
      <c r="AK6" s="153">
        <v>-6.2487500000000002</v>
      </c>
    </row>
    <row r="7" spans="1:37" x14ac:dyDescent="0.4">
      <c r="A7" s="14">
        <f t="shared" si="0"/>
        <v>0.02</v>
      </c>
      <c r="B7" s="152">
        <v>-3.7964500000000001</v>
      </c>
      <c r="C7" s="152">
        <v>-4.6556300000000004</v>
      </c>
      <c r="D7" s="152">
        <v>-4.0713499999999998</v>
      </c>
      <c r="E7" s="152">
        <v>-3.4353099999999999</v>
      </c>
      <c r="F7" s="152">
        <v>-5.1076100000000002</v>
      </c>
      <c r="G7" s="152">
        <v>-4.7016400000000003</v>
      </c>
      <c r="H7" s="153">
        <v>-4.6094900000000001</v>
      </c>
      <c r="I7" s="153">
        <v>-3.94618</v>
      </c>
      <c r="J7" s="153">
        <v>-4.9742100000000002</v>
      </c>
      <c r="K7" s="153">
        <v>-5.7949799999999998</v>
      </c>
      <c r="L7" s="153">
        <v>-5.49899</v>
      </c>
      <c r="M7" s="153">
        <v>-4.0275499999999997</v>
      </c>
      <c r="N7" s="152">
        <v>-7.4957399999999996</v>
      </c>
      <c r="O7" s="152">
        <v>-9.0103600000000004</v>
      </c>
      <c r="P7" s="152">
        <v>-7.5605599999999997</v>
      </c>
      <c r="Q7" s="152">
        <v>-8.8598499999999998</v>
      </c>
      <c r="R7" s="152">
        <v>-7.8579999999999997</v>
      </c>
      <c r="S7" s="152">
        <v>-7.4130700000000003</v>
      </c>
      <c r="T7" s="153">
        <v>-6.97417</v>
      </c>
      <c r="U7" s="153">
        <v>-5.61015</v>
      </c>
      <c r="V7" s="153">
        <v>-5.8313499999999996</v>
      </c>
      <c r="W7" s="153">
        <v>-6.2537700000000003</v>
      </c>
      <c r="X7" s="153">
        <v>-5.4090999999999996</v>
      </c>
      <c r="Y7" s="153">
        <v>-7.1737799999999998</v>
      </c>
      <c r="Z7" s="152">
        <v>-7.8536299999999999</v>
      </c>
      <c r="AA7" s="152">
        <v>-7.7343700000000002</v>
      </c>
      <c r="AB7" s="152">
        <v>-10.032870000000001</v>
      </c>
      <c r="AC7" s="152">
        <v>-10.63485</v>
      </c>
      <c r="AD7" s="152">
        <v>-10.232189999999999</v>
      </c>
      <c r="AE7" s="152">
        <v>-7.9256700000000002</v>
      </c>
      <c r="AF7" s="153">
        <v>-5.0896400000000002</v>
      </c>
      <c r="AG7" s="153">
        <v>-6.69252</v>
      </c>
      <c r="AH7" s="153">
        <v>-6.6839399999999998</v>
      </c>
      <c r="AI7" s="153">
        <v>-5.3319099999999997</v>
      </c>
      <c r="AJ7" s="153">
        <v>-6.7598900000000004</v>
      </c>
      <c r="AK7" s="153">
        <v>-7.9522199999999996</v>
      </c>
    </row>
    <row r="8" spans="1:37" x14ac:dyDescent="0.4">
      <c r="A8" s="14">
        <f t="shared" si="0"/>
        <v>0.03</v>
      </c>
      <c r="B8" s="152">
        <v>-5.0241400000000001</v>
      </c>
      <c r="C8" s="152">
        <v>-5.5449599999999997</v>
      </c>
      <c r="D8" s="152">
        <v>-5.2597500000000004</v>
      </c>
      <c r="E8" s="152">
        <v>-4.4614200000000004</v>
      </c>
      <c r="F8" s="152">
        <v>-6.18452</v>
      </c>
      <c r="G8" s="152">
        <v>-5.9467499999999998</v>
      </c>
      <c r="H8" s="153">
        <v>-6.0446499999999999</v>
      </c>
      <c r="I8" s="153">
        <v>-5.47905</v>
      </c>
      <c r="J8" s="153">
        <v>-5.6902100000000004</v>
      </c>
      <c r="K8" s="153">
        <v>-7.1314299999999999</v>
      </c>
      <c r="L8" s="153">
        <v>-6.5289200000000003</v>
      </c>
      <c r="M8" s="153">
        <v>-5.0117099999999999</v>
      </c>
      <c r="N8" s="152">
        <v>-8.6014599999999994</v>
      </c>
      <c r="O8" s="152">
        <v>-9.9962900000000001</v>
      </c>
      <c r="P8" s="152">
        <v>-8.8893000000000004</v>
      </c>
      <c r="Q8" s="152">
        <v>-9.9054400000000005</v>
      </c>
      <c r="R8" s="152">
        <v>-8.9848599999999994</v>
      </c>
      <c r="S8" s="152">
        <v>-8.9489599999999996</v>
      </c>
      <c r="T8" s="153">
        <v>-8.2034099999999999</v>
      </c>
      <c r="U8" s="153">
        <v>-7.2307399999999999</v>
      </c>
      <c r="V8" s="153">
        <v>-7.2952000000000004</v>
      </c>
      <c r="W8" s="153">
        <v>-7.6985200000000003</v>
      </c>
      <c r="X8" s="153">
        <v>-6.81433</v>
      </c>
      <c r="Y8" s="153">
        <v>-8.7339099999999998</v>
      </c>
      <c r="Z8" s="152">
        <v>-9.1888299999999994</v>
      </c>
      <c r="AA8" s="152">
        <v>-9.2942400000000003</v>
      </c>
      <c r="AB8" s="152">
        <v>-11.03938</v>
      </c>
      <c r="AC8" s="152">
        <v>-11.51383</v>
      </c>
      <c r="AD8" s="152">
        <v>-11.420170000000001</v>
      </c>
      <c r="AE8" s="152">
        <v>-9.2397399999999994</v>
      </c>
      <c r="AF8" s="153">
        <v>-6.5649499999999996</v>
      </c>
      <c r="AG8" s="153">
        <v>-8.1740100000000009</v>
      </c>
      <c r="AH8" s="153">
        <v>-7.8440700000000003</v>
      </c>
      <c r="AI8" s="153">
        <v>-7.0034000000000001</v>
      </c>
      <c r="AJ8" s="153">
        <v>-7.7803899999999997</v>
      </c>
      <c r="AK8" s="153">
        <v>-9.2083200000000005</v>
      </c>
    </row>
    <row r="9" spans="1:37" x14ac:dyDescent="0.4">
      <c r="A9" s="14">
        <f t="shared" si="0"/>
        <v>0.04</v>
      </c>
      <c r="B9" s="152">
        <v>-5.8289099999999996</v>
      </c>
      <c r="C9" s="152">
        <v>-5.9989499999999998</v>
      </c>
      <c r="D9" s="152">
        <v>-6.0511900000000001</v>
      </c>
      <c r="E9" s="152">
        <v>-5.0920899999999998</v>
      </c>
      <c r="F9" s="152">
        <v>-6.8243</v>
      </c>
      <c r="G9" s="152">
        <v>-6.7832800000000004</v>
      </c>
      <c r="H9" s="153">
        <v>-7.01816</v>
      </c>
      <c r="I9" s="153">
        <v>-6.5049999999999999</v>
      </c>
      <c r="J9" s="153">
        <v>-5.9451700000000001</v>
      </c>
      <c r="K9" s="153">
        <v>-7.9593999999999996</v>
      </c>
      <c r="L9" s="153">
        <v>-7.1294899999999997</v>
      </c>
      <c r="M9" s="153">
        <v>-5.4776800000000003</v>
      </c>
      <c r="N9" s="152">
        <v>-9.26267</v>
      </c>
      <c r="O9" s="152">
        <v>-10.4262</v>
      </c>
      <c r="P9" s="152">
        <v>-9.7597000000000005</v>
      </c>
      <c r="Q9" s="152">
        <v>-10.379989999999999</v>
      </c>
      <c r="R9" s="152">
        <v>-9.7227099999999993</v>
      </c>
      <c r="S9" s="152">
        <v>-10.027520000000001</v>
      </c>
      <c r="T9" s="153">
        <v>-8.9010400000000001</v>
      </c>
      <c r="U9" s="153">
        <v>-8.3092100000000002</v>
      </c>
      <c r="V9" s="153">
        <v>-8.2071199999999997</v>
      </c>
      <c r="W9" s="153">
        <v>-8.6240100000000002</v>
      </c>
      <c r="X9" s="153">
        <v>-7.6484899999999998</v>
      </c>
      <c r="Y9" s="153">
        <v>-9.7261100000000003</v>
      </c>
      <c r="Z9" s="152">
        <v>-10.07953</v>
      </c>
      <c r="AA9" s="152">
        <v>-10.34449</v>
      </c>
      <c r="AB9" s="152">
        <v>-11.56898</v>
      </c>
      <c r="AC9" s="152">
        <v>-11.808160000000001</v>
      </c>
      <c r="AD9" s="152">
        <v>-12.19084</v>
      </c>
      <c r="AE9" s="152">
        <v>-10.05702</v>
      </c>
      <c r="AF9" s="153">
        <v>-7.5014599999999998</v>
      </c>
      <c r="AG9" s="153">
        <v>-9.0470799999999993</v>
      </c>
      <c r="AH9" s="153">
        <v>-8.5602900000000002</v>
      </c>
      <c r="AI9" s="153">
        <v>-8.1998800000000003</v>
      </c>
      <c r="AJ9" s="153">
        <v>-8.2745099999999994</v>
      </c>
      <c r="AK9" s="153">
        <v>-9.9131300000000007</v>
      </c>
    </row>
    <row r="10" spans="1:37" x14ac:dyDescent="0.4">
      <c r="A10" s="14">
        <f t="shared" si="0"/>
        <v>0.05</v>
      </c>
      <c r="B10" s="152">
        <v>-6.2035</v>
      </c>
      <c r="C10" s="152">
        <v>-6.0525700000000002</v>
      </c>
      <c r="D10" s="152">
        <v>-6.4393900000000004</v>
      </c>
      <c r="E10" s="152">
        <v>-5.3311000000000002</v>
      </c>
      <c r="F10" s="152">
        <v>-7.0511799999999996</v>
      </c>
      <c r="G10" s="152">
        <v>-7.1950000000000003</v>
      </c>
      <c r="H10" s="153">
        <v>-7.4806699999999999</v>
      </c>
      <c r="I10" s="153">
        <v>-6.9825999999999997</v>
      </c>
      <c r="J10" s="153">
        <v>-5.7838399999999996</v>
      </c>
      <c r="K10" s="153">
        <v>-8.2543100000000003</v>
      </c>
      <c r="L10" s="153">
        <v>-7.30809</v>
      </c>
      <c r="M10" s="153">
        <v>-5.4578899999999999</v>
      </c>
      <c r="N10" s="152">
        <v>-9.5065899999999992</v>
      </c>
      <c r="O10" s="152">
        <v>-10.34928</v>
      </c>
      <c r="P10" s="152">
        <v>-10.15062</v>
      </c>
      <c r="Q10" s="152">
        <v>-10.335459999999999</v>
      </c>
      <c r="R10" s="152">
        <v>-10.064780000000001</v>
      </c>
      <c r="S10" s="152">
        <v>-10.59906</v>
      </c>
      <c r="T10" s="153">
        <v>-9.0918299999999999</v>
      </c>
      <c r="U10" s="153">
        <v>-8.8315400000000004</v>
      </c>
      <c r="V10" s="153">
        <v>-8.5505999999999993</v>
      </c>
      <c r="W10" s="153">
        <v>-9.03965</v>
      </c>
      <c r="X10" s="153">
        <v>-7.8967900000000002</v>
      </c>
      <c r="Y10" s="153">
        <v>-10.13048</v>
      </c>
      <c r="Z10" s="152">
        <v>-10.493270000000001</v>
      </c>
      <c r="AA10" s="152">
        <v>-10.85073</v>
      </c>
      <c r="AB10" s="152">
        <v>-11.630190000000001</v>
      </c>
      <c r="AC10" s="152">
        <v>-11.57793</v>
      </c>
      <c r="AD10" s="152">
        <v>-12.538360000000001</v>
      </c>
      <c r="AE10" s="152">
        <v>-10.37161</v>
      </c>
      <c r="AF10" s="153">
        <v>-7.8821399999999997</v>
      </c>
      <c r="AG10" s="153">
        <v>-9.3137799999999995</v>
      </c>
      <c r="AH10" s="153">
        <v>-8.8138100000000001</v>
      </c>
      <c r="AI10" s="153">
        <v>-8.8639299999999999</v>
      </c>
      <c r="AJ10" s="153">
        <v>-8.2511799999999997</v>
      </c>
      <c r="AK10" s="153">
        <v>-10.08037</v>
      </c>
    </row>
    <row r="11" spans="1:37" x14ac:dyDescent="0.4">
      <c r="A11" s="14">
        <f t="shared" si="0"/>
        <v>6.0000000000000005E-2</v>
      </c>
      <c r="B11" s="152">
        <v>-6.2097600000000002</v>
      </c>
      <c r="C11" s="152">
        <v>-5.7998700000000003</v>
      </c>
      <c r="D11" s="152">
        <v>-6.4809900000000003</v>
      </c>
      <c r="E11" s="152">
        <v>-5.2483399999999998</v>
      </c>
      <c r="F11" s="152">
        <v>-6.9452100000000003</v>
      </c>
      <c r="G11" s="152">
        <v>-7.2402699999999998</v>
      </c>
      <c r="H11" s="153">
        <v>-7.4898699999999998</v>
      </c>
      <c r="I11" s="153">
        <v>-6.9663399999999998</v>
      </c>
      <c r="J11" s="153">
        <v>-5.31243</v>
      </c>
      <c r="K11" s="153">
        <v>-8.0931999999999995</v>
      </c>
      <c r="L11" s="153">
        <v>-7.1423199999999998</v>
      </c>
      <c r="M11" s="153">
        <v>-5.0709799999999996</v>
      </c>
      <c r="N11" s="152">
        <v>-9.4187600000000007</v>
      </c>
      <c r="O11" s="152">
        <v>-9.8955099999999998</v>
      </c>
      <c r="P11" s="152">
        <v>-10.11811</v>
      </c>
      <c r="Q11" s="152">
        <v>-9.8991000000000007</v>
      </c>
      <c r="R11" s="152">
        <v>-10.070460000000001</v>
      </c>
      <c r="S11" s="152">
        <v>-10.695650000000001</v>
      </c>
      <c r="T11" s="153">
        <v>-8.8804700000000008</v>
      </c>
      <c r="U11" s="153">
        <v>-8.8727300000000007</v>
      </c>
      <c r="V11" s="153">
        <v>-8.4093800000000005</v>
      </c>
      <c r="W11" s="153">
        <v>-9.0365599999999997</v>
      </c>
      <c r="X11" s="153">
        <v>-7.64846</v>
      </c>
      <c r="Y11" s="153">
        <v>-10.031639999999999</v>
      </c>
      <c r="Z11" s="152">
        <v>-10.46833</v>
      </c>
      <c r="AA11" s="152">
        <v>-10.870950000000001</v>
      </c>
      <c r="AB11" s="152">
        <v>-11.30128</v>
      </c>
      <c r="AC11" s="152">
        <v>-10.952199999999999</v>
      </c>
      <c r="AD11" s="152">
        <v>-12.517469999999999</v>
      </c>
      <c r="AE11" s="152">
        <v>-10.25278</v>
      </c>
      <c r="AF11" s="153">
        <v>-7.7722300000000004</v>
      </c>
      <c r="AG11" s="153">
        <v>-9.0738699999999994</v>
      </c>
      <c r="AH11" s="153">
        <v>-8.6606000000000005</v>
      </c>
      <c r="AI11" s="153">
        <v>-9.0238499999999995</v>
      </c>
      <c r="AJ11" s="153">
        <v>-7.7919400000000003</v>
      </c>
      <c r="AK11" s="153">
        <v>-9.8092400000000008</v>
      </c>
    </row>
    <row r="12" spans="1:37" x14ac:dyDescent="0.4">
      <c r="A12" s="14">
        <f t="shared" si="0"/>
        <v>7.0000000000000007E-2</v>
      </c>
      <c r="B12" s="152">
        <v>-5.9427300000000001</v>
      </c>
      <c r="C12" s="152">
        <v>-5.3560499999999998</v>
      </c>
      <c r="D12" s="152">
        <v>-6.2637099999999997</v>
      </c>
      <c r="E12" s="152">
        <v>-4.9437699999999998</v>
      </c>
      <c r="F12" s="152">
        <v>-6.6015499999999996</v>
      </c>
      <c r="G12" s="152">
        <v>-7.0146899999999999</v>
      </c>
      <c r="H12" s="153">
        <v>-7.1672200000000004</v>
      </c>
      <c r="I12" s="153">
        <v>-6.5685200000000004</v>
      </c>
      <c r="J12" s="153">
        <v>-4.6623099999999997</v>
      </c>
      <c r="K12" s="153">
        <v>-7.6116299999999999</v>
      </c>
      <c r="L12" s="153">
        <v>-6.7394400000000001</v>
      </c>
      <c r="M12" s="153">
        <v>-4.4725799999999998</v>
      </c>
      <c r="N12" s="152">
        <v>-9.1065799999999992</v>
      </c>
      <c r="O12" s="152">
        <v>-9.2192900000000009</v>
      </c>
      <c r="P12" s="152">
        <v>-9.7631399999999999</v>
      </c>
      <c r="Q12" s="152">
        <v>-9.2193500000000004</v>
      </c>
      <c r="R12" s="152">
        <v>-9.8283500000000004</v>
      </c>
      <c r="S12" s="152">
        <v>-10.402990000000001</v>
      </c>
      <c r="T12" s="153">
        <v>-8.4019700000000004</v>
      </c>
      <c r="U12" s="153">
        <v>-8.5536399999999997</v>
      </c>
      <c r="V12" s="153">
        <v>-7.9215299999999997</v>
      </c>
      <c r="W12" s="153">
        <v>-8.7392599999999998</v>
      </c>
      <c r="X12" s="153">
        <v>-7.0487299999999999</v>
      </c>
      <c r="Y12" s="153">
        <v>-9.5699299999999994</v>
      </c>
      <c r="Z12" s="152">
        <v>-10.08891</v>
      </c>
      <c r="AA12" s="152">
        <v>-10.519869999999999</v>
      </c>
      <c r="AB12" s="152">
        <v>-10.69726</v>
      </c>
      <c r="AC12" s="152">
        <v>-10.08042</v>
      </c>
      <c r="AD12" s="152">
        <v>-12.215909999999999</v>
      </c>
      <c r="AE12" s="152">
        <v>-9.8072700000000008</v>
      </c>
      <c r="AF12" s="153">
        <v>-7.2841500000000003</v>
      </c>
      <c r="AG12" s="153">
        <v>-8.4793900000000004</v>
      </c>
      <c r="AH12" s="153">
        <v>-8.1990700000000007</v>
      </c>
      <c r="AI12" s="153">
        <v>-8.7631200000000007</v>
      </c>
      <c r="AJ12" s="153">
        <v>-7.0190999999999999</v>
      </c>
      <c r="AK12" s="153">
        <v>-9.2368699999999997</v>
      </c>
    </row>
    <row r="13" spans="1:37" x14ac:dyDescent="0.4">
      <c r="A13" s="14">
        <f t="shared" si="0"/>
        <v>0.08</v>
      </c>
      <c r="B13" s="152">
        <v>-5.49817</v>
      </c>
      <c r="C13" s="152">
        <v>-4.82524</v>
      </c>
      <c r="D13" s="152">
        <v>-5.8751899999999999</v>
      </c>
      <c r="E13" s="152">
        <v>-4.5145299999999997</v>
      </c>
      <c r="F13" s="152">
        <v>-6.1003800000000004</v>
      </c>
      <c r="G13" s="152">
        <v>-6.6175199999999998</v>
      </c>
      <c r="H13" s="153">
        <v>-6.64764</v>
      </c>
      <c r="I13" s="153">
        <v>-5.9220499999999996</v>
      </c>
      <c r="J13" s="153">
        <v>-3.9559799999999998</v>
      </c>
      <c r="K13" s="153">
        <v>-6.9513100000000003</v>
      </c>
      <c r="L13" s="153">
        <v>-6.2038500000000001</v>
      </c>
      <c r="M13" s="153">
        <v>-3.80619</v>
      </c>
      <c r="N13" s="152">
        <v>-8.6692</v>
      </c>
      <c r="O13" s="152">
        <v>-8.4518799999999992</v>
      </c>
      <c r="P13" s="152">
        <v>-9.1970600000000005</v>
      </c>
      <c r="Q13" s="152">
        <v>-8.4223999999999997</v>
      </c>
      <c r="R13" s="152">
        <v>-9.4219299999999997</v>
      </c>
      <c r="S13" s="152">
        <v>-9.8268799999999992</v>
      </c>
      <c r="T13" s="153">
        <v>-7.7786099999999996</v>
      </c>
      <c r="U13" s="153">
        <v>-8.0007699999999993</v>
      </c>
      <c r="V13" s="153">
        <v>-7.23482</v>
      </c>
      <c r="W13" s="153">
        <v>-8.2656700000000001</v>
      </c>
      <c r="X13" s="153">
        <v>-6.2530400000000004</v>
      </c>
      <c r="Y13" s="153">
        <v>-8.8939699999999995</v>
      </c>
      <c r="Z13" s="152">
        <v>-9.4585000000000008</v>
      </c>
      <c r="AA13" s="152">
        <v>-9.9300700000000006</v>
      </c>
      <c r="AB13" s="152">
        <v>-9.9359199999999994</v>
      </c>
      <c r="AC13" s="152">
        <v>-9.0948600000000006</v>
      </c>
      <c r="AD13" s="152">
        <v>-11.72836</v>
      </c>
      <c r="AE13" s="152">
        <v>-9.1442399999999999</v>
      </c>
      <c r="AF13" s="153">
        <v>-6.5455100000000002</v>
      </c>
      <c r="AG13" s="153">
        <v>-7.6892100000000001</v>
      </c>
      <c r="AH13" s="153">
        <v>-7.5373400000000004</v>
      </c>
      <c r="AI13" s="153">
        <v>-8.1879200000000001</v>
      </c>
      <c r="AJ13" s="153">
        <v>-6.0650399999999998</v>
      </c>
      <c r="AK13" s="153">
        <v>-8.4940599999999993</v>
      </c>
    </row>
    <row r="14" spans="1:37" x14ac:dyDescent="0.4">
      <c r="A14" s="14">
        <f t="shared" si="0"/>
        <v>0.09</v>
      </c>
      <c r="B14" s="152">
        <v>-4.9494199999999999</v>
      </c>
      <c r="C14" s="152">
        <v>-4.2800700000000003</v>
      </c>
      <c r="D14" s="152">
        <v>-5.3838800000000004</v>
      </c>
      <c r="E14" s="152">
        <v>-4.0337699999999996</v>
      </c>
      <c r="F14" s="152">
        <v>-5.4938500000000001</v>
      </c>
      <c r="G14" s="152">
        <v>-6.1281299999999996</v>
      </c>
      <c r="H14" s="153">
        <v>-6.0418200000000004</v>
      </c>
      <c r="I14" s="153">
        <v>-5.1508500000000002</v>
      </c>
      <c r="J14" s="153">
        <v>-3.28504</v>
      </c>
      <c r="K14" s="153">
        <v>-6.2240900000000003</v>
      </c>
      <c r="L14" s="153">
        <v>-5.61294</v>
      </c>
      <c r="M14" s="153">
        <v>-3.1729400000000001</v>
      </c>
      <c r="N14" s="152">
        <v>-8.1780600000000003</v>
      </c>
      <c r="O14" s="152">
        <v>-7.6761100000000004</v>
      </c>
      <c r="P14" s="152">
        <v>-8.5163399999999996</v>
      </c>
      <c r="Q14" s="152">
        <v>-7.5899099999999997</v>
      </c>
      <c r="R14" s="152">
        <v>-8.9101499999999998</v>
      </c>
      <c r="S14" s="152">
        <v>-9.0693300000000008</v>
      </c>
      <c r="T14" s="153">
        <v>-7.0946300000000004</v>
      </c>
      <c r="U14" s="153">
        <v>-7.3178799999999997</v>
      </c>
      <c r="V14" s="153">
        <v>-6.47255</v>
      </c>
      <c r="W14" s="153">
        <v>-7.7040899999999999</v>
      </c>
      <c r="X14" s="153">
        <v>-5.3954599999999999</v>
      </c>
      <c r="Y14" s="153">
        <v>-8.1270399999999992</v>
      </c>
      <c r="Z14" s="152">
        <v>-8.67713</v>
      </c>
      <c r="AA14" s="152">
        <v>-9.2177799999999994</v>
      </c>
      <c r="AB14" s="152">
        <v>-9.1143099999999997</v>
      </c>
      <c r="AC14" s="152">
        <v>-8.0921599999999998</v>
      </c>
      <c r="AD14" s="152">
        <v>-11.135630000000001</v>
      </c>
      <c r="AE14" s="152">
        <v>-8.3535900000000005</v>
      </c>
      <c r="AF14" s="153">
        <v>-5.6754800000000003</v>
      </c>
      <c r="AG14" s="153">
        <v>-6.8349399999999996</v>
      </c>
      <c r="AH14" s="153">
        <v>-6.7687900000000001</v>
      </c>
      <c r="AI14" s="153">
        <v>-7.4016200000000003</v>
      </c>
      <c r="AJ14" s="153">
        <v>-5.0493899999999998</v>
      </c>
      <c r="AK14" s="153">
        <v>-7.6794000000000002</v>
      </c>
    </row>
    <row r="15" spans="1:37" x14ac:dyDescent="0.4">
      <c r="A15" s="14">
        <f t="shared" si="0"/>
        <v>9.9999999999999992E-2</v>
      </c>
      <c r="B15" s="152">
        <v>-4.3422200000000002</v>
      </c>
      <c r="C15" s="152">
        <v>-3.7555499999999999</v>
      </c>
      <c r="D15" s="152">
        <v>-4.8323499999999999</v>
      </c>
      <c r="E15" s="152">
        <v>-3.5432199999999998</v>
      </c>
      <c r="F15" s="152">
        <v>-4.8099800000000004</v>
      </c>
      <c r="G15" s="152">
        <v>-5.5969300000000004</v>
      </c>
      <c r="H15" s="153">
        <v>-5.4183899999999996</v>
      </c>
      <c r="I15" s="153">
        <v>-4.3537800000000004</v>
      </c>
      <c r="J15" s="153">
        <v>-2.7025700000000001</v>
      </c>
      <c r="K15" s="153">
        <v>-5.49634</v>
      </c>
      <c r="L15" s="153">
        <v>-5.01288</v>
      </c>
      <c r="M15" s="153">
        <v>-2.6212200000000001</v>
      </c>
      <c r="N15" s="152">
        <v>-7.6712899999999999</v>
      </c>
      <c r="O15" s="152">
        <v>-6.9267399999999997</v>
      </c>
      <c r="P15" s="152">
        <v>-7.7898699999999996</v>
      </c>
      <c r="Q15" s="152">
        <v>-6.7613000000000003</v>
      </c>
      <c r="R15" s="152">
        <v>-8.3245500000000003</v>
      </c>
      <c r="S15" s="152">
        <v>-8.2135800000000003</v>
      </c>
      <c r="T15" s="153">
        <v>-6.3905599999999998</v>
      </c>
      <c r="U15" s="153">
        <v>-6.5736600000000003</v>
      </c>
      <c r="V15" s="153">
        <v>-5.7176</v>
      </c>
      <c r="W15" s="153">
        <v>-7.1066099999999999</v>
      </c>
      <c r="X15" s="153">
        <v>-4.5734000000000004</v>
      </c>
      <c r="Y15" s="153">
        <v>-7.3521700000000001</v>
      </c>
      <c r="Z15" s="152">
        <v>-7.82559</v>
      </c>
      <c r="AA15" s="152">
        <v>-8.4650300000000005</v>
      </c>
      <c r="AB15" s="152">
        <v>-8.2955000000000005</v>
      </c>
      <c r="AC15" s="152">
        <v>-7.1305300000000003</v>
      </c>
      <c r="AD15" s="152">
        <v>-10.494870000000001</v>
      </c>
      <c r="AE15" s="152">
        <v>-7.4992000000000001</v>
      </c>
      <c r="AF15" s="153">
        <v>-4.7689300000000001</v>
      </c>
      <c r="AG15" s="153">
        <v>-6.0036699999999996</v>
      </c>
      <c r="AH15" s="153">
        <v>-5.9595900000000004</v>
      </c>
      <c r="AI15" s="153">
        <v>-6.4891300000000003</v>
      </c>
      <c r="AJ15" s="153">
        <v>-4.0667099999999996</v>
      </c>
      <c r="AK15" s="153">
        <v>-6.8510499999999999</v>
      </c>
    </row>
    <row r="16" spans="1:37" x14ac:dyDescent="0.4">
      <c r="A16" s="14">
        <f t="shared" si="0"/>
        <v>0.10999999999999999</v>
      </c>
      <c r="B16" s="152">
        <v>-3.7009400000000001</v>
      </c>
      <c r="C16" s="152">
        <v>-3.25467</v>
      </c>
      <c r="D16" s="152">
        <v>-4.2416</v>
      </c>
      <c r="E16" s="152">
        <v>-3.0554299999999999</v>
      </c>
      <c r="F16" s="152">
        <v>-4.0653499999999996</v>
      </c>
      <c r="G16" s="152">
        <v>-5.0484799999999996</v>
      </c>
      <c r="H16" s="153">
        <v>-4.8054800000000002</v>
      </c>
      <c r="I16" s="153">
        <v>-3.5988500000000001</v>
      </c>
      <c r="J16" s="153">
        <v>-2.2261299999999999</v>
      </c>
      <c r="K16" s="153">
        <v>-4.79657</v>
      </c>
      <c r="L16" s="153">
        <v>-4.4230700000000001</v>
      </c>
      <c r="M16" s="153">
        <v>-2.1555499999999999</v>
      </c>
      <c r="N16" s="152">
        <v>-7.1587300000000003</v>
      </c>
      <c r="O16" s="152">
        <v>-6.2059600000000001</v>
      </c>
      <c r="P16" s="152">
        <v>-7.0567200000000003</v>
      </c>
      <c r="Q16" s="152">
        <v>-5.9498600000000001</v>
      </c>
      <c r="R16" s="152">
        <v>-7.6785100000000002</v>
      </c>
      <c r="S16" s="152">
        <v>-7.3197700000000001</v>
      </c>
      <c r="T16" s="153">
        <v>-5.67441</v>
      </c>
      <c r="U16" s="153">
        <v>-5.8009599999999999</v>
      </c>
      <c r="V16" s="153">
        <v>-5.0121099999999998</v>
      </c>
      <c r="W16" s="153">
        <v>-6.4942099999999998</v>
      </c>
      <c r="X16" s="153">
        <v>-3.84348</v>
      </c>
      <c r="Y16" s="153">
        <v>-6.61036</v>
      </c>
      <c r="Z16" s="152">
        <v>-6.9581900000000001</v>
      </c>
      <c r="AA16" s="152">
        <v>-7.7146400000000002</v>
      </c>
      <c r="AB16" s="152">
        <v>-7.5093899999999998</v>
      </c>
      <c r="AC16" s="152">
        <v>-6.2378299999999998</v>
      </c>
      <c r="AD16" s="152">
        <v>-9.8375199999999996</v>
      </c>
      <c r="AE16" s="152">
        <v>-6.6233199999999997</v>
      </c>
      <c r="AF16" s="153">
        <v>-3.8905699999999999</v>
      </c>
      <c r="AG16" s="153">
        <v>-5.2364499999999996</v>
      </c>
      <c r="AH16" s="153">
        <v>-5.14893</v>
      </c>
      <c r="AI16" s="153">
        <v>-5.5142199999999999</v>
      </c>
      <c r="AJ16" s="153">
        <v>-3.18005</v>
      </c>
      <c r="AK16" s="153">
        <v>-6.0319599999999998</v>
      </c>
    </row>
    <row r="17" spans="1:37" x14ac:dyDescent="0.4">
      <c r="A17" s="14">
        <f t="shared" si="0"/>
        <v>0.11999999999999998</v>
      </c>
      <c r="B17" s="152">
        <v>-3.0404100000000001</v>
      </c>
      <c r="C17" s="152">
        <v>-2.7603499999999999</v>
      </c>
      <c r="D17" s="152">
        <v>-3.62079</v>
      </c>
      <c r="E17" s="152">
        <v>-2.5623399999999998</v>
      </c>
      <c r="F17" s="152">
        <v>-3.27786</v>
      </c>
      <c r="G17" s="152">
        <v>-4.4916700000000001</v>
      </c>
      <c r="H17" s="153">
        <v>-4.2059899999999999</v>
      </c>
      <c r="I17" s="153">
        <v>-2.92414</v>
      </c>
      <c r="J17" s="153">
        <v>-1.8464700000000001</v>
      </c>
      <c r="K17" s="153">
        <v>-4.1295999999999999</v>
      </c>
      <c r="L17" s="153">
        <v>-3.84694</v>
      </c>
      <c r="M17" s="153">
        <v>-1.7537100000000001</v>
      </c>
      <c r="N17" s="152">
        <v>-6.6335899999999999</v>
      </c>
      <c r="O17" s="152">
        <v>-5.5030200000000002</v>
      </c>
      <c r="P17" s="152">
        <v>-6.3334299999999999</v>
      </c>
      <c r="Q17" s="152">
        <v>-5.1613800000000003</v>
      </c>
      <c r="R17" s="152">
        <v>-6.9793599999999998</v>
      </c>
      <c r="S17" s="152">
        <v>-6.4265299999999996</v>
      </c>
      <c r="T17" s="153">
        <v>-4.9394</v>
      </c>
      <c r="U17" s="153">
        <v>-5.0086000000000004</v>
      </c>
      <c r="V17" s="153">
        <v>-4.3649300000000002</v>
      </c>
      <c r="W17" s="153">
        <v>-5.86707</v>
      </c>
      <c r="X17" s="153">
        <v>-3.22512</v>
      </c>
      <c r="Y17" s="153">
        <v>-5.9106399999999999</v>
      </c>
      <c r="Z17" s="152">
        <v>-6.1035199999999996</v>
      </c>
      <c r="AA17" s="152">
        <v>-6.9771799999999997</v>
      </c>
      <c r="AB17" s="152">
        <v>-6.7599</v>
      </c>
      <c r="AC17" s="152">
        <v>-5.42035</v>
      </c>
      <c r="AD17" s="152">
        <v>-9.1751100000000001</v>
      </c>
      <c r="AE17" s="152">
        <v>-5.75596</v>
      </c>
      <c r="AF17" s="153">
        <v>-3.0724499999999999</v>
      </c>
      <c r="AG17" s="153">
        <v>-4.53817</v>
      </c>
      <c r="AH17" s="153">
        <v>-4.3544700000000001</v>
      </c>
      <c r="AI17" s="153">
        <v>-4.5198499999999999</v>
      </c>
      <c r="AJ17" s="153">
        <v>-2.4211200000000002</v>
      </c>
      <c r="AK17" s="153">
        <v>-5.2214499999999999</v>
      </c>
    </row>
    <row r="18" spans="1:37" x14ac:dyDescent="0.4">
      <c r="A18" s="14">
        <f t="shared" si="0"/>
        <v>0.12999999999999998</v>
      </c>
      <c r="B18" s="152">
        <v>-2.3744999999999998</v>
      </c>
      <c r="C18" s="152">
        <v>-2.2509000000000001</v>
      </c>
      <c r="D18" s="152">
        <v>-2.9782700000000002</v>
      </c>
      <c r="E18" s="152">
        <v>-2.04765</v>
      </c>
      <c r="F18" s="152">
        <v>-2.4708100000000002</v>
      </c>
      <c r="G18" s="152">
        <v>-3.9308900000000002</v>
      </c>
      <c r="H18" s="153">
        <v>-3.6135100000000002</v>
      </c>
      <c r="I18" s="153">
        <v>-2.3417599999999998</v>
      </c>
      <c r="J18" s="153">
        <v>-1.5381499999999999</v>
      </c>
      <c r="K18" s="153">
        <v>-3.4914299999999998</v>
      </c>
      <c r="L18" s="153">
        <v>-3.2801200000000001</v>
      </c>
      <c r="M18" s="153">
        <v>-1.3823700000000001</v>
      </c>
      <c r="N18" s="152">
        <v>-6.0846600000000004</v>
      </c>
      <c r="O18" s="152">
        <v>-4.8091299999999997</v>
      </c>
      <c r="P18" s="152">
        <v>-5.6233700000000004</v>
      </c>
      <c r="Q18" s="152">
        <v>-4.4048999999999996</v>
      </c>
      <c r="R18" s="152">
        <v>-6.2379800000000003</v>
      </c>
      <c r="S18" s="152">
        <v>-5.5565199999999999</v>
      </c>
      <c r="T18" s="153">
        <v>-4.1812500000000004</v>
      </c>
      <c r="U18" s="153">
        <v>-4.1948100000000004</v>
      </c>
      <c r="V18" s="153">
        <v>-3.76545</v>
      </c>
      <c r="W18" s="153">
        <v>-5.2172000000000001</v>
      </c>
      <c r="X18" s="153">
        <v>-2.70886</v>
      </c>
      <c r="Y18" s="153">
        <v>-5.2426399999999997</v>
      </c>
      <c r="Z18" s="152">
        <v>-5.2717999999999998</v>
      </c>
      <c r="AA18" s="152">
        <v>-6.24411</v>
      </c>
      <c r="AB18" s="152">
        <v>-6.0361500000000001</v>
      </c>
      <c r="AC18" s="152">
        <v>-4.6703299999999999</v>
      </c>
      <c r="AD18" s="152">
        <v>-8.5083400000000005</v>
      </c>
      <c r="AE18" s="152">
        <v>-4.9216199999999999</v>
      </c>
      <c r="AF18" s="153">
        <v>-2.3202400000000001</v>
      </c>
      <c r="AG18" s="153">
        <v>-3.8930600000000002</v>
      </c>
      <c r="AH18" s="153">
        <v>-3.5818699999999999</v>
      </c>
      <c r="AI18" s="153">
        <v>-3.53485</v>
      </c>
      <c r="AJ18" s="153">
        <v>-1.79281</v>
      </c>
      <c r="AK18" s="153">
        <v>-4.4061599999999999</v>
      </c>
    </row>
    <row r="19" spans="1:37" x14ac:dyDescent="0.4">
      <c r="A19" s="14">
        <f t="shared" si="0"/>
        <v>0.13999999999999999</v>
      </c>
      <c r="B19" s="152">
        <v>-1.7183299999999999</v>
      </c>
      <c r="C19" s="152">
        <v>-1.7121200000000001</v>
      </c>
      <c r="D19" s="152">
        <v>-2.3254700000000001</v>
      </c>
      <c r="E19" s="152">
        <v>-1.49665</v>
      </c>
      <c r="F19" s="152">
        <v>-1.66998</v>
      </c>
      <c r="G19" s="152">
        <v>-3.3730699999999998</v>
      </c>
      <c r="H19" s="153">
        <v>-3.0239699999999998</v>
      </c>
      <c r="I19" s="153">
        <v>-1.84406</v>
      </c>
      <c r="J19" s="153">
        <v>-1.2683599999999999</v>
      </c>
      <c r="K19" s="153">
        <v>-2.8774199999999999</v>
      </c>
      <c r="L19" s="153">
        <v>-2.7170000000000001</v>
      </c>
      <c r="M19" s="153">
        <v>-1.0110399999999999</v>
      </c>
      <c r="N19" s="152">
        <v>-5.5051899999999998</v>
      </c>
      <c r="O19" s="152">
        <v>-4.1220699999999999</v>
      </c>
      <c r="P19" s="152">
        <v>-4.9267700000000003</v>
      </c>
      <c r="Q19" s="152">
        <v>-3.6925300000000001</v>
      </c>
      <c r="R19" s="152">
        <v>-5.4715499999999997</v>
      </c>
      <c r="S19" s="152">
        <v>-4.7217500000000001</v>
      </c>
      <c r="T19" s="153">
        <v>-3.40591</v>
      </c>
      <c r="U19" s="153">
        <v>-3.36225</v>
      </c>
      <c r="V19" s="153">
        <v>-3.1951499999999999</v>
      </c>
      <c r="W19" s="153">
        <v>-4.5370299999999997</v>
      </c>
      <c r="X19" s="153">
        <v>-2.2672599999999998</v>
      </c>
      <c r="Y19" s="153">
        <v>-4.5903499999999999</v>
      </c>
      <c r="Z19" s="152">
        <v>-4.4657299999999998</v>
      </c>
      <c r="AA19" s="152">
        <v>-5.5018000000000002</v>
      </c>
      <c r="AB19" s="152">
        <v>-5.3214300000000003</v>
      </c>
      <c r="AC19" s="152">
        <v>-3.97397</v>
      </c>
      <c r="AD19" s="152">
        <v>-7.8344500000000004</v>
      </c>
      <c r="AE19" s="152">
        <v>-4.1417700000000002</v>
      </c>
      <c r="AF19" s="153">
        <v>-1.62323</v>
      </c>
      <c r="AG19" s="153">
        <v>-3.2794400000000001</v>
      </c>
      <c r="AH19" s="153">
        <v>-2.8321100000000001</v>
      </c>
      <c r="AI19" s="153">
        <v>-2.5785399999999998</v>
      </c>
      <c r="AJ19" s="153">
        <v>-1.27399</v>
      </c>
      <c r="AK19" s="153">
        <v>-3.5707599999999999</v>
      </c>
    </row>
    <row r="20" spans="1:37" x14ac:dyDescent="0.4">
      <c r="A20" s="14">
        <f t="shared" si="0"/>
        <v>0.15</v>
      </c>
      <c r="B20" s="152">
        <v>-1.0850200000000001</v>
      </c>
      <c r="C20" s="152">
        <v>-1.1438299999999999</v>
      </c>
      <c r="D20" s="152">
        <v>-1.67533</v>
      </c>
      <c r="E20" s="152">
        <v>-0.90354000000000001</v>
      </c>
      <c r="F20" s="152">
        <v>-0.89646999999999999</v>
      </c>
      <c r="G20" s="152">
        <v>-2.8279999999999998</v>
      </c>
      <c r="H20" s="153">
        <v>-2.43953</v>
      </c>
      <c r="I20" s="153">
        <v>-1.4104399999999999</v>
      </c>
      <c r="J20" s="153">
        <v>-1.00451</v>
      </c>
      <c r="K20" s="153">
        <v>-2.2831299999999999</v>
      </c>
      <c r="L20" s="153">
        <v>-2.15422</v>
      </c>
      <c r="M20" s="153">
        <v>-0.61831999999999998</v>
      </c>
      <c r="N20" s="152">
        <v>-4.8961199999999998</v>
      </c>
      <c r="O20" s="152">
        <v>-3.4454600000000002</v>
      </c>
      <c r="P20" s="152">
        <v>-4.2460800000000001</v>
      </c>
      <c r="Q20" s="152">
        <v>-3.03376</v>
      </c>
      <c r="R20" s="152">
        <v>-4.7019200000000003</v>
      </c>
      <c r="S20" s="152">
        <v>-3.92814</v>
      </c>
      <c r="T20" s="153">
        <v>-2.62879</v>
      </c>
      <c r="U20" s="153">
        <v>-2.5245899999999999</v>
      </c>
      <c r="V20" s="153">
        <v>-2.637</v>
      </c>
      <c r="W20" s="153">
        <v>-3.82518</v>
      </c>
      <c r="X20" s="153">
        <v>-1.86585</v>
      </c>
      <c r="Y20" s="153">
        <v>-3.9424999999999999</v>
      </c>
      <c r="Z20" s="152">
        <v>-3.6901099999999998</v>
      </c>
      <c r="AA20" s="152">
        <v>-4.7434000000000003</v>
      </c>
      <c r="AB20" s="152">
        <v>-4.6005399999999996</v>
      </c>
      <c r="AC20" s="152">
        <v>-3.3169200000000001</v>
      </c>
      <c r="AD20" s="152">
        <v>-7.1531000000000002</v>
      </c>
      <c r="AE20" s="152">
        <v>-3.43302</v>
      </c>
      <c r="AF20" s="153">
        <v>-0.96631999999999996</v>
      </c>
      <c r="AG20" s="153">
        <v>-2.6820599999999999</v>
      </c>
      <c r="AH20" s="153">
        <v>-2.1077400000000002</v>
      </c>
      <c r="AI20" s="153">
        <v>-1.6667000000000001</v>
      </c>
      <c r="AJ20" s="153">
        <v>-0.82840000000000003</v>
      </c>
      <c r="AK20" s="153">
        <v>-2.7071000000000001</v>
      </c>
    </row>
    <row r="21" spans="1:37" x14ac:dyDescent="0.4">
      <c r="A21" s="14">
        <f t="shared" si="0"/>
        <v>0.16</v>
      </c>
      <c r="B21" s="152">
        <v>-0.48294999999999999</v>
      </c>
      <c r="C21" s="152">
        <v>-0.55886999999999998</v>
      </c>
      <c r="D21" s="152">
        <v>-1.0368900000000001</v>
      </c>
      <c r="E21" s="152">
        <v>-0.27312999999999998</v>
      </c>
      <c r="F21" s="152">
        <v>-0.16281999999999999</v>
      </c>
      <c r="G21" s="152">
        <v>-2.30321</v>
      </c>
      <c r="H21" s="153">
        <v>-1.86575</v>
      </c>
      <c r="I21" s="153">
        <v>-1.0146999999999999</v>
      </c>
      <c r="J21" s="153">
        <v>-0.72045000000000003</v>
      </c>
      <c r="K21" s="153">
        <v>-1.70503</v>
      </c>
      <c r="L21" s="153">
        <v>-1.59205</v>
      </c>
      <c r="M21" s="153">
        <v>-0.19602</v>
      </c>
      <c r="N21" s="152">
        <v>-4.2657699999999998</v>
      </c>
      <c r="O21" s="152">
        <v>-2.7849200000000001</v>
      </c>
      <c r="P21" s="152">
        <v>-3.5877300000000001</v>
      </c>
      <c r="Q21" s="152">
        <v>-2.42984</v>
      </c>
      <c r="R21" s="152">
        <v>-3.9504700000000001</v>
      </c>
      <c r="S21" s="152">
        <v>-3.1777600000000001</v>
      </c>
      <c r="T21" s="153">
        <v>-1.86941</v>
      </c>
      <c r="U21" s="153">
        <v>-1.70404</v>
      </c>
      <c r="V21" s="153">
        <v>-2.07952</v>
      </c>
      <c r="W21" s="153">
        <v>-3.0867100000000001</v>
      </c>
      <c r="X21" s="153">
        <v>-1.4721200000000001</v>
      </c>
      <c r="Y21" s="153">
        <v>-3.2963900000000002</v>
      </c>
      <c r="Z21" s="152">
        <v>-2.9567999999999999</v>
      </c>
      <c r="AA21" s="152">
        <v>-3.97458</v>
      </c>
      <c r="AB21" s="152">
        <v>-3.86469</v>
      </c>
      <c r="AC21" s="152">
        <v>-2.6899700000000002</v>
      </c>
      <c r="AD21" s="152">
        <v>-6.46692</v>
      </c>
      <c r="AE21" s="152">
        <v>-2.8035100000000002</v>
      </c>
      <c r="AF21" s="153">
        <v>-0.34023999999999999</v>
      </c>
      <c r="AG21" s="153">
        <v>-2.0962800000000001</v>
      </c>
      <c r="AH21" s="153">
        <v>-1.4152199999999999</v>
      </c>
      <c r="AI21" s="153">
        <v>-0.81379000000000001</v>
      </c>
      <c r="AJ21" s="153">
        <v>-0.41581000000000001</v>
      </c>
      <c r="AK21" s="153">
        <v>-1.8199000000000001</v>
      </c>
    </row>
    <row r="22" spans="1:37" x14ac:dyDescent="0.4">
      <c r="A22" s="14">
        <f t="shared" si="0"/>
        <v>0.17</v>
      </c>
      <c r="B22" s="152">
        <v>8.4620000000000001E-2</v>
      </c>
      <c r="C22" s="152">
        <v>2.418E-2</v>
      </c>
      <c r="D22" s="152">
        <v>-0.41103000000000001</v>
      </c>
      <c r="E22" s="152">
        <v>0.38057999999999997</v>
      </c>
      <c r="F22" s="152">
        <v>0.52702000000000004</v>
      </c>
      <c r="G22" s="152">
        <v>-1.8003400000000001</v>
      </c>
      <c r="H22" s="153">
        <v>-1.30768</v>
      </c>
      <c r="I22" s="153">
        <v>-0.63207000000000002</v>
      </c>
      <c r="J22" s="153">
        <v>-0.40207999999999999</v>
      </c>
      <c r="K22" s="153">
        <v>-1.1410199999999999</v>
      </c>
      <c r="L22" s="153">
        <v>-1.0356099999999999</v>
      </c>
      <c r="M22" s="153">
        <v>0.25</v>
      </c>
      <c r="N22" s="152">
        <v>-3.6269499999999999</v>
      </c>
      <c r="O22" s="152">
        <v>-2.1464099999999999</v>
      </c>
      <c r="P22" s="152">
        <v>-2.9603700000000002</v>
      </c>
      <c r="Q22" s="152">
        <v>-1.87249</v>
      </c>
      <c r="R22" s="152">
        <v>-3.2339799999999999</v>
      </c>
      <c r="S22" s="152">
        <v>-2.4699</v>
      </c>
      <c r="T22" s="153">
        <v>-1.1440999999999999</v>
      </c>
      <c r="U22" s="153">
        <v>-0.92418999999999996</v>
      </c>
      <c r="V22" s="153">
        <v>-1.5181100000000001</v>
      </c>
      <c r="W22" s="153">
        <v>-2.3318599999999998</v>
      </c>
      <c r="X22" s="153">
        <v>-1.0622799999999999</v>
      </c>
      <c r="Y22" s="153">
        <v>-2.6581600000000001</v>
      </c>
      <c r="Z22" s="152">
        <v>-2.2823000000000002</v>
      </c>
      <c r="AA22" s="152">
        <v>-3.2131400000000001</v>
      </c>
      <c r="AB22" s="152">
        <v>-3.11382</v>
      </c>
      <c r="AC22" s="152">
        <v>-2.0909</v>
      </c>
      <c r="AD22" s="152">
        <v>-5.7821899999999999</v>
      </c>
      <c r="AE22" s="152">
        <v>-2.2528100000000002</v>
      </c>
      <c r="AF22" s="153">
        <v>0.25352999999999998</v>
      </c>
      <c r="AG22" s="153">
        <v>-1.5275000000000001</v>
      </c>
      <c r="AH22" s="153">
        <v>-0.76478000000000002</v>
      </c>
      <c r="AI22" s="153">
        <v>-3.2009999999999997E-2</v>
      </c>
      <c r="AJ22" s="153">
        <v>-4.0200000000000001E-3</v>
      </c>
      <c r="AK22" s="153">
        <v>-0.92744000000000004</v>
      </c>
    </row>
    <row r="23" spans="1:37" x14ac:dyDescent="0.4">
      <c r="A23" s="14">
        <f t="shared" si="0"/>
        <v>0.18000000000000002</v>
      </c>
      <c r="B23" s="152">
        <v>0.61787000000000003</v>
      </c>
      <c r="C23" s="152">
        <v>0.58896999999999999</v>
      </c>
      <c r="D23" s="152">
        <v>0.20757999999999999</v>
      </c>
      <c r="E23" s="152">
        <v>1.03962</v>
      </c>
      <c r="F23" s="152">
        <v>1.17422</v>
      </c>
      <c r="G23" s="152">
        <v>-1.3131299999999999</v>
      </c>
      <c r="H23" s="153">
        <v>-0.76744999999999997</v>
      </c>
      <c r="I23" s="153">
        <v>-0.24543000000000001</v>
      </c>
      <c r="J23" s="153">
        <v>-4.9140000000000003E-2</v>
      </c>
      <c r="K23" s="153">
        <v>-0.59028000000000003</v>
      </c>
      <c r="L23" s="153">
        <v>-0.49380000000000002</v>
      </c>
      <c r="M23" s="153">
        <v>0.70228999999999997</v>
      </c>
      <c r="N23" s="152">
        <v>-2.99471</v>
      </c>
      <c r="O23" s="152">
        <v>-1.53495</v>
      </c>
      <c r="P23" s="152">
        <v>-2.3720300000000001</v>
      </c>
      <c r="Q23" s="152">
        <v>-1.35063</v>
      </c>
      <c r="R23" s="152">
        <v>-2.5618799999999999</v>
      </c>
      <c r="S23" s="152">
        <v>-1.80247</v>
      </c>
      <c r="T23" s="153">
        <v>-0.46333000000000002</v>
      </c>
      <c r="U23" s="153">
        <v>-0.20448</v>
      </c>
      <c r="V23" s="153">
        <v>-0.95257000000000003</v>
      </c>
      <c r="W23" s="153">
        <v>-1.5744</v>
      </c>
      <c r="X23" s="153">
        <v>-0.62612999999999996</v>
      </c>
      <c r="Y23" s="153">
        <v>-2.0392100000000002</v>
      </c>
      <c r="Z23" s="152">
        <v>-1.6809799999999999</v>
      </c>
      <c r="AA23" s="152">
        <v>-2.4821399999999998</v>
      </c>
      <c r="AB23" s="152">
        <v>-2.3577699999999999</v>
      </c>
      <c r="AC23" s="152">
        <v>-1.52433</v>
      </c>
      <c r="AD23" s="152">
        <v>-5.1075299999999997</v>
      </c>
      <c r="AE23" s="152">
        <v>-1.7738400000000001</v>
      </c>
      <c r="AF23" s="153">
        <v>0.80273000000000005</v>
      </c>
      <c r="AG23" s="153">
        <v>-0.98624999999999996</v>
      </c>
      <c r="AH23" s="153">
        <v>-0.16696</v>
      </c>
      <c r="AI23" s="153">
        <v>0.66918999999999995</v>
      </c>
      <c r="AJ23" s="153">
        <v>0.42155999999999999</v>
      </c>
      <c r="AK23" s="153">
        <v>-5.8029999999999998E-2</v>
      </c>
    </row>
    <row r="24" spans="1:37" x14ac:dyDescent="0.4">
      <c r="A24" s="14">
        <f t="shared" si="0"/>
        <v>0.19000000000000003</v>
      </c>
      <c r="B24" s="152">
        <v>1.11931</v>
      </c>
      <c r="C24" s="152">
        <v>1.12764</v>
      </c>
      <c r="D24" s="152">
        <v>0.82506999999999997</v>
      </c>
      <c r="E24" s="152">
        <v>1.68537</v>
      </c>
      <c r="F24" s="152">
        <v>1.7813600000000001</v>
      </c>
      <c r="G24" s="152">
        <v>-0.83120000000000005</v>
      </c>
      <c r="H24" s="153">
        <v>-0.24651999999999999</v>
      </c>
      <c r="I24" s="153">
        <v>0.15226999999999999</v>
      </c>
      <c r="J24" s="153">
        <v>0.32433000000000001</v>
      </c>
      <c r="K24" s="153">
        <v>-5.5800000000000002E-2</v>
      </c>
      <c r="L24" s="153">
        <v>2.213E-2</v>
      </c>
      <c r="M24" s="153">
        <v>1.1386799999999999</v>
      </c>
      <c r="N24" s="152">
        <v>-2.3841100000000002</v>
      </c>
      <c r="O24" s="152">
        <v>-0.95599000000000001</v>
      </c>
      <c r="P24" s="152">
        <v>-1.82847</v>
      </c>
      <c r="Q24" s="152">
        <v>-0.85558000000000001</v>
      </c>
      <c r="R24" s="152">
        <v>-1.9369099999999999</v>
      </c>
      <c r="S24" s="152">
        <v>-1.1735</v>
      </c>
      <c r="T24" s="153">
        <v>0.16843</v>
      </c>
      <c r="U24" s="153">
        <v>0.44257999999999997</v>
      </c>
      <c r="V24" s="153">
        <v>-0.38668999999999998</v>
      </c>
      <c r="W24" s="153">
        <v>-0.82977999999999996</v>
      </c>
      <c r="X24" s="153">
        <v>-0.16789999999999999</v>
      </c>
      <c r="Y24" s="153">
        <v>-1.45299</v>
      </c>
      <c r="Z24" s="152">
        <v>-1.1574899999999999</v>
      </c>
      <c r="AA24" s="152">
        <v>-1.8032900000000001</v>
      </c>
      <c r="AB24" s="152">
        <v>-1.61355</v>
      </c>
      <c r="AC24" s="152">
        <v>-0.99782000000000004</v>
      </c>
      <c r="AD24" s="152">
        <v>-4.4531099999999997</v>
      </c>
      <c r="AE24" s="152">
        <v>-1.35609</v>
      </c>
      <c r="AF24" s="153">
        <v>1.2916700000000001</v>
      </c>
      <c r="AG24" s="153">
        <v>-0.48382999999999998</v>
      </c>
      <c r="AH24" s="153">
        <v>0.37079000000000001</v>
      </c>
      <c r="AI24" s="153">
        <v>1.2851900000000001</v>
      </c>
      <c r="AJ24" s="153">
        <v>0.85470000000000002</v>
      </c>
      <c r="AK24" s="153">
        <v>0.75622</v>
      </c>
    </row>
    <row r="25" spans="1:37" x14ac:dyDescent="0.4">
      <c r="A25" s="14">
        <f t="shared" si="0"/>
        <v>0.20000000000000004</v>
      </c>
      <c r="B25" s="152">
        <v>1.5921700000000001</v>
      </c>
      <c r="C25" s="152">
        <v>1.64117</v>
      </c>
      <c r="D25" s="152">
        <v>1.4438200000000001</v>
      </c>
      <c r="E25" s="152">
        <v>2.3025899999999999</v>
      </c>
      <c r="F25" s="152">
        <v>2.3511099999999998</v>
      </c>
      <c r="G25" s="152">
        <v>-0.34294000000000002</v>
      </c>
      <c r="H25" s="153">
        <v>0.25353999999999999</v>
      </c>
      <c r="I25" s="153">
        <v>0.55703000000000003</v>
      </c>
      <c r="J25" s="153">
        <v>0.69703000000000004</v>
      </c>
      <c r="K25" s="153">
        <v>0.45694000000000001</v>
      </c>
      <c r="L25" s="153">
        <v>0.50219999999999998</v>
      </c>
      <c r="M25" s="153">
        <v>1.54114</v>
      </c>
      <c r="N25" s="152">
        <v>-1.80749</v>
      </c>
      <c r="O25" s="152">
        <v>-0.41471000000000002</v>
      </c>
      <c r="P25" s="152">
        <v>-1.33229</v>
      </c>
      <c r="Q25" s="152">
        <v>-0.38586999999999999</v>
      </c>
      <c r="R25" s="152">
        <v>-1.3575900000000001</v>
      </c>
      <c r="S25" s="152">
        <v>-0.58196999999999999</v>
      </c>
      <c r="T25" s="153">
        <v>0.75077000000000005</v>
      </c>
      <c r="U25" s="153">
        <v>1.01078</v>
      </c>
      <c r="V25" s="153">
        <v>0.17360999999999999</v>
      </c>
      <c r="W25" s="153">
        <v>-0.11321000000000001</v>
      </c>
      <c r="X25" s="153">
        <v>0.29559999999999997</v>
      </c>
      <c r="Y25" s="153">
        <v>-0.91166999999999998</v>
      </c>
      <c r="Z25" s="152">
        <v>-0.70267999999999997</v>
      </c>
      <c r="AA25" s="152">
        <v>-1.18981</v>
      </c>
      <c r="AB25" s="152">
        <v>-0.90186999999999995</v>
      </c>
      <c r="AC25" s="152">
        <v>-0.51812000000000002</v>
      </c>
      <c r="AD25" s="152">
        <v>-3.8292700000000002</v>
      </c>
      <c r="AE25" s="152">
        <v>-0.98809999999999998</v>
      </c>
      <c r="AF25" s="153">
        <v>1.7082599999999999</v>
      </c>
      <c r="AG25" s="153">
        <v>-2.9960000000000001E-2</v>
      </c>
      <c r="AH25" s="153">
        <v>0.84833999999999998</v>
      </c>
      <c r="AI25" s="153">
        <v>1.81698</v>
      </c>
      <c r="AJ25" s="153">
        <v>1.27355</v>
      </c>
      <c r="AK25" s="153">
        <v>1.4841</v>
      </c>
    </row>
    <row r="26" spans="1:37" x14ac:dyDescent="0.4">
      <c r="A26" s="14">
        <f t="shared" si="0"/>
        <v>0.21000000000000005</v>
      </c>
      <c r="B26" s="152">
        <v>2.0407500000000001</v>
      </c>
      <c r="C26" s="152">
        <v>2.1360999999999999</v>
      </c>
      <c r="D26" s="152">
        <v>2.0588299999999999</v>
      </c>
      <c r="E26" s="152">
        <v>2.88035</v>
      </c>
      <c r="F26" s="152">
        <v>2.8865500000000002</v>
      </c>
      <c r="G26" s="152">
        <v>0.15992000000000001</v>
      </c>
      <c r="H26" s="153">
        <v>0.73041999999999996</v>
      </c>
      <c r="I26" s="153">
        <v>0.95879999999999999</v>
      </c>
      <c r="J26" s="153">
        <v>1.0472999999999999</v>
      </c>
      <c r="K26" s="153">
        <v>0.94076000000000004</v>
      </c>
      <c r="L26" s="153">
        <v>0.94079999999999997</v>
      </c>
      <c r="M26" s="153">
        <v>1.9027700000000001</v>
      </c>
      <c r="N26" s="152">
        <v>-1.27321</v>
      </c>
      <c r="O26" s="152">
        <v>8.5739999999999997E-2</v>
      </c>
      <c r="P26" s="152">
        <v>-0.88224000000000002</v>
      </c>
      <c r="Q26" s="152">
        <v>5.3789999999999998E-2</v>
      </c>
      <c r="R26" s="152">
        <v>-0.82121999999999995</v>
      </c>
      <c r="S26" s="152">
        <v>-2.8750000000000001E-2</v>
      </c>
      <c r="T26" s="153">
        <v>1.2863199999999999</v>
      </c>
      <c r="U26" s="153">
        <v>1.49848</v>
      </c>
      <c r="V26" s="153">
        <v>0.72224999999999995</v>
      </c>
      <c r="W26" s="153">
        <v>0.56291999999999998</v>
      </c>
      <c r="X26" s="153">
        <v>0.74324000000000001</v>
      </c>
      <c r="Y26" s="153">
        <v>-0.42304999999999998</v>
      </c>
      <c r="Z26" s="152">
        <v>-0.29710999999999999</v>
      </c>
      <c r="AA26" s="152">
        <v>-0.64597000000000004</v>
      </c>
      <c r="AB26" s="152">
        <v>-0.24152999999999999</v>
      </c>
      <c r="AC26" s="152">
        <v>-8.745E-2</v>
      </c>
      <c r="AD26" s="152">
        <v>-3.2445300000000001</v>
      </c>
      <c r="AE26" s="152">
        <v>-0.65766999999999998</v>
      </c>
      <c r="AF26" s="153">
        <v>2.0517799999999999</v>
      </c>
      <c r="AG26" s="153">
        <v>0.36890000000000001</v>
      </c>
      <c r="AH26" s="153">
        <v>1.27285</v>
      </c>
      <c r="AI26" s="153">
        <v>2.26993</v>
      </c>
      <c r="AJ26" s="153">
        <v>1.65293</v>
      </c>
      <c r="AK26" s="153">
        <v>2.10093</v>
      </c>
    </row>
    <row r="27" spans="1:37" x14ac:dyDescent="0.4">
      <c r="A27" s="14">
        <f t="shared" si="0"/>
        <v>0.22000000000000006</v>
      </c>
      <c r="B27" s="152">
        <v>2.46956</v>
      </c>
      <c r="C27" s="152">
        <v>2.6191</v>
      </c>
      <c r="D27" s="152">
        <v>2.6597200000000001</v>
      </c>
      <c r="E27" s="152">
        <v>3.4122699999999999</v>
      </c>
      <c r="F27" s="152">
        <v>3.3904100000000001</v>
      </c>
      <c r="G27" s="152">
        <v>0.68142000000000003</v>
      </c>
      <c r="H27" s="153">
        <v>1.1823699999999999</v>
      </c>
      <c r="I27" s="153">
        <v>1.34518</v>
      </c>
      <c r="J27" s="153">
        <v>1.3620300000000001</v>
      </c>
      <c r="K27" s="153">
        <v>1.3883700000000001</v>
      </c>
      <c r="L27" s="153">
        <v>1.33863</v>
      </c>
      <c r="M27" s="153">
        <v>2.2297799999999999</v>
      </c>
      <c r="N27" s="152">
        <v>-0.78415000000000001</v>
      </c>
      <c r="O27" s="152">
        <v>0.54520999999999997</v>
      </c>
      <c r="P27" s="152">
        <v>-0.47392000000000001</v>
      </c>
      <c r="Q27" s="152">
        <v>0.45684999999999998</v>
      </c>
      <c r="R27" s="152">
        <v>-0.32675999999999999</v>
      </c>
      <c r="S27" s="152">
        <v>0.48413</v>
      </c>
      <c r="T27" s="153">
        <v>1.77972</v>
      </c>
      <c r="U27" s="153">
        <v>1.9094800000000001</v>
      </c>
      <c r="V27" s="153">
        <v>1.2538800000000001</v>
      </c>
      <c r="W27" s="153">
        <v>1.1901900000000001</v>
      </c>
      <c r="X27" s="153">
        <v>1.15578</v>
      </c>
      <c r="Y27" s="153">
        <v>1.3220000000000001E-2</v>
      </c>
      <c r="Z27" s="152">
        <v>8.1710000000000005E-2</v>
      </c>
      <c r="AA27" s="152">
        <v>-0.16777</v>
      </c>
      <c r="AB27" s="152">
        <v>0.35264000000000001</v>
      </c>
      <c r="AC27" s="152">
        <v>0.29869000000000001</v>
      </c>
      <c r="AD27" s="152">
        <v>-2.7028699999999999</v>
      </c>
      <c r="AE27" s="152">
        <v>-0.35203000000000001</v>
      </c>
      <c r="AF27" s="153">
        <v>2.3341400000000001</v>
      </c>
      <c r="AG27" s="153">
        <v>0.71145999999999998</v>
      </c>
      <c r="AH27" s="153">
        <v>1.65804</v>
      </c>
      <c r="AI27" s="153">
        <v>2.6538900000000001</v>
      </c>
      <c r="AJ27" s="153">
        <v>1.97672</v>
      </c>
      <c r="AK27" s="153">
        <v>2.5916299999999999</v>
      </c>
    </row>
    <row r="28" spans="1:37" x14ac:dyDescent="0.4">
      <c r="A28" s="14">
        <f t="shared" si="0"/>
        <v>0.23000000000000007</v>
      </c>
      <c r="B28" s="152">
        <v>2.8820700000000001</v>
      </c>
      <c r="C28" s="152">
        <v>3.0932200000000001</v>
      </c>
      <c r="D28" s="152">
        <v>3.2329400000000001</v>
      </c>
      <c r="E28" s="152">
        <v>3.8955700000000002</v>
      </c>
      <c r="F28" s="152">
        <v>3.8641100000000002</v>
      </c>
      <c r="G28" s="152">
        <v>1.2182299999999999</v>
      </c>
      <c r="H28" s="153">
        <v>1.61012</v>
      </c>
      <c r="I28" s="153">
        <v>1.70597</v>
      </c>
      <c r="J28" s="153">
        <v>1.6393599999999999</v>
      </c>
      <c r="K28" s="153">
        <v>1.7961</v>
      </c>
      <c r="L28" s="153">
        <v>1.70272</v>
      </c>
      <c r="M28" s="153">
        <v>2.5365000000000002</v>
      </c>
      <c r="N28" s="152">
        <v>-0.33790999999999999</v>
      </c>
      <c r="O28" s="152">
        <v>0.96609</v>
      </c>
      <c r="P28" s="152">
        <v>-0.10092</v>
      </c>
      <c r="Q28" s="152">
        <v>0.81974999999999998</v>
      </c>
      <c r="R28" s="152">
        <v>0.12514</v>
      </c>
      <c r="S28" s="152">
        <v>0.95484999999999998</v>
      </c>
      <c r="T28" s="153">
        <v>2.2362000000000002</v>
      </c>
      <c r="U28" s="153">
        <v>2.2531099999999999</v>
      </c>
      <c r="V28" s="153">
        <v>1.76481</v>
      </c>
      <c r="W28" s="153">
        <v>1.7648600000000001</v>
      </c>
      <c r="X28" s="153">
        <v>1.5237000000000001</v>
      </c>
      <c r="Y28" s="153">
        <v>0.40505000000000002</v>
      </c>
      <c r="Z28" s="152">
        <v>0.45073000000000002</v>
      </c>
      <c r="AA28" s="152">
        <v>0.25311</v>
      </c>
      <c r="AB28" s="152">
        <v>0.87287000000000003</v>
      </c>
      <c r="AC28" s="152">
        <v>0.65107999999999999</v>
      </c>
      <c r="AD28" s="152">
        <v>-2.2026699999999999</v>
      </c>
      <c r="AE28" s="152">
        <v>-5.858E-2</v>
      </c>
      <c r="AF28" s="153">
        <v>2.5777399999999999</v>
      </c>
      <c r="AG28" s="153">
        <v>1.0037400000000001</v>
      </c>
      <c r="AH28" s="153">
        <v>2.0186999999999999</v>
      </c>
      <c r="AI28" s="153">
        <v>2.9809000000000001</v>
      </c>
      <c r="AJ28" s="153">
        <v>2.24831</v>
      </c>
      <c r="AK28" s="153">
        <v>2.9550700000000001</v>
      </c>
    </row>
    <row r="29" spans="1:37" x14ac:dyDescent="0.4">
      <c r="A29" s="14">
        <f t="shared" si="0"/>
        <v>0.24000000000000007</v>
      </c>
      <c r="B29" s="152">
        <v>3.27921</v>
      </c>
      <c r="C29" s="152">
        <v>3.5566300000000002</v>
      </c>
      <c r="D29" s="152">
        <v>3.7663000000000002</v>
      </c>
      <c r="E29" s="152">
        <v>4.3304400000000003</v>
      </c>
      <c r="F29" s="152">
        <v>4.3077899999999998</v>
      </c>
      <c r="G29" s="152">
        <v>1.7607299999999999</v>
      </c>
      <c r="H29" s="153">
        <v>2.0158900000000002</v>
      </c>
      <c r="I29" s="153">
        <v>2.0357799999999999</v>
      </c>
      <c r="J29" s="153">
        <v>1.88757</v>
      </c>
      <c r="K29" s="153">
        <v>2.1643500000000002</v>
      </c>
      <c r="L29" s="153">
        <v>2.0440100000000001</v>
      </c>
      <c r="M29" s="153">
        <v>2.8374700000000002</v>
      </c>
      <c r="N29" s="152">
        <v>7.1809999999999999E-2</v>
      </c>
      <c r="O29" s="152">
        <v>1.3526800000000001</v>
      </c>
      <c r="P29" s="152">
        <v>0.24428</v>
      </c>
      <c r="Q29" s="152">
        <v>1.1436599999999999</v>
      </c>
      <c r="R29" s="152">
        <v>0.53259999999999996</v>
      </c>
      <c r="S29" s="152">
        <v>1.38364</v>
      </c>
      <c r="T29" s="153">
        <v>2.6609099999999999</v>
      </c>
      <c r="U29" s="153">
        <v>2.5447000000000002</v>
      </c>
      <c r="V29" s="153">
        <v>2.2525200000000001</v>
      </c>
      <c r="W29" s="153">
        <v>2.28783</v>
      </c>
      <c r="X29" s="153">
        <v>1.8489800000000001</v>
      </c>
      <c r="Y29" s="153">
        <v>0.76678999999999997</v>
      </c>
      <c r="Z29" s="152">
        <v>0.81521999999999994</v>
      </c>
      <c r="AA29" s="152">
        <v>0.62475999999999998</v>
      </c>
      <c r="AB29" s="152">
        <v>1.3179799999999999</v>
      </c>
      <c r="AC29" s="152">
        <v>0.98468</v>
      </c>
      <c r="AD29" s="152">
        <v>-1.7364200000000001</v>
      </c>
      <c r="AE29" s="152">
        <v>0.23319000000000001</v>
      </c>
      <c r="AF29" s="153">
        <v>2.8093300000000001</v>
      </c>
      <c r="AG29" s="153">
        <v>1.25952</v>
      </c>
      <c r="AH29" s="153">
        <v>2.3670100000000001</v>
      </c>
      <c r="AI29" s="153">
        <v>3.2661600000000002</v>
      </c>
      <c r="AJ29" s="153">
        <v>2.4881899999999999</v>
      </c>
      <c r="AK29" s="153">
        <v>3.20818</v>
      </c>
    </row>
    <row r="30" spans="1:37" x14ac:dyDescent="0.4">
      <c r="A30" s="14">
        <f t="shared" si="0"/>
        <v>0.25000000000000006</v>
      </c>
      <c r="B30" s="152">
        <v>3.6600999999999999</v>
      </c>
      <c r="C30" s="152">
        <v>4.0052099999999999</v>
      </c>
      <c r="D30" s="152">
        <v>4.2528199999999998</v>
      </c>
      <c r="E30" s="152">
        <v>4.7196600000000002</v>
      </c>
      <c r="F30" s="152">
        <v>4.72018</v>
      </c>
      <c r="G30" s="152">
        <v>2.2945799999999998</v>
      </c>
      <c r="H30" s="153">
        <v>2.4035099999999998</v>
      </c>
      <c r="I30" s="153">
        <v>2.3338000000000001</v>
      </c>
      <c r="J30" s="153">
        <v>2.1198199999999998</v>
      </c>
      <c r="K30" s="153">
        <v>2.4978600000000002</v>
      </c>
      <c r="L30" s="153">
        <v>2.3748200000000002</v>
      </c>
      <c r="M30" s="153">
        <v>3.1415299999999999</v>
      </c>
      <c r="N30" s="152">
        <v>0.45317000000000002</v>
      </c>
      <c r="O30" s="152">
        <v>1.7096199999999999</v>
      </c>
      <c r="P30" s="152">
        <v>0.56984000000000001</v>
      </c>
      <c r="Q30" s="152">
        <v>1.43407</v>
      </c>
      <c r="R30" s="152">
        <v>0.89454</v>
      </c>
      <c r="S30" s="152">
        <v>1.7738100000000001</v>
      </c>
      <c r="T30" s="153">
        <v>3.05857</v>
      </c>
      <c r="U30" s="153">
        <v>2.8048199999999999</v>
      </c>
      <c r="V30" s="153">
        <v>2.7145000000000001</v>
      </c>
      <c r="W30" s="153">
        <v>2.7628400000000002</v>
      </c>
      <c r="X30" s="153">
        <v>2.1444100000000001</v>
      </c>
      <c r="Y30" s="153">
        <v>1.11432</v>
      </c>
      <c r="Z30" s="152">
        <v>1.16896</v>
      </c>
      <c r="AA30" s="152">
        <v>0.95323000000000002</v>
      </c>
      <c r="AB30" s="152">
        <v>1.6941200000000001</v>
      </c>
      <c r="AC30" s="152">
        <v>1.3151299999999999</v>
      </c>
      <c r="AD30" s="152">
        <v>-1.2928299999999999</v>
      </c>
      <c r="AE30" s="152">
        <v>0.52963000000000005</v>
      </c>
      <c r="AF30" s="153">
        <v>3.0525099999999998</v>
      </c>
      <c r="AG30" s="153">
        <v>1.4979</v>
      </c>
      <c r="AH30" s="153">
        <v>2.7080899999999999</v>
      </c>
      <c r="AI30" s="153">
        <v>3.5269499999999998</v>
      </c>
      <c r="AJ30" s="153">
        <v>2.7243400000000002</v>
      </c>
      <c r="AK30" s="153">
        <v>3.3858299999999999</v>
      </c>
    </row>
    <row r="31" spans="1:37" x14ac:dyDescent="0.4">
      <c r="A31" s="14">
        <f t="shared" si="0"/>
        <v>0.26000000000000006</v>
      </c>
      <c r="B31" s="152">
        <v>4.0233100000000004</v>
      </c>
      <c r="C31" s="152">
        <v>4.4353300000000004</v>
      </c>
      <c r="D31" s="152">
        <v>4.6942500000000003</v>
      </c>
      <c r="E31" s="152">
        <v>5.06839</v>
      </c>
      <c r="F31" s="152">
        <v>5.1007499999999997</v>
      </c>
      <c r="G31" s="152">
        <v>2.8065000000000002</v>
      </c>
      <c r="H31" s="153">
        <v>2.7773099999999999</v>
      </c>
      <c r="I31" s="153">
        <v>2.60406</v>
      </c>
      <c r="J31" s="153">
        <v>2.3505199999999999</v>
      </c>
      <c r="K31" s="153">
        <v>2.80627</v>
      </c>
      <c r="L31" s="153">
        <v>2.7064400000000002</v>
      </c>
      <c r="M31" s="153">
        <v>3.4487899999999998</v>
      </c>
      <c r="N31" s="152">
        <v>0.81406000000000001</v>
      </c>
      <c r="O31" s="152">
        <v>2.0406599999999999</v>
      </c>
      <c r="P31" s="152">
        <v>0.88309000000000004</v>
      </c>
      <c r="Q31" s="152">
        <v>1.6988399999999999</v>
      </c>
      <c r="R31" s="152">
        <v>1.2127300000000001</v>
      </c>
      <c r="S31" s="152">
        <v>2.1302599999999998</v>
      </c>
      <c r="T31" s="153">
        <v>3.4322400000000002</v>
      </c>
      <c r="U31" s="153">
        <v>3.0569199999999999</v>
      </c>
      <c r="V31" s="153">
        <v>3.14737</v>
      </c>
      <c r="W31" s="153">
        <v>3.1957800000000001</v>
      </c>
      <c r="X31" s="153">
        <v>2.4296099999999998</v>
      </c>
      <c r="Y31" s="153">
        <v>1.4613</v>
      </c>
      <c r="Z31" s="152">
        <v>1.4991300000000001</v>
      </c>
      <c r="AA31" s="152">
        <v>1.2426200000000001</v>
      </c>
      <c r="AB31" s="152">
        <v>2.0136099999999999</v>
      </c>
      <c r="AC31" s="152">
        <v>1.6540600000000001</v>
      </c>
      <c r="AD31" s="152">
        <v>-0.86051999999999995</v>
      </c>
      <c r="AE31" s="152">
        <v>0.83257000000000003</v>
      </c>
      <c r="AF31" s="153">
        <v>3.3213499999999998</v>
      </c>
      <c r="AG31" s="153">
        <v>1.7388600000000001</v>
      </c>
      <c r="AH31" s="153">
        <v>3.03891</v>
      </c>
      <c r="AI31" s="153">
        <v>3.7809300000000001</v>
      </c>
      <c r="AJ31" s="153">
        <v>2.9792399999999999</v>
      </c>
      <c r="AK31" s="153">
        <v>3.5354299999999999</v>
      </c>
    </row>
    <row r="32" spans="1:37" x14ac:dyDescent="0.4">
      <c r="A32" s="14">
        <f t="shared" si="0"/>
        <v>0.27000000000000007</v>
      </c>
      <c r="B32" s="152">
        <v>4.3686999999999996</v>
      </c>
      <c r="C32" s="152">
        <v>4.8458600000000001</v>
      </c>
      <c r="D32" s="152">
        <v>5.1011800000000003</v>
      </c>
      <c r="E32" s="152">
        <v>5.3836000000000004</v>
      </c>
      <c r="F32" s="152">
        <v>5.4510899999999998</v>
      </c>
      <c r="G32" s="152">
        <v>3.2894199999999998</v>
      </c>
      <c r="H32" s="153">
        <v>3.1413799999999998</v>
      </c>
      <c r="I32" s="153">
        <v>2.85385</v>
      </c>
      <c r="J32" s="153">
        <v>2.59171</v>
      </c>
      <c r="K32" s="153">
        <v>3.1020300000000001</v>
      </c>
      <c r="L32" s="153">
        <v>3.0476200000000002</v>
      </c>
      <c r="M32" s="153">
        <v>3.7529599999999999</v>
      </c>
      <c r="N32" s="152">
        <v>1.15988</v>
      </c>
      <c r="O32" s="152">
        <v>2.34944</v>
      </c>
      <c r="P32" s="152">
        <v>1.1911</v>
      </c>
      <c r="Q32" s="152">
        <v>1.9453800000000001</v>
      </c>
      <c r="R32" s="152">
        <v>1.49349</v>
      </c>
      <c r="S32" s="152">
        <v>2.4585300000000001</v>
      </c>
      <c r="T32" s="153">
        <v>3.78349</v>
      </c>
      <c r="U32" s="153">
        <v>3.3234699999999999</v>
      </c>
      <c r="V32" s="153">
        <v>3.5476800000000002</v>
      </c>
      <c r="W32" s="153">
        <v>3.5928499999999999</v>
      </c>
      <c r="X32" s="153">
        <v>2.7248399999999999</v>
      </c>
      <c r="Y32" s="153">
        <v>1.81586</v>
      </c>
      <c r="Z32" s="152">
        <v>1.7951900000000001</v>
      </c>
      <c r="AA32" s="152">
        <v>1.49878</v>
      </c>
      <c r="AB32" s="152">
        <v>2.2931499999999998</v>
      </c>
      <c r="AC32" s="152">
        <v>2.0062600000000002</v>
      </c>
      <c r="AD32" s="152">
        <v>-0.43079000000000001</v>
      </c>
      <c r="AE32" s="152">
        <v>1.1396200000000001</v>
      </c>
      <c r="AF32" s="153">
        <v>3.6162399999999999</v>
      </c>
      <c r="AG32" s="153">
        <v>1.9981899999999999</v>
      </c>
      <c r="AH32" s="153">
        <v>3.3505099999999999</v>
      </c>
      <c r="AI32" s="153">
        <v>4.04373</v>
      </c>
      <c r="AJ32" s="153">
        <v>3.2610399999999999</v>
      </c>
      <c r="AK32" s="153">
        <v>3.7057899999999999</v>
      </c>
    </row>
    <row r="33" spans="1:37" x14ac:dyDescent="0.4">
      <c r="A33" s="14">
        <f t="shared" si="0"/>
        <v>0.28000000000000008</v>
      </c>
      <c r="B33" s="152">
        <v>4.6988200000000004</v>
      </c>
      <c r="C33" s="152">
        <v>5.2383800000000003</v>
      </c>
      <c r="D33" s="152">
        <v>5.4908900000000003</v>
      </c>
      <c r="E33" s="152">
        <v>5.6735300000000004</v>
      </c>
      <c r="F33" s="152">
        <v>5.7747400000000004</v>
      </c>
      <c r="G33" s="152">
        <v>3.7432799999999999</v>
      </c>
      <c r="H33" s="153">
        <v>3.49905</v>
      </c>
      <c r="I33" s="153">
        <v>3.0932499999999998</v>
      </c>
      <c r="J33" s="153">
        <v>2.8526699999999998</v>
      </c>
      <c r="K33" s="153">
        <v>3.3993199999999999</v>
      </c>
      <c r="L33" s="153">
        <v>3.4035600000000001</v>
      </c>
      <c r="M33" s="153">
        <v>4.0456099999999999</v>
      </c>
      <c r="N33" s="152">
        <v>1.49339</v>
      </c>
      <c r="O33" s="152">
        <v>2.6389800000000001</v>
      </c>
      <c r="P33" s="152">
        <v>1.49963</v>
      </c>
      <c r="Q33" s="152">
        <v>2.1807799999999999</v>
      </c>
      <c r="R33" s="152">
        <v>1.7479100000000001</v>
      </c>
      <c r="S33" s="152">
        <v>2.7634699999999999</v>
      </c>
      <c r="T33" s="153">
        <v>4.1118499999999996</v>
      </c>
      <c r="U33" s="153">
        <v>3.6218300000000001</v>
      </c>
      <c r="V33" s="153">
        <v>3.9120499999999998</v>
      </c>
      <c r="W33" s="153">
        <v>3.9600599999999999</v>
      </c>
      <c r="X33" s="153">
        <v>3.0460500000000001</v>
      </c>
      <c r="Y33" s="153">
        <v>2.17909</v>
      </c>
      <c r="Z33" s="152">
        <v>2.0557699999999999</v>
      </c>
      <c r="AA33" s="152">
        <v>1.7332399999999999</v>
      </c>
      <c r="AB33" s="152">
        <v>2.5505800000000001</v>
      </c>
      <c r="AC33" s="152">
        <v>2.36788</v>
      </c>
      <c r="AD33" s="152">
        <v>-4.0000000000000002E-4</v>
      </c>
      <c r="AE33" s="152">
        <v>1.44614</v>
      </c>
      <c r="AF33" s="153">
        <v>3.9251100000000001</v>
      </c>
      <c r="AG33" s="153">
        <v>2.2857699999999999</v>
      </c>
      <c r="AH33" s="153">
        <v>3.6324700000000001</v>
      </c>
      <c r="AI33" s="153">
        <v>4.3243</v>
      </c>
      <c r="AJ33" s="153">
        <v>3.5623200000000002</v>
      </c>
      <c r="AK33" s="153">
        <v>3.9315000000000002</v>
      </c>
    </row>
    <row r="34" spans="1:37" x14ac:dyDescent="0.4">
      <c r="A34" s="14">
        <f t="shared" si="0"/>
        <v>0.29000000000000009</v>
      </c>
      <c r="B34" s="152">
        <v>5.0190599999999996</v>
      </c>
      <c r="C34" s="152">
        <v>5.6166499999999999</v>
      </c>
      <c r="D34" s="152">
        <v>5.8815799999999996</v>
      </c>
      <c r="E34" s="152">
        <v>5.9475499999999997</v>
      </c>
      <c r="F34" s="152">
        <v>6.0775100000000002</v>
      </c>
      <c r="G34" s="152">
        <v>4.1738099999999996</v>
      </c>
      <c r="H34" s="153">
        <v>3.85283</v>
      </c>
      <c r="I34" s="153">
        <v>3.33291</v>
      </c>
      <c r="J34" s="153">
        <v>3.14045</v>
      </c>
      <c r="K34" s="153">
        <v>3.7107199999999998</v>
      </c>
      <c r="L34" s="153">
        <v>3.7741099999999999</v>
      </c>
      <c r="M34" s="153">
        <v>4.3212200000000003</v>
      </c>
      <c r="N34" s="152">
        <v>1.81427</v>
      </c>
      <c r="O34" s="152">
        <v>2.9125899999999998</v>
      </c>
      <c r="P34" s="152">
        <v>1.81332</v>
      </c>
      <c r="Q34" s="152">
        <v>2.4113099999999998</v>
      </c>
      <c r="R34" s="152">
        <v>1.9903200000000001</v>
      </c>
      <c r="S34" s="152">
        <v>3.0488300000000002</v>
      </c>
      <c r="T34" s="153">
        <v>4.4158200000000001</v>
      </c>
      <c r="U34" s="153">
        <v>3.9587599999999998</v>
      </c>
      <c r="V34" s="153">
        <v>4.2409600000000003</v>
      </c>
      <c r="W34" s="153">
        <v>4.3034800000000004</v>
      </c>
      <c r="X34" s="153">
        <v>3.4006099999999999</v>
      </c>
      <c r="Y34" s="153">
        <v>2.5464199999999999</v>
      </c>
      <c r="Z34" s="152">
        <v>2.29318</v>
      </c>
      <c r="AA34" s="152">
        <v>1.96645</v>
      </c>
      <c r="AB34" s="152">
        <v>2.8006099999999998</v>
      </c>
      <c r="AC34" s="152">
        <v>2.7286800000000002</v>
      </c>
      <c r="AD34" s="152">
        <v>0.42899999999999999</v>
      </c>
      <c r="AE34" s="152">
        <v>1.7465299999999999</v>
      </c>
      <c r="AF34" s="153">
        <v>4.2286799999999998</v>
      </c>
      <c r="AG34" s="153">
        <v>2.6052200000000001</v>
      </c>
      <c r="AH34" s="153">
        <v>3.8777300000000001</v>
      </c>
      <c r="AI34" s="153">
        <v>4.6232899999999999</v>
      </c>
      <c r="AJ34" s="153">
        <v>3.8662000000000001</v>
      </c>
      <c r="AK34" s="153">
        <v>4.2232099999999999</v>
      </c>
    </row>
    <row r="35" spans="1:37" x14ac:dyDescent="0.4">
      <c r="A35" s="14">
        <f t="shared" si="0"/>
        <v>0.3000000000000001</v>
      </c>
      <c r="B35" s="152">
        <v>5.33575</v>
      </c>
      <c r="C35" s="152">
        <v>5.9857500000000003</v>
      </c>
      <c r="D35" s="152">
        <v>6.2870400000000002</v>
      </c>
      <c r="E35" s="152">
        <v>6.2160399999999996</v>
      </c>
      <c r="F35" s="152">
        <v>6.3664800000000001</v>
      </c>
      <c r="G35" s="152">
        <v>4.5900800000000004</v>
      </c>
      <c r="H35" s="153">
        <v>4.2046000000000001</v>
      </c>
      <c r="I35" s="153">
        <v>3.5835499999999998</v>
      </c>
      <c r="J35" s="153">
        <v>3.4615800000000001</v>
      </c>
      <c r="K35" s="153">
        <v>4.0446799999999996</v>
      </c>
      <c r="L35" s="153">
        <v>4.1536</v>
      </c>
      <c r="M35" s="153">
        <v>4.5808400000000002</v>
      </c>
      <c r="N35" s="152">
        <v>2.1208900000000002</v>
      </c>
      <c r="O35" s="152">
        <v>3.1749700000000001</v>
      </c>
      <c r="P35" s="152">
        <v>2.1348199999999999</v>
      </c>
      <c r="Q35" s="152">
        <v>2.6436700000000002</v>
      </c>
      <c r="R35" s="152">
        <v>2.2361599999999999</v>
      </c>
      <c r="S35" s="152">
        <v>3.3166899999999999</v>
      </c>
      <c r="T35" s="153">
        <v>4.6956699999999998</v>
      </c>
      <c r="U35" s="153">
        <v>4.3298899999999998</v>
      </c>
      <c r="V35" s="153">
        <v>4.5393800000000004</v>
      </c>
      <c r="W35" s="153">
        <v>4.62866</v>
      </c>
      <c r="X35" s="153">
        <v>3.7858499999999999</v>
      </c>
      <c r="Y35" s="153">
        <v>2.90984</v>
      </c>
      <c r="Z35" s="152">
        <v>2.5299700000000001</v>
      </c>
      <c r="AA35" s="152">
        <v>2.2253400000000001</v>
      </c>
      <c r="AB35" s="152">
        <v>3.0531100000000002</v>
      </c>
      <c r="AC35" s="152">
        <v>3.0760700000000001</v>
      </c>
      <c r="AD35" s="152">
        <v>0.85219</v>
      </c>
      <c r="AE35" s="152">
        <v>2.0368900000000001</v>
      </c>
      <c r="AF35" s="153">
        <v>4.5087999999999999</v>
      </c>
      <c r="AG35" s="153">
        <v>2.95573</v>
      </c>
      <c r="AH35" s="153">
        <v>4.0860599999999998</v>
      </c>
      <c r="AI35" s="153">
        <v>4.9337099999999996</v>
      </c>
      <c r="AJ35" s="153">
        <v>4.1559600000000003</v>
      </c>
      <c r="AK35" s="153">
        <v>4.5640200000000002</v>
      </c>
    </row>
    <row r="36" spans="1:37" x14ac:dyDescent="0.4">
      <c r="A36" s="14">
        <f t="shared" si="0"/>
        <v>0.31000000000000011</v>
      </c>
      <c r="B36" s="152">
        <v>5.6556300000000004</v>
      </c>
      <c r="C36" s="152">
        <v>6.3517599999999996</v>
      </c>
      <c r="D36" s="152">
        <v>6.7140599999999999</v>
      </c>
      <c r="E36" s="152">
        <v>6.4901999999999997</v>
      </c>
      <c r="F36" s="152">
        <v>6.6486799999999997</v>
      </c>
      <c r="G36" s="152">
        <v>5.0033500000000002</v>
      </c>
      <c r="H36" s="153">
        <v>4.5552599999999996</v>
      </c>
      <c r="I36" s="153">
        <v>3.8545500000000001</v>
      </c>
      <c r="J36" s="153">
        <v>3.8218100000000002</v>
      </c>
      <c r="K36" s="153">
        <v>4.4043700000000001</v>
      </c>
      <c r="L36" s="153">
        <v>4.53172</v>
      </c>
      <c r="M36" s="153">
        <v>4.8329599999999999</v>
      </c>
      <c r="N36" s="152">
        <v>2.4139400000000002</v>
      </c>
      <c r="O36" s="152">
        <v>3.4315199999999999</v>
      </c>
      <c r="P36" s="152">
        <v>2.4647100000000002</v>
      </c>
      <c r="Q36" s="152">
        <v>2.8850799999999999</v>
      </c>
      <c r="R36" s="152">
        <v>2.49885</v>
      </c>
      <c r="S36" s="152">
        <v>3.5679699999999999</v>
      </c>
      <c r="T36" s="153">
        <v>4.9571500000000004</v>
      </c>
      <c r="U36" s="153">
        <v>4.7206799999999998</v>
      </c>
      <c r="V36" s="153">
        <v>4.8171600000000003</v>
      </c>
      <c r="W36" s="153">
        <v>4.9406999999999996</v>
      </c>
      <c r="X36" s="153">
        <v>4.1906999999999996</v>
      </c>
      <c r="Y36" s="153">
        <v>3.2612700000000001</v>
      </c>
      <c r="Z36" s="152">
        <v>2.7916799999999999</v>
      </c>
      <c r="AA36" s="152">
        <v>2.53775</v>
      </c>
      <c r="AB36" s="152">
        <v>3.3130500000000001</v>
      </c>
      <c r="AC36" s="152">
        <v>3.4003800000000002</v>
      </c>
      <c r="AD36" s="152">
        <v>1.2643899999999999</v>
      </c>
      <c r="AE36" s="152">
        <v>2.3173300000000001</v>
      </c>
      <c r="AF36" s="153">
        <v>4.7569699999999999</v>
      </c>
      <c r="AG36" s="153">
        <v>3.3328500000000001</v>
      </c>
      <c r="AH36" s="153">
        <v>4.2669899999999998</v>
      </c>
      <c r="AI36" s="153">
        <v>5.2459100000000003</v>
      </c>
      <c r="AJ36" s="153">
        <v>4.4227800000000004</v>
      </c>
      <c r="AK36" s="153">
        <v>4.9200600000000003</v>
      </c>
    </row>
    <row r="37" spans="1:37" x14ac:dyDescent="0.4">
      <c r="A37" s="14">
        <f t="shared" si="0"/>
        <v>0.32000000000000012</v>
      </c>
      <c r="B37" s="152">
        <v>5.9847099999999998</v>
      </c>
      <c r="C37" s="152">
        <v>6.7214099999999997</v>
      </c>
      <c r="D37" s="152">
        <v>7.1615399999999996</v>
      </c>
      <c r="E37" s="152">
        <v>6.7806499999999996</v>
      </c>
      <c r="F37" s="152">
        <v>6.9302599999999996</v>
      </c>
      <c r="G37" s="152">
        <v>5.4249900000000002</v>
      </c>
      <c r="H37" s="153">
        <v>4.9042399999999997</v>
      </c>
      <c r="I37" s="153">
        <v>4.1538399999999998</v>
      </c>
      <c r="J37" s="153">
        <v>4.2264600000000003</v>
      </c>
      <c r="K37" s="153">
        <v>4.7885799999999996</v>
      </c>
      <c r="L37" s="153">
        <v>4.8971099999999996</v>
      </c>
      <c r="M37" s="153">
        <v>5.0924399999999999</v>
      </c>
      <c r="N37" s="152">
        <v>2.6990400000000001</v>
      </c>
      <c r="O37" s="152">
        <v>3.68967</v>
      </c>
      <c r="P37" s="152">
        <v>2.8013699999999999</v>
      </c>
      <c r="Q37" s="152">
        <v>3.1422500000000002</v>
      </c>
      <c r="R37" s="152">
        <v>2.7879700000000001</v>
      </c>
      <c r="S37" s="152">
        <v>3.8031899999999998</v>
      </c>
      <c r="T37" s="153">
        <v>5.2135300000000004</v>
      </c>
      <c r="U37" s="153">
        <v>5.1112599999999997</v>
      </c>
      <c r="V37" s="153">
        <v>5.0868000000000002</v>
      </c>
      <c r="W37" s="153">
        <v>5.2438700000000003</v>
      </c>
      <c r="X37" s="153">
        <v>4.6004699999999996</v>
      </c>
      <c r="Y37" s="153">
        <v>3.5970800000000001</v>
      </c>
      <c r="Z37" s="152">
        <v>3.0978699999999999</v>
      </c>
      <c r="AA37" s="152">
        <v>2.9228499999999999</v>
      </c>
      <c r="AB37" s="152">
        <v>3.5824199999999999</v>
      </c>
      <c r="AC37" s="152">
        <v>3.6981799999999998</v>
      </c>
      <c r="AD37" s="152">
        <v>1.6638299999999999</v>
      </c>
      <c r="AE37" s="152">
        <v>2.5935299999999999</v>
      </c>
      <c r="AF37" s="153">
        <v>4.9794600000000004</v>
      </c>
      <c r="AG37" s="153">
        <v>3.72953</v>
      </c>
      <c r="AH37" s="153">
        <v>4.4376800000000003</v>
      </c>
      <c r="AI37" s="153">
        <v>5.5531199999999998</v>
      </c>
      <c r="AJ37" s="153">
        <v>4.66927</v>
      </c>
      <c r="AK37" s="153">
        <v>5.25671</v>
      </c>
    </row>
    <row r="38" spans="1:37" x14ac:dyDescent="0.4">
      <c r="A38" s="14">
        <f t="shared" si="0"/>
        <v>0.33000000000000013</v>
      </c>
      <c r="B38" s="152">
        <v>6.3290300000000004</v>
      </c>
      <c r="C38" s="152">
        <v>7.1021000000000001</v>
      </c>
      <c r="D38" s="152">
        <v>7.6240100000000002</v>
      </c>
      <c r="E38" s="152">
        <v>7.0954699999999997</v>
      </c>
      <c r="F38" s="152">
        <v>7.2159000000000004</v>
      </c>
      <c r="G38" s="152">
        <v>5.8648800000000003</v>
      </c>
      <c r="H38" s="153">
        <v>5.2486899999999999</v>
      </c>
      <c r="I38" s="153">
        <v>4.48834</v>
      </c>
      <c r="J38" s="153">
        <v>4.6792800000000003</v>
      </c>
      <c r="K38" s="153">
        <v>5.1951599999999996</v>
      </c>
      <c r="L38" s="153">
        <v>5.2423700000000002</v>
      </c>
      <c r="M38" s="153">
        <v>5.37744</v>
      </c>
      <c r="N38" s="152">
        <v>2.9882300000000002</v>
      </c>
      <c r="O38" s="152">
        <v>3.95892</v>
      </c>
      <c r="P38" s="152">
        <v>3.1436099999999998</v>
      </c>
      <c r="Q38" s="152">
        <v>3.4199600000000001</v>
      </c>
      <c r="R38" s="152">
        <v>3.1081099999999999</v>
      </c>
      <c r="S38" s="152">
        <v>4.0236200000000002</v>
      </c>
      <c r="T38" s="153">
        <v>5.4840400000000002</v>
      </c>
      <c r="U38" s="153">
        <v>5.4828000000000001</v>
      </c>
      <c r="V38" s="153">
        <v>5.3610199999999999</v>
      </c>
      <c r="W38" s="153">
        <v>5.5424699999999998</v>
      </c>
      <c r="X38" s="153">
        <v>5.00305</v>
      </c>
      <c r="Y38" s="153">
        <v>3.9205399999999999</v>
      </c>
      <c r="Z38" s="152">
        <v>3.45573</v>
      </c>
      <c r="AA38" s="152">
        <v>3.3850600000000002</v>
      </c>
      <c r="AB38" s="152">
        <v>3.86097</v>
      </c>
      <c r="AC38" s="152">
        <v>3.9734400000000001</v>
      </c>
      <c r="AD38" s="152">
        <v>2.05307</v>
      </c>
      <c r="AE38" s="152">
        <v>2.8763700000000001</v>
      </c>
      <c r="AF38" s="153">
        <v>5.1976699999999996</v>
      </c>
      <c r="AG38" s="153">
        <v>4.1373300000000004</v>
      </c>
      <c r="AH38" s="153">
        <v>4.6197800000000004</v>
      </c>
      <c r="AI38" s="153">
        <v>5.8546300000000002</v>
      </c>
      <c r="AJ38" s="153">
        <v>4.90726</v>
      </c>
      <c r="AK38" s="153">
        <v>5.5554800000000002</v>
      </c>
    </row>
    <row r="39" spans="1:37" x14ac:dyDescent="0.4">
      <c r="A39" s="14">
        <f t="shared" si="0"/>
        <v>0.34000000000000014</v>
      </c>
      <c r="B39" s="152">
        <v>6.6960699999999997</v>
      </c>
      <c r="C39" s="152">
        <v>7.5009899999999998</v>
      </c>
      <c r="D39" s="152">
        <v>8.0945099999999996</v>
      </c>
      <c r="E39" s="152">
        <v>7.4394999999999998</v>
      </c>
      <c r="F39" s="152">
        <v>7.5093399999999999</v>
      </c>
      <c r="G39" s="152">
        <v>6.3292599999999997</v>
      </c>
      <c r="H39" s="153">
        <v>5.5841799999999999</v>
      </c>
      <c r="I39" s="153">
        <v>4.8636100000000004</v>
      </c>
      <c r="J39" s="153">
        <v>5.1814600000000004</v>
      </c>
      <c r="K39" s="153">
        <v>5.6243299999999996</v>
      </c>
      <c r="L39" s="153">
        <v>5.5684800000000001</v>
      </c>
      <c r="M39" s="153">
        <v>5.7052100000000001</v>
      </c>
      <c r="N39" s="152">
        <v>3.29983</v>
      </c>
      <c r="O39" s="152">
        <v>4.2525000000000004</v>
      </c>
      <c r="P39" s="152">
        <v>3.4922399999999998</v>
      </c>
      <c r="Q39" s="152">
        <v>3.7206100000000002</v>
      </c>
      <c r="R39" s="152">
        <v>3.45987</v>
      </c>
      <c r="S39" s="152">
        <v>4.2331799999999999</v>
      </c>
      <c r="T39" s="153">
        <v>5.7899900000000004</v>
      </c>
      <c r="U39" s="153">
        <v>5.82273</v>
      </c>
      <c r="V39" s="153">
        <v>5.6519500000000003</v>
      </c>
      <c r="W39" s="153">
        <v>5.8422700000000001</v>
      </c>
      <c r="X39" s="153">
        <v>5.3946899999999998</v>
      </c>
      <c r="Y39" s="153">
        <v>4.2429699999999997</v>
      </c>
      <c r="Z39" s="152">
        <v>3.8602099999999999</v>
      </c>
      <c r="AA39" s="152">
        <v>3.9121600000000001</v>
      </c>
      <c r="AB39" s="152">
        <v>4.1485599999999998</v>
      </c>
      <c r="AC39" s="152">
        <v>4.2366299999999999</v>
      </c>
      <c r="AD39" s="152">
        <v>2.4375900000000001</v>
      </c>
      <c r="AE39" s="152">
        <v>3.1798000000000002</v>
      </c>
      <c r="AF39" s="153">
        <v>5.44217</v>
      </c>
      <c r="AG39" s="153">
        <v>4.5491999999999999</v>
      </c>
      <c r="AH39" s="153">
        <v>4.8338099999999997</v>
      </c>
      <c r="AI39" s="153">
        <v>6.1582600000000003</v>
      </c>
      <c r="AJ39" s="153">
        <v>5.1516999999999999</v>
      </c>
      <c r="AK39" s="153">
        <v>5.8229800000000003</v>
      </c>
    </row>
    <row r="40" spans="1:37" x14ac:dyDescent="0.4">
      <c r="A40" s="14">
        <f t="shared" si="0"/>
        <v>0.35000000000000014</v>
      </c>
      <c r="B40" s="152">
        <v>7.0962199999999998</v>
      </c>
      <c r="C40" s="152">
        <v>7.9261200000000001</v>
      </c>
      <c r="D40" s="152">
        <v>8.5689200000000003</v>
      </c>
      <c r="E40" s="152">
        <v>7.8159299999999998</v>
      </c>
      <c r="F40" s="152">
        <v>7.8165399999999998</v>
      </c>
      <c r="G40" s="152">
        <v>6.8210499999999996</v>
      </c>
      <c r="H40" s="153">
        <v>5.90672</v>
      </c>
      <c r="I40" s="153">
        <v>5.2861900000000004</v>
      </c>
      <c r="J40" s="153">
        <v>5.7311300000000003</v>
      </c>
      <c r="K40" s="153">
        <v>6.0818300000000001</v>
      </c>
      <c r="L40" s="153">
        <v>5.8858199999999998</v>
      </c>
      <c r="M40" s="153">
        <v>6.0896499999999998</v>
      </c>
      <c r="N40" s="152">
        <v>3.6557900000000001</v>
      </c>
      <c r="O40" s="152">
        <v>4.5885600000000002</v>
      </c>
      <c r="P40" s="152">
        <v>3.8532999999999999</v>
      </c>
      <c r="Q40" s="152">
        <v>4.0450100000000004</v>
      </c>
      <c r="R40" s="152">
        <v>3.84219</v>
      </c>
      <c r="S40" s="152">
        <v>4.44163</v>
      </c>
      <c r="T40" s="153">
        <v>6.1486400000000003</v>
      </c>
      <c r="U40" s="153">
        <v>6.1290699999999996</v>
      </c>
      <c r="V40" s="153">
        <v>5.9718099999999996</v>
      </c>
      <c r="W40" s="153">
        <v>6.1526199999999998</v>
      </c>
      <c r="X40" s="153">
        <v>5.7817800000000004</v>
      </c>
      <c r="Y40" s="153">
        <v>4.5810199999999996</v>
      </c>
      <c r="Z40" s="152">
        <v>4.2983200000000004</v>
      </c>
      <c r="AA40" s="152">
        <v>4.4807899999999998</v>
      </c>
      <c r="AB40" s="152">
        <v>4.4460800000000003</v>
      </c>
      <c r="AC40" s="152">
        <v>4.5029000000000003</v>
      </c>
      <c r="AD40" s="152">
        <v>2.8251900000000001</v>
      </c>
      <c r="AE40" s="152">
        <v>3.5177299999999998</v>
      </c>
      <c r="AF40" s="153">
        <v>5.7436100000000003</v>
      </c>
      <c r="AG40" s="153">
        <v>4.9631400000000001</v>
      </c>
      <c r="AH40" s="153">
        <v>5.0961400000000001</v>
      </c>
      <c r="AI40" s="153">
        <v>6.4792800000000002</v>
      </c>
      <c r="AJ40" s="153">
        <v>5.4147100000000004</v>
      </c>
      <c r="AK40" s="153">
        <v>6.0897500000000004</v>
      </c>
    </row>
    <row r="41" spans="1:37" x14ac:dyDescent="0.4">
      <c r="A41" s="14">
        <f t="shared" si="0"/>
        <v>0.36000000000000015</v>
      </c>
      <c r="B41" s="152">
        <v>7.5422099999999999</v>
      </c>
      <c r="C41" s="152">
        <v>8.3862400000000008</v>
      </c>
      <c r="D41" s="152">
        <v>9.0493299999999994</v>
      </c>
      <c r="E41" s="152">
        <v>8.2287499999999998</v>
      </c>
      <c r="F41" s="152">
        <v>8.1471599999999995</v>
      </c>
      <c r="G41" s="152">
        <v>7.3409500000000003</v>
      </c>
      <c r="H41" s="153">
        <v>6.2167399999999997</v>
      </c>
      <c r="I41" s="153">
        <v>5.7638499999999997</v>
      </c>
      <c r="J41" s="153">
        <v>6.3241399999999999</v>
      </c>
      <c r="K41" s="153">
        <v>6.5791500000000003</v>
      </c>
      <c r="L41" s="153">
        <v>6.2125000000000004</v>
      </c>
      <c r="M41" s="153">
        <v>6.5402199999999997</v>
      </c>
      <c r="N41" s="152">
        <v>4.0789499999999999</v>
      </c>
      <c r="O41" s="152">
        <v>4.9895300000000002</v>
      </c>
      <c r="P41" s="152">
        <v>4.2385599999999997</v>
      </c>
      <c r="Q41" s="152">
        <v>4.3957300000000004</v>
      </c>
      <c r="R41" s="152">
        <v>4.2544000000000004</v>
      </c>
      <c r="S41" s="152">
        <v>4.6655199999999999</v>
      </c>
      <c r="T41" s="153">
        <v>6.5693400000000004</v>
      </c>
      <c r="U41" s="153">
        <v>6.4110399999999998</v>
      </c>
      <c r="V41" s="153">
        <v>6.3332800000000002</v>
      </c>
      <c r="W41" s="153">
        <v>6.4863400000000002</v>
      </c>
      <c r="X41" s="153">
        <v>6.1793500000000003</v>
      </c>
      <c r="Y41" s="153">
        <v>4.95296</v>
      </c>
      <c r="Z41" s="152">
        <v>4.7572799999999997</v>
      </c>
      <c r="AA41" s="152">
        <v>5.0675400000000002</v>
      </c>
      <c r="AB41" s="152">
        <v>4.7581800000000003</v>
      </c>
      <c r="AC41" s="152">
        <v>4.7896299999999998</v>
      </c>
      <c r="AD41" s="152">
        <v>3.2254900000000002</v>
      </c>
      <c r="AE41" s="152">
        <v>3.9013599999999999</v>
      </c>
      <c r="AF41" s="153">
        <v>6.1240800000000002</v>
      </c>
      <c r="AG41" s="153">
        <v>5.3850800000000003</v>
      </c>
      <c r="AH41" s="153">
        <v>5.4179300000000001</v>
      </c>
      <c r="AI41" s="153">
        <v>6.8389899999999999</v>
      </c>
      <c r="AJ41" s="153">
        <v>5.7044499999999996</v>
      </c>
      <c r="AK41" s="153">
        <v>6.3998400000000002</v>
      </c>
    </row>
    <row r="42" spans="1:37" x14ac:dyDescent="0.4">
      <c r="A42" s="14">
        <f t="shared" si="0"/>
        <v>0.37000000000000016</v>
      </c>
      <c r="B42" s="152">
        <v>8.04786</v>
      </c>
      <c r="C42" s="152">
        <v>8.8916799999999991</v>
      </c>
      <c r="D42" s="152">
        <v>9.5465900000000001</v>
      </c>
      <c r="E42" s="152">
        <v>8.6846999999999994</v>
      </c>
      <c r="F42" s="152">
        <v>8.5170700000000004</v>
      </c>
      <c r="G42" s="152">
        <v>7.8909900000000004</v>
      </c>
      <c r="H42" s="153">
        <v>6.5231000000000003</v>
      </c>
      <c r="I42" s="153">
        <v>6.3061699999999998</v>
      </c>
      <c r="J42" s="153">
        <v>6.9564899999999996</v>
      </c>
      <c r="K42" s="153">
        <v>7.1304299999999996</v>
      </c>
      <c r="L42" s="153">
        <v>6.5707199999999997</v>
      </c>
      <c r="M42" s="153">
        <v>7.0627000000000004</v>
      </c>
      <c r="N42" s="152">
        <v>4.5898099999999999</v>
      </c>
      <c r="O42" s="152">
        <v>5.4773899999999998</v>
      </c>
      <c r="P42" s="152">
        <v>4.6648800000000001</v>
      </c>
      <c r="Q42" s="152">
        <v>4.7804799999999998</v>
      </c>
      <c r="R42" s="152">
        <v>4.6980500000000003</v>
      </c>
      <c r="S42" s="152">
        <v>4.9275900000000004</v>
      </c>
      <c r="T42" s="153">
        <v>7.0533700000000001</v>
      </c>
      <c r="U42" s="153">
        <v>6.6895199999999999</v>
      </c>
      <c r="V42" s="153">
        <v>6.7493400000000001</v>
      </c>
      <c r="W42" s="153">
        <v>6.8597299999999999</v>
      </c>
      <c r="X42" s="153">
        <v>6.6071200000000001</v>
      </c>
      <c r="Y42" s="153">
        <v>5.3772799999999998</v>
      </c>
      <c r="Z42" s="152">
        <v>5.2317499999999999</v>
      </c>
      <c r="AA42" s="152">
        <v>5.65998</v>
      </c>
      <c r="AB42" s="152">
        <v>5.0956900000000003</v>
      </c>
      <c r="AC42" s="152">
        <v>5.11592</v>
      </c>
      <c r="AD42" s="152">
        <v>3.65123</v>
      </c>
      <c r="AE42" s="152">
        <v>4.3391999999999999</v>
      </c>
      <c r="AF42" s="153">
        <v>6.5926099999999996</v>
      </c>
      <c r="AG42" s="153">
        <v>5.8296200000000002</v>
      </c>
      <c r="AH42" s="153">
        <v>5.8070399999999998</v>
      </c>
      <c r="AI42" s="153">
        <v>7.2609500000000002</v>
      </c>
      <c r="AJ42" s="153">
        <v>6.0278200000000002</v>
      </c>
      <c r="AK42" s="153">
        <v>6.79664</v>
      </c>
    </row>
    <row r="43" spans="1:37" x14ac:dyDescent="0.4">
      <c r="A43" s="14">
        <f t="shared" si="0"/>
        <v>0.38000000000000017</v>
      </c>
      <c r="B43" s="152">
        <v>8.6244399999999999</v>
      </c>
      <c r="C43" s="152">
        <v>9.4534699999999994</v>
      </c>
      <c r="D43" s="152">
        <v>10.078440000000001</v>
      </c>
      <c r="E43" s="152">
        <v>9.1926799999999993</v>
      </c>
      <c r="F43" s="152">
        <v>8.94712</v>
      </c>
      <c r="G43" s="152">
        <v>8.47729</v>
      </c>
      <c r="H43" s="153">
        <v>6.8455300000000001</v>
      </c>
      <c r="I43" s="153">
        <v>6.92197</v>
      </c>
      <c r="J43" s="153">
        <v>7.6265299999999998</v>
      </c>
      <c r="K43" s="153">
        <v>7.7492900000000002</v>
      </c>
      <c r="L43" s="153">
        <v>6.9836299999999998</v>
      </c>
      <c r="M43" s="153">
        <v>7.6603000000000003</v>
      </c>
      <c r="N43" s="152">
        <v>5.2042400000000004</v>
      </c>
      <c r="O43" s="152">
        <v>6.0694499999999998</v>
      </c>
      <c r="P43" s="152">
        <v>5.1514600000000002</v>
      </c>
      <c r="Q43" s="152">
        <v>5.2126700000000001</v>
      </c>
      <c r="R43" s="152">
        <v>5.1771599999999998</v>
      </c>
      <c r="S43" s="152">
        <v>5.2536899999999997</v>
      </c>
      <c r="T43" s="153">
        <v>7.5955300000000001</v>
      </c>
      <c r="U43" s="153">
        <v>6.9944899999999999</v>
      </c>
      <c r="V43" s="153">
        <v>7.2322699999999998</v>
      </c>
      <c r="W43" s="153">
        <v>7.2904600000000004</v>
      </c>
      <c r="X43" s="153">
        <v>7.0844800000000001</v>
      </c>
      <c r="Y43" s="153">
        <v>5.8709199999999999</v>
      </c>
      <c r="Z43" s="152">
        <v>5.7272699999999999</v>
      </c>
      <c r="AA43" s="152">
        <v>6.2641499999999999</v>
      </c>
      <c r="AB43" s="152">
        <v>5.4759399999999996</v>
      </c>
      <c r="AC43" s="152">
        <v>5.4995200000000004</v>
      </c>
      <c r="AD43" s="152">
        <v>4.11829</v>
      </c>
      <c r="AE43" s="152">
        <v>4.8379200000000004</v>
      </c>
      <c r="AF43" s="153">
        <v>7.1442699999999997</v>
      </c>
      <c r="AG43" s="153">
        <v>6.3183400000000001</v>
      </c>
      <c r="AH43" s="153">
        <v>6.2730600000000001</v>
      </c>
      <c r="AI43" s="153">
        <v>7.7664200000000001</v>
      </c>
      <c r="AJ43" s="153">
        <v>6.39581</v>
      </c>
      <c r="AK43" s="153">
        <v>7.3082099999999999</v>
      </c>
    </row>
    <row r="44" spans="1:37" x14ac:dyDescent="0.4">
      <c r="A44" s="14">
        <f t="shared" si="0"/>
        <v>0.39000000000000018</v>
      </c>
      <c r="B44" s="152">
        <v>9.2766199999999994</v>
      </c>
      <c r="C44" s="152">
        <v>10.08141</v>
      </c>
      <c r="D44" s="152">
        <v>10.66488</v>
      </c>
      <c r="E44" s="152">
        <v>9.7622800000000005</v>
      </c>
      <c r="F44" s="152">
        <v>9.46021</v>
      </c>
      <c r="G44" s="152">
        <v>9.1107099999999992</v>
      </c>
      <c r="H44" s="153">
        <v>7.2141900000000003</v>
      </c>
      <c r="I44" s="153">
        <v>7.6173200000000003</v>
      </c>
      <c r="J44" s="153">
        <v>8.3372799999999998</v>
      </c>
      <c r="K44" s="153">
        <v>8.4452700000000007</v>
      </c>
      <c r="L44" s="153">
        <v>7.4713099999999999</v>
      </c>
      <c r="M44" s="153">
        <v>8.3322699999999994</v>
      </c>
      <c r="N44" s="152">
        <v>5.9306200000000002</v>
      </c>
      <c r="O44" s="152">
        <v>6.7717099999999997</v>
      </c>
      <c r="P44" s="152">
        <v>5.7161</v>
      </c>
      <c r="Q44" s="152">
        <v>5.7093499999999997</v>
      </c>
      <c r="R44" s="152">
        <v>5.6977200000000003</v>
      </c>
      <c r="S44" s="152">
        <v>5.6684599999999996</v>
      </c>
      <c r="T44" s="153">
        <v>8.1871399999999994</v>
      </c>
      <c r="U44" s="153">
        <v>7.3608000000000002</v>
      </c>
      <c r="V44" s="153">
        <v>7.7913199999999998</v>
      </c>
      <c r="W44" s="153">
        <v>7.7958299999999996</v>
      </c>
      <c r="X44" s="153">
        <v>7.6263899999999998</v>
      </c>
      <c r="Y44" s="153">
        <v>6.4495399999999998</v>
      </c>
      <c r="Z44" s="152">
        <v>6.2598700000000003</v>
      </c>
      <c r="AA44" s="152">
        <v>6.9021999999999997</v>
      </c>
      <c r="AB44" s="152">
        <v>5.9214000000000002</v>
      </c>
      <c r="AC44" s="152">
        <v>5.9554600000000004</v>
      </c>
      <c r="AD44" s="152">
        <v>4.6448600000000004</v>
      </c>
      <c r="AE44" s="152">
        <v>5.4041699999999997</v>
      </c>
      <c r="AF44" s="153">
        <v>7.7663900000000003</v>
      </c>
      <c r="AG44" s="153">
        <v>6.8754900000000001</v>
      </c>
      <c r="AH44" s="153">
        <v>6.8286199999999999</v>
      </c>
      <c r="AI44" s="153">
        <v>8.3703599999999998</v>
      </c>
      <c r="AJ44" s="153">
        <v>6.8259100000000004</v>
      </c>
      <c r="AK44" s="153">
        <v>7.9401599999999997</v>
      </c>
    </row>
    <row r="45" spans="1:37" x14ac:dyDescent="0.4">
      <c r="A45" s="14">
        <f t="shared" si="0"/>
        <v>0.40000000000000019</v>
      </c>
      <c r="B45" s="152">
        <v>9.9999099999999999</v>
      </c>
      <c r="C45" s="152">
        <v>10.77998</v>
      </c>
      <c r="D45" s="152">
        <v>11.32067</v>
      </c>
      <c r="E45" s="152">
        <v>10.399749999999999</v>
      </c>
      <c r="F45" s="152">
        <v>10.075010000000001</v>
      </c>
      <c r="G45" s="152">
        <v>9.8048300000000008</v>
      </c>
      <c r="H45" s="153">
        <v>7.6663800000000002</v>
      </c>
      <c r="I45" s="153">
        <v>8.3926599999999993</v>
      </c>
      <c r="J45" s="153">
        <v>9.0948100000000007</v>
      </c>
      <c r="K45" s="153">
        <v>9.2210199999999993</v>
      </c>
      <c r="L45" s="153">
        <v>8.0496200000000009</v>
      </c>
      <c r="M45" s="153">
        <v>9.0718099999999993</v>
      </c>
      <c r="N45" s="152">
        <v>6.7664299999999997</v>
      </c>
      <c r="O45" s="152">
        <v>7.5752300000000004</v>
      </c>
      <c r="P45" s="152">
        <v>6.3718700000000004</v>
      </c>
      <c r="Q45" s="152">
        <v>6.2858799999999997</v>
      </c>
      <c r="R45" s="152">
        <v>6.2666500000000003</v>
      </c>
      <c r="S45" s="152">
        <v>6.1908399999999997</v>
      </c>
      <c r="T45" s="153">
        <v>8.8172200000000007</v>
      </c>
      <c r="U45" s="153">
        <v>7.8212999999999999</v>
      </c>
      <c r="V45" s="153">
        <v>8.4314</v>
      </c>
      <c r="W45" s="153">
        <v>8.3892699999999998</v>
      </c>
      <c r="X45" s="153">
        <v>8.2408699999999993</v>
      </c>
      <c r="Y45" s="153">
        <v>7.1257599999999996</v>
      </c>
      <c r="Z45" s="152">
        <v>6.8522299999999996</v>
      </c>
      <c r="AA45" s="152">
        <v>7.6032900000000003</v>
      </c>
      <c r="AB45" s="152">
        <v>6.4555300000000004</v>
      </c>
      <c r="AC45" s="152">
        <v>6.4924600000000003</v>
      </c>
      <c r="AD45" s="152">
        <v>5.2480799999999999</v>
      </c>
      <c r="AE45" s="152">
        <v>6.0446299999999997</v>
      </c>
      <c r="AF45" s="153">
        <v>8.4443999999999999</v>
      </c>
      <c r="AG45" s="153">
        <v>7.5224500000000001</v>
      </c>
      <c r="AH45" s="153">
        <v>7.4888899999999996</v>
      </c>
      <c r="AI45" s="153">
        <v>9.0768900000000006</v>
      </c>
      <c r="AJ45" s="153">
        <v>7.3388200000000001</v>
      </c>
      <c r="AK45" s="153">
        <v>8.6776</v>
      </c>
    </row>
    <row r="46" spans="1:37" x14ac:dyDescent="0.4">
      <c r="A46" s="14">
        <f t="shared" si="0"/>
        <v>0.4100000000000002</v>
      </c>
      <c r="B46" s="152">
        <v>10.78105</v>
      </c>
      <c r="C46" s="152">
        <v>11.54533</v>
      </c>
      <c r="D46" s="152">
        <v>12.04898</v>
      </c>
      <c r="E46" s="152">
        <v>11.10468</v>
      </c>
      <c r="F46" s="152">
        <v>10.79757</v>
      </c>
      <c r="G46" s="152">
        <v>10.57212</v>
      </c>
      <c r="H46" s="153">
        <v>8.2390299999999996</v>
      </c>
      <c r="I46" s="153">
        <v>9.2406000000000006</v>
      </c>
      <c r="J46" s="153">
        <v>9.9040999999999997</v>
      </c>
      <c r="K46" s="153">
        <v>10.06861</v>
      </c>
      <c r="L46" s="153">
        <v>8.7280099999999994</v>
      </c>
      <c r="M46" s="153">
        <v>9.8632200000000001</v>
      </c>
      <c r="N46" s="152">
        <v>7.6958399999999996</v>
      </c>
      <c r="O46" s="152">
        <v>8.4545600000000007</v>
      </c>
      <c r="P46" s="152">
        <v>7.1240199999999998</v>
      </c>
      <c r="Q46" s="152">
        <v>6.9524999999999997</v>
      </c>
      <c r="R46" s="152">
        <v>6.8897899999999996</v>
      </c>
      <c r="S46" s="152">
        <v>6.8294699999999997</v>
      </c>
      <c r="T46" s="153">
        <v>9.4727499999999996</v>
      </c>
      <c r="U46" s="153">
        <v>8.3980499999999996</v>
      </c>
      <c r="V46" s="153">
        <v>9.1509</v>
      </c>
      <c r="W46" s="153">
        <v>9.0751100000000005</v>
      </c>
      <c r="X46" s="153">
        <v>8.9255800000000001</v>
      </c>
      <c r="Y46" s="153">
        <v>7.9059999999999997</v>
      </c>
      <c r="Z46" s="152">
        <v>7.5263099999999996</v>
      </c>
      <c r="AA46" s="152">
        <v>8.3897099999999991</v>
      </c>
      <c r="AB46" s="152">
        <v>7.0959399999999997</v>
      </c>
      <c r="AC46" s="152">
        <v>7.1096599999999999</v>
      </c>
      <c r="AD46" s="152">
        <v>5.9410800000000004</v>
      </c>
      <c r="AE46" s="152">
        <v>6.7634499999999997</v>
      </c>
      <c r="AF46" s="153">
        <v>9.1671099999999992</v>
      </c>
      <c r="AG46" s="153">
        <v>8.2730700000000006</v>
      </c>
      <c r="AH46" s="153">
        <v>8.2651199999999996</v>
      </c>
      <c r="AI46" s="153">
        <v>9.8794599999999999</v>
      </c>
      <c r="AJ46" s="153">
        <v>7.9509299999999996</v>
      </c>
      <c r="AK46" s="153">
        <v>9.4938199999999995</v>
      </c>
    </row>
    <row r="47" spans="1:37" x14ac:dyDescent="0.4">
      <c r="A47" s="14">
        <f t="shared" si="0"/>
        <v>0.42000000000000021</v>
      </c>
      <c r="B47" s="152">
        <v>11.598699999999999</v>
      </c>
      <c r="C47" s="152">
        <v>12.360989999999999</v>
      </c>
      <c r="D47" s="152">
        <v>12.838190000000001</v>
      </c>
      <c r="E47" s="152">
        <v>11.86749</v>
      </c>
      <c r="F47" s="152">
        <v>11.61406</v>
      </c>
      <c r="G47" s="152">
        <v>11.417109999999999</v>
      </c>
      <c r="H47" s="153">
        <v>8.9571900000000007</v>
      </c>
      <c r="I47" s="153">
        <v>10.143879999999999</v>
      </c>
      <c r="J47" s="153">
        <v>10.763</v>
      </c>
      <c r="K47" s="153">
        <v>10.969189999999999</v>
      </c>
      <c r="L47" s="153">
        <v>9.5080100000000005</v>
      </c>
      <c r="M47" s="153">
        <v>10.68102</v>
      </c>
      <c r="N47" s="152">
        <v>8.6868800000000004</v>
      </c>
      <c r="O47" s="152">
        <v>9.3694000000000006</v>
      </c>
      <c r="P47" s="152">
        <v>7.9675700000000003</v>
      </c>
      <c r="Q47" s="152">
        <v>7.7090800000000002</v>
      </c>
      <c r="R47" s="152">
        <v>7.56914</v>
      </c>
      <c r="S47" s="152">
        <v>7.5792000000000002</v>
      </c>
      <c r="T47" s="153">
        <v>10.13725</v>
      </c>
      <c r="U47" s="153">
        <v>9.0949000000000009</v>
      </c>
      <c r="V47" s="153">
        <v>9.9396900000000006</v>
      </c>
      <c r="W47" s="153">
        <v>9.8439599999999992</v>
      </c>
      <c r="X47" s="153">
        <v>9.6679600000000008</v>
      </c>
      <c r="Y47" s="153">
        <v>8.7859099999999994</v>
      </c>
      <c r="Z47" s="152">
        <v>8.2959399999999999</v>
      </c>
      <c r="AA47" s="152">
        <v>9.2655700000000003</v>
      </c>
      <c r="AB47" s="152">
        <v>7.84917</v>
      </c>
      <c r="AC47" s="152">
        <v>7.7940899999999997</v>
      </c>
      <c r="AD47" s="152">
        <v>6.7301900000000003</v>
      </c>
      <c r="AE47" s="152">
        <v>7.5571700000000002</v>
      </c>
      <c r="AF47" s="153">
        <v>9.9260000000000002</v>
      </c>
      <c r="AG47" s="153">
        <v>9.1286299999999994</v>
      </c>
      <c r="AH47" s="153">
        <v>9.1584599999999998</v>
      </c>
      <c r="AI47" s="153">
        <v>10.761469999999999</v>
      </c>
      <c r="AJ47" s="153">
        <v>8.6664100000000008</v>
      </c>
      <c r="AK47" s="153">
        <v>10.3592</v>
      </c>
    </row>
    <row r="48" spans="1:37" x14ac:dyDescent="0.4">
      <c r="A48" s="14">
        <f t="shared" si="0"/>
        <v>0.43000000000000022</v>
      </c>
      <c r="B48" s="152">
        <v>12.425369999999999</v>
      </c>
      <c r="C48" s="152">
        <v>13.19772</v>
      </c>
      <c r="D48" s="152">
        <v>13.661709999999999</v>
      </c>
      <c r="E48" s="152">
        <v>12.66724</v>
      </c>
      <c r="F48" s="152">
        <v>12.48823</v>
      </c>
      <c r="G48" s="152">
        <v>12.33123</v>
      </c>
      <c r="H48" s="153">
        <v>9.8217599999999994</v>
      </c>
      <c r="I48" s="153">
        <v>11.07381</v>
      </c>
      <c r="J48" s="153">
        <v>11.655189999999999</v>
      </c>
      <c r="K48" s="153">
        <v>11.893459999999999</v>
      </c>
      <c r="L48" s="153">
        <v>10.380140000000001</v>
      </c>
      <c r="M48" s="153">
        <v>11.493220000000001</v>
      </c>
      <c r="N48" s="152">
        <v>9.6925600000000003</v>
      </c>
      <c r="O48" s="152">
        <v>10.26792</v>
      </c>
      <c r="P48" s="152">
        <v>8.8855400000000007</v>
      </c>
      <c r="Q48" s="152">
        <v>8.5426199999999994</v>
      </c>
      <c r="R48" s="152">
        <v>8.2990999999999993</v>
      </c>
      <c r="S48" s="152">
        <v>8.41892</v>
      </c>
      <c r="T48" s="153">
        <v>10.789770000000001</v>
      </c>
      <c r="U48" s="153">
        <v>9.8940300000000008</v>
      </c>
      <c r="V48" s="153">
        <v>10.776120000000001</v>
      </c>
      <c r="W48" s="153">
        <v>10.6691</v>
      </c>
      <c r="X48" s="153">
        <v>10.44459</v>
      </c>
      <c r="Y48" s="153">
        <v>9.7463499999999996</v>
      </c>
      <c r="Z48" s="152">
        <v>9.1601199999999992</v>
      </c>
      <c r="AA48" s="152">
        <v>10.209149999999999</v>
      </c>
      <c r="AB48" s="152">
        <v>8.7066800000000004</v>
      </c>
      <c r="AC48" s="152">
        <v>8.5210600000000003</v>
      </c>
      <c r="AD48" s="152">
        <v>7.6109999999999998</v>
      </c>
      <c r="AE48" s="152">
        <v>8.4083799999999993</v>
      </c>
      <c r="AF48" s="153">
        <v>10.71026</v>
      </c>
      <c r="AG48" s="153">
        <v>10.0753</v>
      </c>
      <c r="AH48" s="153">
        <v>10.154109999999999</v>
      </c>
      <c r="AI48" s="153">
        <v>11.69707</v>
      </c>
      <c r="AJ48" s="153">
        <v>9.4706600000000005</v>
      </c>
      <c r="AK48" s="153">
        <v>11.246409999999999</v>
      </c>
    </row>
    <row r="49" spans="1:37" x14ac:dyDescent="0.4">
      <c r="A49" s="14">
        <f t="shared" si="0"/>
        <v>0.44000000000000022</v>
      </c>
      <c r="B49" s="152">
        <v>13.22855</v>
      </c>
      <c r="C49" s="152">
        <v>14.01535</v>
      </c>
      <c r="D49" s="152">
        <v>14.481780000000001</v>
      </c>
      <c r="E49" s="152">
        <v>13.470409999999999</v>
      </c>
      <c r="F49" s="152">
        <v>13.36542</v>
      </c>
      <c r="G49" s="152">
        <v>13.289059999999999</v>
      </c>
      <c r="H49" s="153">
        <v>10.803459999999999</v>
      </c>
      <c r="I49" s="153">
        <v>11.99051</v>
      </c>
      <c r="J49" s="153">
        <v>12.548069999999999</v>
      </c>
      <c r="K49" s="153">
        <v>12.804270000000001</v>
      </c>
      <c r="L49" s="153">
        <v>11.32</v>
      </c>
      <c r="M49" s="153">
        <v>12.265499999999999</v>
      </c>
      <c r="N49" s="152">
        <v>10.65448</v>
      </c>
      <c r="O49" s="152">
        <v>11.091240000000001</v>
      </c>
      <c r="P49" s="152">
        <v>9.8468699999999991</v>
      </c>
      <c r="Q49" s="152">
        <v>9.4255999999999993</v>
      </c>
      <c r="R49" s="152">
        <v>9.0627899999999997</v>
      </c>
      <c r="S49" s="152">
        <v>9.3120600000000007</v>
      </c>
      <c r="T49" s="153">
        <v>11.40273</v>
      </c>
      <c r="U49" s="153">
        <v>10.75719</v>
      </c>
      <c r="V49" s="153">
        <v>11.62696</v>
      </c>
      <c r="W49" s="153">
        <v>11.50726</v>
      </c>
      <c r="X49" s="153">
        <v>11.22334</v>
      </c>
      <c r="Y49" s="153">
        <v>10.75264</v>
      </c>
      <c r="Z49" s="152">
        <v>10.098509999999999</v>
      </c>
      <c r="AA49" s="152">
        <v>11.174200000000001</v>
      </c>
      <c r="AB49" s="152">
        <v>9.64297</v>
      </c>
      <c r="AC49" s="152">
        <v>9.2563200000000005</v>
      </c>
      <c r="AD49" s="152">
        <v>8.5671599999999994</v>
      </c>
      <c r="AE49" s="152">
        <v>9.2825600000000001</v>
      </c>
      <c r="AF49" s="153">
        <v>11.49877</v>
      </c>
      <c r="AG49" s="153">
        <v>11.08254</v>
      </c>
      <c r="AH49" s="153">
        <v>11.21851</v>
      </c>
      <c r="AI49" s="153">
        <v>12.65089</v>
      </c>
      <c r="AJ49" s="153">
        <v>10.331630000000001</v>
      </c>
      <c r="AK49" s="153">
        <v>12.128920000000001</v>
      </c>
    </row>
    <row r="50" spans="1:37" x14ac:dyDescent="0.4">
      <c r="A50" s="14">
        <f t="shared" si="0"/>
        <v>0.45000000000000023</v>
      </c>
      <c r="B50" s="152">
        <v>13.97082</v>
      </c>
      <c r="C50" s="152">
        <v>14.767749999999999</v>
      </c>
      <c r="D50" s="152">
        <v>15.25296</v>
      </c>
      <c r="E50" s="152">
        <v>14.232419999999999</v>
      </c>
      <c r="F50" s="152">
        <v>14.182219999999999</v>
      </c>
      <c r="G50" s="152">
        <v>14.24929</v>
      </c>
      <c r="H50" s="153">
        <v>11.844329999999999</v>
      </c>
      <c r="I50" s="153">
        <v>12.845280000000001</v>
      </c>
      <c r="J50" s="153">
        <v>13.39406</v>
      </c>
      <c r="K50" s="153">
        <v>13.658989999999999</v>
      </c>
      <c r="L50" s="153">
        <v>12.28712</v>
      </c>
      <c r="M50" s="153">
        <v>12.96505</v>
      </c>
      <c r="N50" s="152">
        <v>11.50914</v>
      </c>
      <c r="O50" s="152">
        <v>11.7788</v>
      </c>
      <c r="P50" s="152">
        <v>10.806150000000001</v>
      </c>
      <c r="Q50" s="152">
        <v>10.316839999999999</v>
      </c>
      <c r="R50" s="152">
        <v>9.8296500000000009</v>
      </c>
      <c r="S50" s="152">
        <v>10.209770000000001</v>
      </c>
      <c r="T50" s="153">
        <v>11.942030000000001</v>
      </c>
      <c r="U50" s="153">
        <v>11.63045</v>
      </c>
      <c r="V50" s="153">
        <v>12.44769</v>
      </c>
      <c r="W50" s="153">
        <v>12.303599999999999</v>
      </c>
      <c r="X50" s="153">
        <v>11.96602</v>
      </c>
      <c r="Y50" s="153">
        <v>11.755800000000001</v>
      </c>
      <c r="Z50" s="152">
        <v>11.070349999999999</v>
      </c>
      <c r="AA50" s="152">
        <v>12.09689</v>
      </c>
      <c r="AB50" s="152">
        <v>10.6167</v>
      </c>
      <c r="AC50" s="152">
        <v>9.9600799999999996</v>
      </c>
      <c r="AD50" s="152">
        <v>9.5678999999999998</v>
      </c>
      <c r="AE50" s="152">
        <v>10.130269999999999</v>
      </c>
      <c r="AF50" s="153">
        <v>12.253869999999999</v>
      </c>
      <c r="AG50" s="153">
        <v>12.10417</v>
      </c>
      <c r="AH50" s="153">
        <v>12.301119999999999</v>
      </c>
      <c r="AI50" s="153">
        <v>13.577220000000001</v>
      </c>
      <c r="AJ50" s="153">
        <v>11.204650000000001</v>
      </c>
      <c r="AK50" s="153">
        <v>12.97484</v>
      </c>
    </row>
    <row r="51" spans="1:37" x14ac:dyDescent="0.4">
      <c r="A51" s="14">
        <f t="shared" si="0"/>
        <v>0.46000000000000024</v>
      </c>
      <c r="B51" s="152">
        <v>14.611330000000001</v>
      </c>
      <c r="C51" s="152">
        <v>15.40832</v>
      </c>
      <c r="D51" s="152">
        <v>15.92728</v>
      </c>
      <c r="E51" s="152">
        <v>14.90123</v>
      </c>
      <c r="F51" s="152">
        <v>14.87684</v>
      </c>
      <c r="G51" s="152">
        <v>15.1584</v>
      </c>
      <c r="H51" s="153">
        <v>12.871510000000001</v>
      </c>
      <c r="I51" s="153">
        <v>13.584110000000001</v>
      </c>
      <c r="J51" s="153">
        <v>14.137600000000001</v>
      </c>
      <c r="K51" s="153">
        <v>14.41151</v>
      </c>
      <c r="L51" s="153">
        <v>13.22672</v>
      </c>
      <c r="M51" s="153">
        <v>13.56122</v>
      </c>
      <c r="N51" s="152">
        <v>12.19473</v>
      </c>
      <c r="O51" s="152">
        <v>12.272970000000001</v>
      </c>
      <c r="P51" s="152">
        <v>11.706569999999999</v>
      </c>
      <c r="Q51" s="152">
        <v>11.163970000000001</v>
      </c>
      <c r="R51" s="152">
        <v>10.55569</v>
      </c>
      <c r="S51" s="152">
        <v>11.05611</v>
      </c>
      <c r="T51" s="153">
        <v>12.36829</v>
      </c>
      <c r="U51" s="153">
        <v>12.45074</v>
      </c>
      <c r="V51" s="153">
        <v>13.186909999999999</v>
      </c>
      <c r="W51" s="153">
        <v>12.99915</v>
      </c>
      <c r="X51" s="153">
        <v>12.631030000000001</v>
      </c>
      <c r="Y51" s="153">
        <v>12.697229999999999</v>
      </c>
      <c r="Z51" s="152">
        <v>12.01652</v>
      </c>
      <c r="AA51" s="152">
        <v>12.90692</v>
      </c>
      <c r="AB51" s="152">
        <v>11.57292</v>
      </c>
      <c r="AC51" s="152">
        <v>10.59024</v>
      </c>
      <c r="AD51" s="152">
        <v>10.5679</v>
      </c>
      <c r="AE51" s="152">
        <v>10.894579999999999</v>
      </c>
      <c r="AF51" s="153">
        <v>12.91943</v>
      </c>
      <c r="AG51" s="153">
        <v>13.081099999999999</v>
      </c>
      <c r="AH51" s="153">
        <v>13.337870000000001</v>
      </c>
      <c r="AI51" s="153">
        <v>14.42085</v>
      </c>
      <c r="AJ51" s="153">
        <v>12.042009999999999</v>
      </c>
      <c r="AK51" s="153">
        <v>13.742610000000001</v>
      </c>
    </row>
    <row r="52" spans="1:37" x14ac:dyDescent="0.4">
      <c r="A52" s="14">
        <f t="shared" si="0"/>
        <v>0.47000000000000025</v>
      </c>
      <c r="B52" s="152">
        <v>15.109159999999999</v>
      </c>
      <c r="C52" s="152">
        <v>15.89489</v>
      </c>
      <c r="D52" s="152">
        <v>16.458929999999999</v>
      </c>
      <c r="E52" s="152">
        <v>15.423120000000001</v>
      </c>
      <c r="F52" s="152">
        <v>15.3971</v>
      </c>
      <c r="G52" s="152">
        <v>15.95716</v>
      </c>
      <c r="H52" s="153">
        <v>13.81095</v>
      </c>
      <c r="I52" s="153">
        <v>14.15152</v>
      </c>
      <c r="J52" s="153">
        <v>14.721959999999999</v>
      </c>
      <c r="K52" s="153">
        <v>15.012320000000001</v>
      </c>
      <c r="L52" s="153">
        <v>14.07591</v>
      </c>
      <c r="M52" s="153">
        <v>14.02312</v>
      </c>
      <c r="N52" s="152">
        <v>12.65706</v>
      </c>
      <c r="O52" s="152">
        <v>12.523</v>
      </c>
      <c r="P52" s="152">
        <v>12.485530000000001</v>
      </c>
      <c r="Q52" s="152">
        <v>11.908390000000001</v>
      </c>
      <c r="R52" s="152">
        <v>11.18708</v>
      </c>
      <c r="S52" s="152">
        <v>11.794309999999999</v>
      </c>
      <c r="T52" s="153">
        <v>12.638489999999999</v>
      </c>
      <c r="U52" s="153">
        <v>13.15324</v>
      </c>
      <c r="V52" s="153">
        <v>13.791880000000001</v>
      </c>
      <c r="W52" s="153">
        <v>13.53876</v>
      </c>
      <c r="X52" s="153">
        <v>13.176019999999999</v>
      </c>
      <c r="Y52" s="153">
        <v>13.513170000000001</v>
      </c>
      <c r="Z52" s="152">
        <v>12.865259999999999</v>
      </c>
      <c r="AA52" s="152">
        <v>13.539389999999999</v>
      </c>
      <c r="AB52" s="152">
        <v>12.44914</v>
      </c>
      <c r="AC52" s="152">
        <v>11.10628</v>
      </c>
      <c r="AD52" s="152">
        <v>11.508800000000001</v>
      </c>
      <c r="AE52" s="152">
        <v>11.518549999999999</v>
      </c>
      <c r="AF52" s="153">
        <v>13.4254</v>
      </c>
      <c r="AG52" s="153">
        <v>13.94755</v>
      </c>
      <c r="AH52" s="153">
        <v>14.25671</v>
      </c>
      <c r="AI52" s="153">
        <v>15.120939999999999</v>
      </c>
      <c r="AJ52" s="153">
        <v>12.79917</v>
      </c>
      <c r="AK52" s="153">
        <v>14.378679999999999</v>
      </c>
    </row>
    <row r="53" spans="1:37" x14ac:dyDescent="0.4">
      <c r="A53" s="14">
        <f t="shared" si="0"/>
        <v>0.48000000000000026</v>
      </c>
      <c r="B53" s="152">
        <v>15.4274</v>
      </c>
      <c r="C53" s="152">
        <v>16.191859999999998</v>
      </c>
      <c r="D53" s="152">
        <v>16.808109999999999</v>
      </c>
      <c r="E53" s="152">
        <v>15.748989999999999</v>
      </c>
      <c r="F53" s="152">
        <v>15.703620000000001</v>
      </c>
      <c r="G53" s="152">
        <v>16.58745</v>
      </c>
      <c r="H53" s="153">
        <v>14.59944</v>
      </c>
      <c r="I53" s="153">
        <v>14.49334</v>
      </c>
      <c r="J53" s="153">
        <v>15.095140000000001</v>
      </c>
      <c r="K53" s="153">
        <v>15.409319999999999</v>
      </c>
      <c r="L53" s="153">
        <v>14.771520000000001</v>
      </c>
      <c r="M53" s="153">
        <v>14.316739999999999</v>
      </c>
      <c r="N53" s="152">
        <v>12.851039999999999</v>
      </c>
      <c r="O53" s="152">
        <v>12.486280000000001</v>
      </c>
      <c r="P53" s="152">
        <v>13.08201</v>
      </c>
      <c r="Q53" s="152">
        <v>12.48861</v>
      </c>
      <c r="R53" s="152">
        <v>11.66469</v>
      </c>
      <c r="S53" s="152">
        <v>12.37119</v>
      </c>
      <c r="T53" s="153">
        <v>12.71062</v>
      </c>
      <c r="U53" s="153">
        <v>13.675129999999999</v>
      </c>
      <c r="V53" s="153">
        <v>14.214219999999999</v>
      </c>
      <c r="W53" s="153">
        <v>13.875679999999999</v>
      </c>
      <c r="X53" s="153">
        <v>13.55979</v>
      </c>
      <c r="Y53" s="153">
        <v>14.137980000000001</v>
      </c>
      <c r="Z53" s="152">
        <v>13.54087</v>
      </c>
      <c r="AA53" s="152">
        <v>13.942600000000001</v>
      </c>
      <c r="AB53" s="152">
        <v>13.183120000000001</v>
      </c>
      <c r="AC53" s="152">
        <v>11.469659999999999</v>
      </c>
      <c r="AD53" s="152">
        <v>12.32253</v>
      </c>
      <c r="AE53" s="152">
        <v>11.95059</v>
      </c>
      <c r="AF53" s="153">
        <v>13.697089999999999</v>
      </c>
      <c r="AG53" s="153">
        <v>14.63781</v>
      </c>
      <c r="AH53" s="153">
        <v>14.98526</v>
      </c>
      <c r="AI53" s="153">
        <v>15.61548</v>
      </c>
      <c r="AJ53" s="153">
        <v>13.43689</v>
      </c>
      <c r="AK53" s="153">
        <v>14.81991</v>
      </c>
    </row>
    <row r="54" spans="1:37" x14ac:dyDescent="0.4">
      <c r="A54" s="14">
        <f t="shared" si="0"/>
        <v>0.49000000000000027</v>
      </c>
      <c r="B54" s="152">
        <v>15.536049999999999</v>
      </c>
      <c r="C54" s="152">
        <v>16.269749999999998</v>
      </c>
      <c r="D54" s="152">
        <v>16.941980000000001</v>
      </c>
      <c r="E54" s="152">
        <v>15.8383</v>
      </c>
      <c r="F54" s="152">
        <v>15.769080000000001</v>
      </c>
      <c r="G54" s="152">
        <v>16.999929999999999</v>
      </c>
      <c r="H54" s="153">
        <v>15.187239999999999</v>
      </c>
      <c r="I54" s="153">
        <v>14.557119999999999</v>
      </c>
      <c r="J54" s="153">
        <v>15.212339999999999</v>
      </c>
      <c r="K54" s="153">
        <v>15.54857</v>
      </c>
      <c r="L54" s="153">
        <v>15.256779999999999</v>
      </c>
      <c r="M54" s="153">
        <v>14.40316</v>
      </c>
      <c r="N54" s="152">
        <v>12.740550000000001</v>
      </c>
      <c r="O54" s="152">
        <v>12.12839</v>
      </c>
      <c r="P54" s="152">
        <v>13.44293</v>
      </c>
      <c r="Q54" s="152">
        <v>12.84426</v>
      </c>
      <c r="R54" s="152">
        <v>11.928089999999999</v>
      </c>
      <c r="S54" s="152">
        <v>12.739280000000001</v>
      </c>
      <c r="T54" s="153">
        <v>12.546559999999999</v>
      </c>
      <c r="U54" s="153">
        <v>13.959</v>
      </c>
      <c r="V54" s="153">
        <v>14.414249999999999</v>
      </c>
      <c r="W54" s="153">
        <v>13.972340000000001</v>
      </c>
      <c r="X54" s="153">
        <v>13.74305</v>
      </c>
      <c r="Y54" s="153">
        <v>14.50766</v>
      </c>
      <c r="Z54" s="152">
        <v>13.97301</v>
      </c>
      <c r="AA54" s="152">
        <v>14.082140000000001</v>
      </c>
      <c r="AB54" s="152">
        <v>13.719609999999999</v>
      </c>
      <c r="AC54" s="152">
        <v>11.64434</v>
      </c>
      <c r="AD54" s="152">
        <v>12.93712</v>
      </c>
      <c r="AE54" s="152">
        <v>12.144640000000001</v>
      </c>
      <c r="AF54" s="153">
        <v>13.662979999999999</v>
      </c>
      <c r="AG54" s="153">
        <v>15.092420000000001</v>
      </c>
      <c r="AH54" s="153">
        <v>15.45782</v>
      </c>
      <c r="AI54" s="153">
        <v>15.846690000000001</v>
      </c>
      <c r="AJ54" s="153">
        <v>13.91633</v>
      </c>
      <c r="AK54" s="153">
        <v>14.99837</v>
      </c>
    </row>
    <row r="55" spans="1:37" x14ac:dyDescent="0.4">
      <c r="A55" s="14">
        <f t="shared" si="0"/>
        <v>0.50000000000000022</v>
      </c>
      <c r="B55" s="152">
        <v>15.41264</v>
      </c>
      <c r="C55" s="152">
        <v>16.103739999999998</v>
      </c>
      <c r="D55" s="152">
        <v>16.833169999999999</v>
      </c>
      <c r="E55" s="152">
        <v>15.661289999999999</v>
      </c>
      <c r="F55" s="152">
        <v>15.573259999999999</v>
      </c>
      <c r="G55" s="152">
        <v>17.15663</v>
      </c>
      <c r="H55" s="153">
        <v>15.53326</v>
      </c>
      <c r="I55" s="153">
        <v>14.29166</v>
      </c>
      <c r="J55" s="153">
        <v>15.036569999999999</v>
      </c>
      <c r="K55" s="153">
        <v>15.3767</v>
      </c>
      <c r="L55" s="153">
        <v>15.484640000000001</v>
      </c>
      <c r="M55" s="153">
        <v>14.23931</v>
      </c>
      <c r="N55" s="152">
        <v>12.295019999999999</v>
      </c>
      <c r="O55" s="152">
        <v>11.420349999999999</v>
      </c>
      <c r="P55" s="152">
        <v>13.523960000000001</v>
      </c>
      <c r="Q55" s="152">
        <v>12.919129999999999</v>
      </c>
      <c r="R55" s="152">
        <v>11.91902</v>
      </c>
      <c r="S55" s="152">
        <v>12.856450000000001</v>
      </c>
      <c r="T55" s="153">
        <v>12.111549999999999</v>
      </c>
      <c r="U55" s="153">
        <v>13.9534</v>
      </c>
      <c r="V55" s="153">
        <v>14.36046</v>
      </c>
      <c r="W55" s="153">
        <v>13.797090000000001</v>
      </c>
      <c r="X55" s="153">
        <v>13.6868</v>
      </c>
      <c r="Y55" s="153">
        <v>14.56099</v>
      </c>
      <c r="Z55" s="152">
        <v>14.106</v>
      </c>
      <c r="AA55" s="152">
        <v>13.93854</v>
      </c>
      <c r="AB55" s="152">
        <v>14.01505</v>
      </c>
      <c r="AC55" s="152">
        <v>11.59446</v>
      </c>
      <c r="AD55" s="152">
        <v>13.283910000000001</v>
      </c>
      <c r="AE55" s="152">
        <v>12.05819</v>
      </c>
      <c r="AF55" s="153">
        <v>13.260479999999999</v>
      </c>
      <c r="AG55" s="153">
        <v>15.260450000000001</v>
      </c>
      <c r="AH55" s="153">
        <v>15.618679999999999</v>
      </c>
      <c r="AI55" s="153">
        <v>15.760899999999999</v>
      </c>
      <c r="AJ55" s="153">
        <v>14.19261</v>
      </c>
      <c r="AK55" s="153">
        <v>14.845129999999999</v>
      </c>
    </row>
    <row r="56" spans="1:37" x14ac:dyDescent="0.4">
      <c r="A56" s="14">
        <f t="shared" si="0"/>
        <v>0.51000000000000023</v>
      </c>
      <c r="B56" s="152">
        <v>15.04114</v>
      </c>
      <c r="C56" s="152">
        <v>15.67094</v>
      </c>
      <c r="D56" s="152">
        <v>16.456620000000001</v>
      </c>
      <c r="E56" s="152">
        <v>15.19768</v>
      </c>
      <c r="F56" s="152">
        <v>15.099410000000001</v>
      </c>
      <c r="G56" s="152">
        <v>17.03049</v>
      </c>
      <c r="H56" s="153">
        <v>15.597379999999999</v>
      </c>
      <c r="I56" s="153">
        <v>13.64845</v>
      </c>
      <c r="J56" s="153">
        <v>14.537789999999999</v>
      </c>
      <c r="K56" s="153">
        <v>14.84319</v>
      </c>
      <c r="L56" s="153">
        <v>15.416740000000001</v>
      </c>
      <c r="M56" s="153">
        <v>13.780329999999999</v>
      </c>
      <c r="N56" s="152">
        <v>11.4862</v>
      </c>
      <c r="O56" s="152">
        <v>10.33602</v>
      </c>
      <c r="P56" s="152">
        <v>13.287000000000001</v>
      </c>
      <c r="Q56" s="152">
        <v>12.664300000000001</v>
      </c>
      <c r="R56" s="152">
        <v>11.583080000000001</v>
      </c>
      <c r="S56" s="152">
        <v>12.68465</v>
      </c>
      <c r="T56" s="153">
        <v>11.373390000000001</v>
      </c>
      <c r="U56" s="153">
        <v>13.61176</v>
      </c>
      <c r="V56" s="153">
        <v>14.02533</v>
      </c>
      <c r="W56" s="153">
        <v>13.32006</v>
      </c>
      <c r="X56" s="153">
        <v>13.35075</v>
      </c>
      <c r="Y56" s="153">
        <v>14.239850000000001</v>
      </c>
      <c r="Z56" s="152">
        <v>13.90213</v>
      </c>
      <c r="AA56" s="152">
        <v>13.50216</v>
      </c>
      <c r="AB56" s="152">
        <v>14.03646</v>
      </c>
      <c r="AC56" s="152">
        <v>11.284219999999999</v>
      </c>
      <c r="AD56" s="152">
        <v>13.30214</v>
      </c>
      <c r="AE56" s="152">
        <v>11.65052</v>
      </c>
      <c r="AF56" s="153">
        <v>12.436640000000001</v>
      </c>
      <c r="AG56" s="153">
        <v>15.098000000000001</v>
      </c>
      <c r="AH56" s="153">
        <v>15.42277</v>
      </c>
      <c r="AI56" s="153">
        <v>15.309369999999999</v>
      </c>
      <c r="AJ56" s="153">
        <v>14.21345</v>
      </c>
      <c r="AK56" s="153">
        <v>14.29491</v>
      </c>
    </row>
    <row r="57" spans="1:37" x14ac:dyDescent="0.4">
      <c r="A57" s="14">
        <f t="shared" si="0"/>
        <v>0.52000000000000024</v>
      </c>
      <c r="B57" s="152">
        <v>14.40854</v>
      </c>
      <c r="C57" s="152">
        <v>14.948729999999999</v>
      </c>
      <c r="D57" s="152">
        <v>15.78599</v>
      </c>
      <c r="E57" s="152">
        <v>14.43529</v>
      </c>
      <c r="F57" s="152">
        <v>14.32944</v>
      </c>
      <c r="G57" s="152">
        <v>16.600349999999999</v>
      </c>
      <c r="H57" s="153">
        <v>15.33727</v>
      </c>
      <c r="I57" s="153">
        <v>12.58184</v>
      </c>
      <c r="J57" s="153">
        <v>13.69129</v>
      </c>
      <c r="K57" s="153">
        <v>13.90333</v>
      </c>
      <c r="L57" s="153">
        <v>15.01952</v>
      </c>
      <c r="M57" s="153">
        <v>12.98231</v>
      </c>
      <c r="N57" s="152">
        <v>10.286350000000001</v>
      </c>
      <c r="O57" s="152">
        <v>8.8503500000000006</v>
      </c>
      <c r="P57" s="152">
        <v>12.695399999999999</v>
      </c>
      <c r="Q57" s="152">
        <v>12.04067</v>
      </c>
      <c r="R57" s="152">
        <v>10.87166</v>
      </c>
      <c r="S57" s="152">
        <v>12.18769</v>
      </c>
      <c r="T57" s="153">
        <v>10.29984</v>
      </c>
      <c r="U57" s="153">
        <v>12.890180000000001</v>
      </c>
      <c r="V57" s="153">
        <v>13.378119999999999</v>
      </c>
      <c r="W57" s="153">
        <v>12.507569999999999</v>
      </c>
      <c r="X57" s="153">
        <v>12.69075</v>
      </c>
      <c r="Y57" s="153">
        <v>13.4909</v>
      </c>
      <c r="Z57" s="152">
        <v>13.34033</v>
      </c>
      <c r="AA57" s="152">
        <v>12.764089999999999</v>
      </c>
      <c r="AB57" s="152">
        <v>13.756460000000001</v>
      </c>
      <c r="AC57" s="152">
        <v>10.676589999999999</v>
      </c>
      <c r="AD57" s="152">
        <v>12.94258</v>
      </c>
      <c r="AE57" s="152">
        <v>10.88433</v>
      </c>
      <c r="AF57" s="153">
        <v>11.147640000000001</v>
      </c>
      <c r="AG57" s="153">
        <v>14.566140000000001</v>
      </c>
      <c r="AH57" s="153">
        <v>14.83287</v>
      </c>
      <c r="AI57" s="153">
        <v>14.44651</v>
      </c>
      <c r="AJ57" s="153">
        <v>13.9213</v>
      </c>
      <c r="AK57" s="153">
        <v>13.28964</v>
      </c>
    </row>
    <row r="58" spans="1:37" x14ac:dyDescent="0.4">
      <c r="A58" s="14">
        <f t="shared" si="0"/>
        <v>0.53000000000000025</v>
      </c>
      <c r="B58" s="152">
        <v>13.50412</v>
      </c>
      <c r="C58" s="152">
        <v>13.91412</v>
      </c>
      <c r="D58" s="152">
        <v>14.792310000000001</v>
      </c>
      <c r="E58" s="152">
        <v>13.366820000000001</v>
      </c>
      <c r="F58" s="152">
        <v>13.24309</v>
      </c>
      <c r="G58" s="152">
        <v>15.844010000000001</v>
      </c>
      <c r="H58" s="153">
        <v>14.70923</v>
      </c>
      <c r="I58" s="153">
        <v>11.051780000000001</v>
      </c>
      <c r="J58" s="153">
        <v>12.476319999999999</v>
      </c>
      <c r="K58" s="153">
        <v>12.51839</v>
      </c>
      <c r="L58" s="153">
        <v>14.25881</v>
      </c>
      <c r="M58" s="153">
        <v>11.80275</v>
      </c>
      <c r="N58" s="152">
        <v>8.6690100000000001</v>
      </c>
      <c r="O58" s="152">
        <v>6.9403100000000002</v>
      </c>
      <c r="P58" s="152">
        <v>11.71058</v>
      </c>
      <c r="Q58" s="152">
        <v>11.01972</v>
      </c>
      <c r="R58" s="152">
        <v>9.7445900000000005</v>
      </c>
      <c r="S58" s="152">
        <v>11.32879</v>
      </c>
      <c r="T58" s="153">
        <v>8.8587100000000003</v>
      </c>
      <c r="U58" s="153">
        <v>11.746130000000001</v>
      </c>
      <c r="V58" s="153">
        <v>12.38114</v>
      </c>
      <c r="W58" s="153">
        <v>11.32108</v>
      </c>
      <c r="X58" s="153">
        <v>11.65879</v>
      </c>
      <c r="Y58" s="153">
        <v>12.26685</v>
      </c>
      <c r="Z58" s="152">
        <v>12.40851</v>
      </c>
      <c r="AA58" s="152">
        <v>11.709070000000001</v>
      </c>
      <c r="AB58" s="152">
        <v>13.146520000000001</v>
      </c>
      <c r="AC58" s="152">
        <v>9.7351799999999997</v>
      </c>
      <c r="AD58" s="152">
        <v>12.16671</v>
      </c>
      <c r="AE58" s="152">
        <v>9.7291699999999999</v>
      </c>
      <c r="AF58" s="153">
        <v>9.3611500000000003</v>
      </c>
      <c r="AG58" s="153">
        <v>13.62851</v>
      </c>
      <c r="AH58" s="153">
        <v>13.816850000000001</v>
      </c>
      <c r="AI58" s="153">
        <v>13.13148</v>
      </c>
      <c r="AJ58" s="153">
        <v>13.26258</v>
      </c>
      <c r="AK58" s="153">
        <v>11.78548</v>
      </c>
    </row>
    <row r="59" spans="1:37" x14ac:dyDescent="0.4">
      <c r="A59" s="14">
        <f t="shared" si="0"/>
        <v>0.54000000000000026</v>
      </c>
      <c r="B59" s="152">
        <v>12.31645</v>
      </c>
      <c r="C59" s="152">
        <v>12.542999999999999</v>
      </c>
      <c r="D59" s="152">
        <v>13.44505</v>
      </c>
      <c r="E59" s="152">
        <v>11.987</v>
      </c>
      <c r="F59" s="152">
        <v>11.818070000000001</v>
      </c>
      <c r="G59" s="152">
        <v>14.733510000000001</v>
      </c>
      <c r="H59" s="153">
        <v>13.67432</v>
      </c>
      <c r="I59" s="153">
        <v>9.0302600000000002</v>
      </c>
      <c r="J59" s="153">
        <v>10.87622</v>
      </c>
      <c r="K59" s="153">
        <v>10.655390000000001</v>
      </c>
      <c r="L59" s="153">
        <v>13.09652</v>
      </c>
      <c r="M59" s="153">
        <v>10.203279999999999</v>
      </c>
      <c r="N59" s="152">
        <v>6.6127599999999997</v>
      </c>
      <c r="O59" s="152">
        <v>4.5898199999999996</v>
      </c>
      <c r="P59" s="152">
        <v>10.294219999999999</v>
      </c>
      <c r="Q59" s="152">
        <v>9.5832599999999992</v>
      </c>
      <c r="R59" s="152">
        <v>8.1732300000000002</v>
      </c>
      <c r="S59" s="152">
        <v>10.070639999999999</v>
      </c>
      <c r="T59" s="153">
        <v>7.0211300000000003</v>
      </c>
      <c r="U59" s="153">
        <v>10.140560000000001</v>
      </c>
      <c r="V59" s="153">
        <v>10.99033</v>
      </c>
      <c r="W59" s="153">
        <v>9.7192799999999995</v>
      </c>
      <c r="X59" s="153">
        <v>10.20537</v>
      </c>
      <c r="Y59" s="153">
        <v>10.52843</v>
      </c>
      <c r="Z59" s="152">
        <v>11.094329999999999</v>
      </c>
      <c r="AA59" s="152">
        <v>10.31021</v>
      </c>
      <c r="AB59" s="152">
        <v>12.17118</v>
      </c>
      <c r="AC59" s="152">
        <v>8.4263499999999993</v>
      </c>
      <c r="AD59" s="152">
        <v>10.944710000000001</v>
      </c>
      <c r="AE59" s="152">
        <v>8.1656999999999993</v>
      </c>
      <c r="AF59" s="153">
        <v>7.0603699999999998</v>
      </c>
      <c r="AG59" s="153">
        <v>12.25211</v>
      </c>
      <c r="AH59" s="153">
        <v>12.345280000000001</v>
      </c>
      <c r="AI59" s="153">
        <v>11.331619999999999</v>
      </c>
      <c r="AJ59" s="153">
        <v>12.194559999999999</v>
      </c>
      <c r="AK59" s="153">
        <v>9.7583699999999993</v>
      </c>
    </row>
    <row r="60" spans="1:37" x14ac:dyDescent="0.4">
      <c r="A60" s="14">
        <f t="shared" si="0"/>
        <v>0.55000000000000027</v>
      </c>
      <c r="B60" s="152">
        <v>10.83156</v>
      </c>
      <c r="C60" s="152">
        <v>10.80932</v>
      </c>
      <c r="D60" s="152">
        <v>11.71504</v>
      </c>
      <c r="E60" s="152">
        <v>10.28866</v>
      </c>
      <c r="F60" s="152">
        <v>10.03084</v>
      </c>
      <c r="G60" s="152">
        <v>13.234080000000001</v>
      </c>
      <c r="H60" s="153">
        <v>12.203609999999999</v>
      </c>
      <c r="I60" s="153">
        <v>6.5059800000000001</v>
      </c>
      <c r="J60" s="153">
        <v>8.8796900000000001</v>
      </c>
      <c r="K60" s="153">
        <v>8.2883399999999998</v>
      </c>
      <c r="L60" s="153">
        <v>11.49375</v>
      </c>
      <c r="M60" s="153">
        <v>8.1523500000000002</v>
      </c>
      <c r="N60" s="152">
        <v>4.1067600000000004</v>
      </c>
      <c r="O60" s="152">
        <v>1.80189</v>
      </c>
      <c r="P60" s="152">
        <v>8.4145099999999999</v>
      </c>
      <c r="Q60" s="152">
        <v>7.7204499999999996</v>
      </c>
      <c r="R60" s="152">
        <v>6.14405</v>
      </c>
      <c r="S60" s="152">
        <v>8.3784100000000006</v>
      </c>
      <c r="T60" s="153">
        <v>4.7643599999999999</v>
      </c>
      <c r="U60" s="153">
        <v>8.0437399999999997</v>
      </c>
      <c r="V60" s="153">
        <v>9.1628500000000006</v>
      </c>
      <c r="W60" s="153">
        <v>7.6665099999999997</v>
      </c>
      <c r="X60" s="153">
        <v>8.2853999999999992</v>
      </c>
      <c r="Y60" s="153">
        <v>8.2487100000000009</v>
      </c>
      <c r="Z60" s="152">
        <v>9.3796700000000008</v>
      </c>
      <c r="AA60" s="152">
        <v>8.53078</v>
      </c>
      <c r="AB60" s="152">
        <v>10.787660000000001</v>
      </c>
      <c r="AC60" s="152">
        <v>6.7233200000000002</v>
      </c>
      <c r="AD60" s="152">
        <v>9.25441</v>
      </c>
      <c r="AE60" s="152">
        <v>6.1879799999999996</v>
      </c>
      <c r="AF60" s="153">
        <v>4.2546499999999998</v>
      </c>
      <c r="AG60" s="153">
        <v>10.40897</v>
      </c>
      <c r="AH60" s="153">
        <v>10.39362</v>
      </c>
      <c r="AI60" s="153">
        <v>9.0299700000000005</v>
      </c>
      <c r="AJ60" s="153">
        <v>10.692209999999999</v>
      </c>
      <c r="AK60" s="153">
        <v>7.2106000000000003</v>
      </c>
    </row>
    <row r="61" spans="1:37" x14ac:dyDescent="0.4">
      <c r="A61" s="14">
        <f t="shared" si="0"/>
        <v>0.56000000000000028</v>
      </c>
      <c r="B61" s="152">
        <v>9.0281300000000009</v>
      </c>
      <c r="C61" s="152">
        <v>8.6860300000000006</v>
      </c>
      <c r="D61" s="152">
        <v>9.5754699999999993</v>
      </c>
      <c r="E61" s="152">
        <v>8.2591599999999996</v>
      </c>
      <c r="F61" s="152">
        <v>7.8589500000000001</v>
      </c>
      <c r="G61" s="152">
        <v>11.30946</v>
      </c>
      <c r="H61" s="153">
        <v>10.27938</v>
      </c>
      <c r="I61" s="153">
        <v>3.4935800000000001</v>
      </c>
      <c r="J61" s="153">
        <v>6.4834699999999996</v>
      </c>
      <c r="K61" s="153">
        <v>5.4032099999999996</v>
      </c>
      <c r="L61" s="153">
        <v>9.4188299999999998</v>
      </c>
      <c r="M61" s="153">
        <v>5.6346600000000002</v>
      </c>
      <c r="N61" s="152">
        <v>1.16012</v>
      </c>
      <c r="O61" s="152">
        <v>-1.3814900000000001</v>
      </c>
      <c r="P61" s="152">
        <v>6.0544500000000001</v>
      </c>
      <c r="Q61" s="152">
        <v>5.4273800000000003</v>
      </c>
      <c r="R61" s="152">
        <v>3.6617899999999999</v>
      </c>
      <c r="S61" s="152">
        <v>6.2264400000000002</v>
      </c>
      <c r="T61" s="153">
        <v>2.0768900000000001</v>
      </c>
      <c r="U61" s="153">
        <v>5.4455099999999996</v>
      </c>
      <c r="V61" s="153">
        <v>6.8684500000000002</v>
      </c>
      <c r="W61" s="153">
        <v>5.1418499999999998</v>
      </c>
      <c r="X61" s="153">
        <v>5.8656699999999997</v>
      </c>
      <c r="Y61" s="153">
        <v>5.4191399999999996</v>
      </c>
      <c r="Z61" s="152">
        <v>7.2427900000000003</v>
      </c>
      <c r="AA61" s="152">
        <v>6.3325500000000003</v>
      </c>
      <c r="AB61" s="152">
        <v>8.9527699999999992</v>
      </c>
      <c r="AC61" s="152">
        <v>4.6105799999999997</v>
      </c>
      <c r="AD61" s="152">
        <v>7.0846299999999998</v>
      </c>
      <c r="AE61" s="152">
        <v>3.8037899999999998</v>
      </c>
      <c r="AF61" s="153">
        <v>0.99243999999999999</v>
      </c>
      <c r="AG61" s="153">
        <v>8.0790900000000008</v>
      </c>
      <c r="AH61" s="153">
        <v>7.95045</v>
      </c>
      <c r="AI61" s="153">
        <v>6.2363400000000002</v>
      </c>
      <c r="AJ61" s="153">
        <v>8.7498699999999996</v>
      </c>
      <c r="AK61" s="153">
        <v>4.1737399999999996</v>
      </c>
    </row>
    <row r="62" spans="1:37" x14ac:dyDescent="0.4">
      <c r="A62" s="14">
        <f t="shared" si="0"/>
        <v>0.57000000000000028</v>
      </c>
      <c r="B62" s="152">
        <v>6.8749599999999997</v>
      </c>
      <c r="C62" s="152">
        <v>6.1508900000000004</v>
      </c>
      <c r="D62" s="152">
        <v>7.0028800000000002</v>
      </c>
      <c r="E62" s="152">
        <v>5.8801899999999998</v>
      </c>
      <c r="F62" s="152">
        <v>5.2876200000000004</v>
      </c>
      <c r="G62" s="152">
        <v>8.92685</v>
      </c>
      <c r="H62" s="153">
        <v>7.8938100000000002</v>
      </c>
      <c r="I62" s="153">
        <v>4.3799999999999999E-2</v>
      </c>
      <c r="J62" s="153">
        <v>3.6988799999999999</v>
      </c>
      <c r="K62" s="153">
        <v>2.0111300000000001</v>
      </c>
      <c r="L62" s="153">
        <v>6.8627799999999999</v>
      </c>
      <c r="M62" s="153">
        <v>2.6652100000000001</v>
      </c>
      <c r="N62" s="152">
        <v>-2.1835200000000001</v>
      </c>
      <c r="O62" s="152">
        <v>-4.8508199999999997</v>
      </c>
      <c r="P62" s="152">
        <v>3.2203200000000001</v>
      </c>
      <c r="Q62" s="152">
        <v>2.7086100000000002</v>
      </c>
      <c r="R62" s="152">
        <v>0.75495000000000001</v>
      </c>
      <c r="S62" s="152">
        <v>3.60982</v>
      </c>
      <c r="T62" s="153">
        <v>-1.0334099999999999</v>
      </c>
      <c r="U62" s="153">
        <v>2.36775</v>
      </c>
      <c r="V62" s="153">
        <v>4.1033999999999997</v>
      </c>
      <c r="W62" s="153">
        <v>2.1534</v>
      </c>
      <c r="X62" s="153">
        <v>2.93763</v>
      </c>
      <c r="Y62" s="153">
        <v>2.0607000000000002</v>
      </c>
      <c r="Z62" s="152">
        <v>4.6715900000000001</v>
      </c>
      <c r="AA62" s="152">
        <v>3.6930499999999999</v>
      </c>
      <c r="AB62" s="152">
        <v>6.6355899999999997</v>
      </c>
      <c r="AC62" s="152">
        <v>2.0918199999999998</v>
      </c>
      <c r="AD62" s="152">
        <v>4.4452400000000001</v>
      </c>
      <c r="AE62" s="152">
        <v>1.0362499999999999</v>
      </c>
      <c r="AF62" s="153">
        <v>-2.6216300000000001</v>
      </c>
      <c r="AG62" s="153">
        <v>5.2567500000000003</v>
      </c>
      <c r="AH62" s="153">
        <v>5.03301</v>
      </c>
      <c r="AI62" s="153">
        <v>3.0033099999999999</v>
      </c>
      <c r="AJ62" s="153">
        <v>6.3808999999999996</v>
      </c>
      <c r="AK62" s="153">
        <v>0.71657000000000004</v>
      </c>
    </row>
    <row r="63" spans="1:37" x14ac:dyDescent="0.4">
      <c r="A63" s="14">
        <f t="shared" si="0"/>
        <v>0.58000000000000029</v>
      </c>
      <c r="B63" s="152">
        <v>4.3340899999999998</v>
      </c>
      <c r="C63" s="152">
        <v>3.2012700000000001</v>
      </c>
      <c r="D63" s="152">
        <v>3.9834299999999998</v>
      </c>
      <c r="E63" s="152">
        <v>3.13279</v>
      </c>
      <c r="F63" s="152">
        <v>2.3261099999999999</v>
      </c>
      <c r="G63" s="152">
        <v>6.0666799999999999</v>
      </c>
      <c r="H63" s="153">
        <v>5.0483099999999999</v>
      </c>
      <c r="I63" s="153">
        <v>-3.7421899999999999</v>
      </c>
      <c r="J63" s="153">
        <v>0.56572999999999996</v>
      </c>
      <c r="K63" s="153">
        <v>-1.8248800000000001</v>
      </c>
      <c r="L63" s="153">
        <v>3.85758</v>
      </c>
      <c r="M63" s="153">
        <v>-0.68779999999999997</v>
      </c>
      <c r="N63" s="152">
        <v>-5.8214899999999998</v>
      </c>
      <c r="O63" s="152">
        <v>-8.4060500000000005</v>
      </c>
      <c r="P63" s="152">
        <v>-4.913E-2</v>
      </c>
      <c r="Q63" s="152">
        <v>-0.41060999999999998</v>
      </c>
      <c r="R63" s="152">
        <v>-2.5133800000000002</v>
      </c>
      <c r="S63" s="152">
        <v>0.56032999999999999</v>
      </c>
      <c r="T63" s="153">
        <v>-4.5222600000000002</v>
      </c>
      <c r="U63" s="153">
        <v>-1.1177999999999999</v>
      </c>
      <c r="V63" s="153">
        <v>0.90773000000000004</v>
      </c>
      <c r="W63" s="153">
        <v>-1.2449699999999999</v>
      </c>
      <c r="X63" s="153">
        <v>-0.46229999999999999</v>
      </c>
      <c r="Y63" s="153">
        <v>-1.75726</v>
      </c>
      <c r="Z63" s="152">
        <v>1.6870499999999999</v>
      </c>
      <c r="AA63" s="152">
        <v>0.62929000000000002</v>
      </c>
      <c r="AB63" s="152">
        <v>3.8382700000000001</v>
      </c>
      <c r="AC63" s="152">
        <v>-0.79723999999999995</v>
      </c>
      <c r="AD63" s="152">
        <v>1.38523</v>
      </c>
      <c r="AE63" s="152">
        <v>-2.0685799999999999</v>
      </c>
      <c r="AF63" s="153">
        <v>-6.4103300000000001</v>
      </c>
      <c r="AG63" s="153">
        <v>1.96254</v>
      </c>
      <c r="AH63" s="153">
        <v>1.71106</v>
      </c>
      <c r="AI63" s="153">
        <v>-0.55191999999999997</v>
      </c>
      <c r="AJ63" s="153">
        <v>3.6155300000000001</v>
      </c>
      <c r="AK63" s="153">
        <v>-3.0407899999999999</v>
      </c>
    </row>
    <row r="64" spans="1:37" x14ac:dyDescent="0.4">
      <c r="A64" s="14">
        <f t="shared" si="0"/>
        <v>0.5900000000000003</v>
      </c>
      <c r="B64" s="152">
        <v>1.38019</v>
      </c>
      <c r="C64" s="152">
        <v>-0.11728</v>
      </c>
      <c r="D64" s="152">
        <v>0.53461000000000003</v>
      </c>
      <c r="E64" s="152">
        <v>1.7590000000000001E-2</v>
      </c>
      <c r="F64" s="152">
        <v>-0.95801999999999998</v>
      </c>
      <c r="G64" s="152">
        <v>2.7365599999999999</v>
      </c>
      <c r="H64" s="153">
        <v>1.7644599999999999</v>
      </c>
      <c r="I64" s="153">
        <v>-7.6969099999999999</v>
      </c>
      <c r="J64" s="153">
        <v>-2.8240799999999999</v>
      </c>
      <c r="K64" s="153">
        <v>-5.9523599999999997</v>
      </c>
      <c r="L64" s="153">
        <v>0.49567</v>
      </c>
      <c r="M64" s="153">
        <v>-4.27698</v>
      </c>
      <c r="N64" s="152">
        <v>-9.5655000000000001</v>
      </c>
      <c r="O64" s="152">
        <v>-11.75943</v>
      </c>
      <c r="P64" s="152">
        <v>-3.6667800000000002</v>
      </c>
      <c r="Q64" s="152">
        <v>-3.8625400000000001</v>
      </c>
      <c r="R64" s="152">
        <v>-6.0277500000000002</v>
      </c>
      <c r="S64" s="152">
        <v>-2.8340800000000002</v>
      </c>
      <c r="T64" s="153">
        <v>-8.2813499999999998</v>
      </c>
      <c r="U64" s="153">
        <v>-4.8692599999999997</v>
      </c>
      <c r="V64" s="153">
        <v>-2.61443</v>
      </c>
      <c r="W64" s="153">
        <v>-4.9310600000000004</v>
      </c>
      <c r="X64" s="153">
        <v>-4.2229700000000001</v>
      </c>
      <c r="Y64" s="153">
        <v>-5.8913399999999996</v>
      </c>
      <c r="Z64" s="152">
        <v>-1.6275299999999999</v>
      </c>
      <c r="AA64" s="152">
        <v>-2.7719499999999999</v>
      </c>
      <c r="AB64" s="152">
        <v>0.61928000000000005</v>
      </c>
      <c r="AC64" s="152">
        <v>-3.97037</v>
      </c>
      <c r="AD64" s="152">
        <v>-1.9862899999999999</v>
      </c>
      <c r="AE64" s="152">
        <v>-5.4244899999999996</v>
      </c>
      <c r="AF64" s="153">
        <v>-10.117850000000001</v>
      </c>
      <c r="AG64" s="153">
        <v>-1.73587</v>
      </c>
      <c r="AH64" s="153">
        <v>-1.86798</v>
      </c>
      <c r="AI64" s="153">
        <v>-4.2302900000000001</v>
      </c>
      <c r="AJ64" s="153">
        <v>0.49947000000000003</v>
      </c>
      <c r="AK64" s="153">
        <v>-6.9072100000000001</v>
      </c>
    </row>
    <row r="65" spans="1:37" x14ac:dyDescent="0.4">
      <c r="A65" s="14">
        <f t="shared" si="0"/>
        <v>0.60000000000000031</v>
      </c>
      <c r="B65" s="152">
        <v>-1.9612499999999999</v>
      </c>
      <c r="C65" s="152">
        <v>-3.6771600000000002</v>
      </c>
      <c r="D65" s="152">
        <v>-3.2524700000000002</v>
      </c>
      <c r="E65" s="152">
        <v>-3.4092799999999999</v>
      </c>
      <c r="F65" s="152">
        <v>-4.3965300000000003</v>
      </c>
      <c r="G65" s="152">
        <v>-0.99604000000000004</v>
      </c>
      <c r="H65" s="153">
        <v>-1.8867100000000001</v>
      </c>
      <c r="I65" s="153">
        <v>-11.57438</v>
      </c>
      <c r="J65" s="153">
        <v>-6.3011799999999996</v>
      </c>
      <c r="K65" s="153">
        <v>-10.09948</v>
      </c>
      <c r="L65" s="153">
        <v>-3.0523199999999999</v>
      </c>
      <c r="M65" s="153">
        <v>-7.8582999999999998</v>
      </c>
      <c r="N65" s="152">
        <v>-13.133929999999999</v>
      </c>
      <c r="O65" s="152">
        <v>-14.582850000000001</v>
      </c>
      <c r="P65" s="152">
        <v>-7.4742800000000003</v>
      </c>
      <c r="Q65" s="152">
        <v>-7.5070300000000003</v>
      </c>
      <c r="R65" s="152">
        <v>-9.6024200000000004</v>
      </c>
      <c r="S65" s="152">
        <v>-6.4083899999999998</v>
      </c>
      <c r="T65" s="153">
        <v>-12.11</v>
      </c>
      <c r="U65" s="153">
        <v>-8.6546000000000003</v>
      </c>
      <c r="V65" s="153">
        <v>-6.2752299999999996</v>
      </c>
      <c r="W65" s="153">
        <v>-8.6919599999999999</v>
      </c>
      <c r="X65" s="153">
        <v>-8.1265599999999996</v>
      </c>
      <c r="Y65" s="153">
        <v>-10.10319</v>
      </c>
      <c r="Z65" s="152">
        <v>-5.1044900000000002</v>
      </c>
      <c r="AA65" s="152">
        <v>-6.3335999999999997</v>
      </c>
      <c r="AB65" s="152">
        <v>-2.8857400000000002</v>
      </c>
      <c r="AC65" s="152">
        <v>-7.2730499999999996</v>
      </c>
      <c r="AD65" s="152">
        <v>-5.48461</v>
      </c>
      <c r="AE65" s="152">
        <v>-8.8855699999999995</v>
      </c>
      <c r="AF65" s="153">
        <v>-13.431900000000001</v>
      </c>
      <c r="AG65" s="153">
        <v>-5.6979800000000003</v>
      </c>
      <c r="AH65" s="153">
        <v>-5.4675599999999998</v>
      </c>
      <c r="AI65" s="153">
        <v>-7.7530200000000002</v>
      </c>
      <c r="AJ65" s="153">
        <v>-2.8990300000000002</v>
      </c>
      <c r="AK65" s="153">
        <v>-10.612489999999999</v>
      </c>
    </row>
    <row r="66" spans="1:37" x14ac:dyDescent="0.4">
      <c r="A66" s="14">
        <f t="shared" si="0"/>
        <v>0.61000000000000032</v>
      </c>
      <c r="B66" s="152">
        <v>-5.5629299999999997</v>
      </c>
      <c r="C66" s="152">
        <v>-7.24594</v>
      </c>
      <c r="D66" s="152">
        <v>-7.1671199999999997</v>
      </c>
      <c r="E66" s="152">
        <v>-6.9939099999999996</v>
      </c>
      <c r="F66" s="152">
        <v>-7.6997200000000001</v>
      </c>
      <c r="G66" s="152">
        <v>-4.9572399999999996</v>
      </c>
      <c r="H66" s="153">
        <v>-5.73963</v>
      </c>
      <c r="I66" s="153">
        <v>-15.0639</v>
      </c>
      <c r="J66" s="153">
        <v>-9.6110699999999998</v>
      </c>
      <c r="K66" s="153">
        <v>-13.88771</v>
      </c>
      <c r="L66" s="153">
        <v>-6.5351299999999997</v>
      </c>
      <c r="M66" s="153">
        <v>-11.107950000000001</v>
      </c>
      <c r="N66" s="152">
        <v>-16.185009999999998</v>
      </c>
      <c r="O66" s="152">
        <v>-16.590920000000001</v>
      </c>
      <c r="P66" s="152">
        <v>-11.225339999999999</v>
      </c>
      <c r="Q66" s="152">
        <v>-11.11073</v>
      </c>
      <c r="R66" s="152">
        <v>-12.98118</v>
      </c>
      <c r="S66" s="152">
        <v>-9.91615</v>
      </c>
      <c r="T66" s="153">
        <v>-15.70988</v>
      </c>
      <c r="U66" s="153">
        <v>-12.15546</v>
      </c>
      <c r="V66" s="153">
        <v>-9.7999500000000008</v>
      </c>
      <c r="W66" s="153">
        <v>-12.223800000000001</v>
      </c>
      <c r="X66" s="153">
        <v>-11.842140000000001</v>
      </c>
      <c r="Y66" s="153">
        <v>-14.06434</v>
      </c>
      <c r="Z66" s="152">
        <v>-8.4928600000000003</v>
      </c>
      <c r="AA66" s="152">
        <v>-9.7883899999999997</v>
      </c>
      <c r="AB66" s="152">
        <v>-6.4562400000000002</v>
      </c>
      <c r="AC66" s="152">
        <v>-10.47738</v>
      </c>
      <c r="AD66" s="152">
        <v>-8.8574199999999994</v>
      </c>
      <c r="AE66" s="152">
        <v>-12.236829999999999</v>
      </c>
      <c r="AF66" s="153">
        <v>-16.040330000000001</v>
      </c>
      <c r="AG66" s="153">
        <v>-9.69543</v>
      </c>
      <c r="AH66" s="153">
        <v>-8.78308</v>
      </c>
      <c r="AI66" s="153">
        <v>-10.799530000000001</v>
      </c>
      <c r="AJ66" s="153">
        <v>-6.4746800000000002</v>
      </c>
      <c r="AK66" s="153">
        <v>-13.835900000000001</v>
      </c>
    </row>
    <row r="67" spans="1:37" x14ac:dyDescent="0.4">
      <c r="A67" s="14">
        <f t="shared" si="0"/>
        <v>0.62000000000000033</v>
      </c>
      <c r="B67" s="152">
        <v>-9.1636000000000006</v>
      </c>
      <c r="C67" s="152">
        <v>-10.503080000000001</v>
      </c>
      <c r="D67" s="152">
        <v>-10.864050000000001</v>
      </c>
      <c r="E67" s="152">
        <v>-10.46504</v>
      </c>
      <c r="F67" s="152">
        <v>-10.49582</v>
      </c>
      <c r="G67" s="152">
        <v>-8.8323999999999998</v>
      </c>
      <c r="H67" s="153">
        <v>-9.4996700000000001</v>
      </c>
      <c r="I67" s="153">
        <v>-17.838000000000001</v>
      </c>
      <c r="J67" s="153">
        <v>-12.447800000000001</v>
      </c>
      <c r="K67" s="153">
        <v>-16.908899999999999</v>
      </c>
      <c r="L67" s="153">
        <v>-9.64621</v>
      </c>
      <c r="M67" s="153">
        <v>-13.68732</v>
      </c>
      <c r="N67" s="152">
        <v>-18.395309999999998</v>
      </c>
      <c r="O67" s="152">
        <v>-17.617090000000001</v>
      </c>
      <c r="P67" s="152">
        <v>-14.59934</v>
      </c>
      <c r="Q67" s="152">
        <v>-14.360250000000001</v>
      </c>
      <c r="R67" s="152">
        <v>-15.8698</v>
      </c>
      <c r="S67" s="152">
        <v>-13.05607</v>
      </c>
      <c r="T67" s="153">
        <v>-18.725390000000001</v>
      </c>
      <c r="U67" s="153">
        <v>-15.016500000000001</v>
      </c>
      <c r="V67" s="153">
        <v>-12.85966</v>
      </c>
      <c r="W67" s="153">
        <v>-15.171419999999999</v>
      </c>
      <c r="X67" s="153">
        <v>-14.969519999999999</v>
      </c>
      <c r="Y67" s="153">
        <v>-17.403770000000002</v>
      </c>
      <c r="Z67" s="152">
        <v>-11.49677</v>
      </c>
      <c r="AA67" s="152">
        <v>-12.8208</v>
      </c>
      <c r="AB67" s="152">
        <v>-9.8058200000000006</v>
      </c>
      <c r="AC67" s="152">
        <v>-13.30805</v>
      </c>
      <c r="AD67" s="152">
        <v>-11.81983</v>
      </c>
      <c r="AE67" s="152">
        <v>-15.215909999999999</v>
      </c>
      <c r="AF67" s="153">
        <v>-17.7059</v>
      </c>
      <c r="AG67" s="153">
        <v>-13.42595</v>
      </c>
      <c r="AH67" s="153">
        <v>-11.498670000000001</v>
      </c>
      <c r="AI67" s="153">
        <v>-13.076040000000001</v>
      </c>
      <c r="AJ67" s="153">
        <v>-10.06391</v>
      </c>
      <c r="AK67" s="153">
        <v>-16.272870000000001</v>
      </c>
    </row>
    <row r="68" spans="1:37" x14ac:dyDescent="0.4">
      <c r="A68" s="14">
        <f t="shared" si="0"/>
        <v>0.63000000000000034</v>
      </c>
      <c r="B68" s="152">
        <v>-12.390090000000001</v>
      </c>
      <c r="C68" s="152">
        <v>-13.104279999999999</v>
      </c>
      <c r="D68" s="152">
        <v>-13.918419999999999</v>
      </c>
      <c r="E68" s="152">
        <v>-13.46776</v>
      </c>
      <c r="F68" s="152">
        <v>-12.433909999999999</v>
      </c>
      <c r="G68" s="152">
        <v>-12.19402</v>
      </c>
      <c r="H68" s="153">
        <v>-12.7613</v>
      </c>
      <c r="I68" s="153">
        <v>-19.626899999999999</v>
      </c>
      <c r="J68" s="153">
        <v>-14.52773</v>
      </c>
      <c r="K68" s="153">
        <v>-18.839120000000001</v>
      </c>
      <c r="L68" s="153">
        <v>-12.08663</v>
      </c>
      <c r="M68" s="153">
        <v>-15.334070000000001</v>
      </c>
      <c r="N68" s="152">
        <v>-19.544730000000001</v>
      </c>
      <c r="O68" s="152">
        <v>-17.648669999999999</v>
      </c>
      <c r="P68" s="152">
        <v>-17.258209999999998</v>
      </c>
      <c r="Q68" s="152">
        <v>-16.921749999999999</v>
      </c>
      <c r="R68" s="152">
        <v>-17.99682</v>
      </c>
      <c r="S68" s="152">
        <v>-15.534420000000001</v>
      </c>
      <c r="T68" s="153">
        <v>-20.826319999999999</v>
      </c>
      <c r="U68" s="153">
        <v>-16.93289</v>
      </c>
      <c r="V68" s="153">
        <v>-15.14226</v>
      </c>
      <c r="W68" s="153">
        <v>-17.21123</v>
      </c>
      <c r="X68" s="153">
        <v>-17.139579999999999</v>
      </c>
      <c r="Y68" s="153">
        <v>-19.78886</v>
      </c>
      <c r="Z68" s="152">
        <v>-13.84079</v>
      </c>
      <c r="AA68" s="152">
        <v>-15.13855</v>
      </c>
      <c r="AB68" s="152">
        <v>-12.634819999999999</v>
      </c>
      <c r="AC68" s="152">
        <v>-15.496219999999999</v>
      </c>
      <c r="AD68" s="152">
        <v>-14.115019999999999</v>
      </c>
      <c r="AE68" s="152">
        <v>-17.561859999999999</v>
      </c>
      <c r="AF68" s="153">
        <v>-18.323180000000001</v>
      </c>
      <c r="AG68" s="153">
        <v>-16.561589999999999</v>
      </c>
      <c r="AH68" s="153">
        <v>-13.36237</v>
      </c>
      <c r="AI68" s="153">
        <v>-14.388579999999999</v>
      </c>
      <c r="AJ68" s="153">
        <v>-13.438079999999999</v>
      </c>
      <c r="AK68" s="153">
        <v>-17.712260000000001</v>
      </c>
    </row>
    <row r="69" spans="1:37" x14ac:dyDescent="0.4">
      <c r="A69" s="14">
        <f t="shared" si="0"/>
        <v>0.64000000000000035</v>
      </c>
      <c r="B69" s="152">
        <v>-14.8474</v>
      </c>
      <c r="C69" s="152">
        <v>-14.772489999999999</v>
      </c>
      <c r="D69" s="152">
        <v>-15.94281</v>
      </c>
      <c r="E69" s="152">
        <v>-15.65117</v>
      </c>
      <c r="F69" s="152">
        <v>-13.300269999999999</v>
      </c>
      <c r="G69" s="152">
        <v>-14.60638</v>
      </c>
      <c r="H69" s="153">
        <v>-15.102449999999999</v>
      </c>
      <c r="I69" s="153">
        <v>-20.287189999999999</v>
      </c>
      <c r="J69" s="153">
        <v>-15.670109999999999</v>
      </c>
      <c r="K69" s="153">
        <v>-19.526900000000001</v>
      </c>
      <c r="L69" s="153">
        <v>-13.642530000000001</v>
      </c>
      <c r="M69" s="153">
        <v>-15.93341</v>
      </c>
      <c r="N69" s="152">
        <v>-19.569610000000001</v>
      </c>
      <c r="O69" s="152">
        <v>-16.814450000000001</v>
      </c>
      <c r="P69" s="152">
        <v>-18.931260000000002</v>
      </c>
      <c r="Q69" s="152">
        <v>-18.529170000000001</v>
      </c>
      <c r="R69" s="152">
        <v>-19.178850000000001</v>
      </c>
      <c r="S69" s="152">
        <v>-17.137419999999999</v>
      </c>
      <c r="T69" s="153">
        <v>-21.795590000000001</v>
      </c>
      <c r="U69" s="153">
        <v>-17.73751</v>
      </c>
      <c r="V69" s="153">
        <v>-16.433109999999999</v>
      </c>
      <c r="W69" s="153">
        <v>-18.13851</v>
      </c>
      <c r="X69" s="153">
        <v>-18.122540000000001</v>
      </c>
      <c r="Y69" s="153">
        <v>-21.006270000000001</v>
      </c>
      <c r="Z69" s="152">
        <v>-15.336959999999999</v>
      </c>
      <c r="AA69" s="152">
        <v>-16.545680000000001</v>
      </c>
      <c r="AB69" s="152">
        <v>-14.698169999999999</v>
      </c>
      <c r="AC69" s="152">
        <v>-16.844529999999999</v>
      </c>
      <c r="AD69" s="152">
        <v>-15.57123</v>
      </c>
      <c r="AE69" s="152">
        <v>-19.080220000000001</v>
      </c>
      <c r="AF69" s="153">
        <v>-17.933700000000002</v>
      </c>
      <c r="AG69" s="153">
        <v>-18.82001</v>
      </c>
      <c r="AH69" s="153">
        <v>-14.24502</v>
      </c>
      <c r="AI69" s="153">
        <v>-14.686349999999999</v>
      </c>
      <c r="AJ69" s="153">
        <v>-16.324069999999999</v>
      </c>
      <c r="AK69" s="153">
        <v>-18.086590000000001</v>
      </c>
    </row>
    <row r="70" spans="1:37" x14ac:dyDescent="0.4">
      <c r="A70" s="14">
        <f t="shared" ref="A70:A105" si="1">A69+0.01</f>
        <v>0.65000000000000036</v>
      </c>
      <c r="B70" s="152">
        <v>-16.238399999999999</v>
      </c>
      <c r="C70" s="152">
        <v>-15.371869999999999</v>
      </c>
      <c r="D70" s="152">
        <v>-16.70749</v>
      </c>
      <c r="E70" s="152">
        <v>-16.771470000000001</v>
      </c>
      <c r="F70" s="152">
        <v>-13.08381</v>
      </c>
      <c r="G70" s="152">
        <v>-15.762309999999999</v>
      </c>
      <c r="H70" s="153">
        <v>-16.219639999999998</v>
      </c>
      <c r="I70" s="153">
        <v>-19.833829999999999</v>
      </c>
      <c r="J70" s="153">
        <v>-15.84257</v>
      </c>
      <c r="K70" s="153">
        <v>-19.017309999999998</v>
      </c>
      <c r="L70" s="153">
        <v>-14.238</v>
      </c>
      <c r="M70" s="153">
        <v>-15.53927</v>
      </c>
      <c r="N70" s="152">
        <v>-18.566970000000001</v>
      </c>
      <c r="O70" s="152">
        <v>-15.34207</v>
      </c>
      <c r="P70" s="152">
        <v>-19.486190000000001</v>
      </c>
      <c r="Q70" s="152">
        <v>-19.058430000000001</v>
      </c>
      <c r="R70" s="152">
        <v>-19.35866</v>
      </c>
      <c r="S70" s="152">
        <v>-17.775970000000001</v>
      </c>
      <c r="T70" s="153">
        <v>-21.58202</v>
      </c>
      <c r="U70" s="153">
        <v>-17.440249999999999</v>
      </c>
      <c r="V70" s="153">
        <v>-16.66705</v>
      </c>
      <c r="W70" s="153">
        <v>-17.918990000000001</v>
      </c>
      <c r="X70" s="153">
        <v>-17.8901</v>
      </c>
      <c r="Y70" s="153">
        <v>-21.00705</v>
      </c>
      <c r="Z70" s="152">
        <v>-15.9221</v>
      </c>
      <c r="AA70" s="152">
        <v>-16.982780000000002</v>
      </c>
      <c r="AB70" s="152">
        <v>-15.860139999999999</v>
      </c>
      <c r="AC70" s="152">
        <v>-17.27252</v>
      </c>
      <c r="AD70" s="152">
        <v>-16.134899999999998</v>
      </c>
      <c r="AE70" s="152">
        <v>-19.687429999999999</v>
      </c>
      <c r="AF70" s="153">
        <v>-16.705010000000001</v>
      </c>
      <c r="AG70" s="153">
        <v>-20.0273</v>
      </c>
      <c r="AH70" s="153">
        <v>-14.16154</v>
      </c>
      <c r="AI70" s="153">
        <v>-14.064159999999999</v>
      </c>
      <c r="AJ70" s="153">
        <v>-18.45927</v>
      </c>
      <c r="AK70" s="153">
        <v>-17.47588</v>
      </c>
    </row>
    <row r="71" spans="1:37" x14ac:dyDescent="0.4">
      <c r="A71" s="14">
        <f t="shared" si="1"/>
        <v>0.66000000000000036</v>
      </c>
      <c r="B71" s="152">
        <v>-16.44942</v>
      </c>
      <c r="C71" s="152">
        <v>-14.93459</v>
      </c>
      <c r="D71" s="152">
        <v>-16.202529999999999</v>
      </c>
      <c r="E71" s="152">
        <v>-16.759789999999999</v>
      </c>
      <c r="F71" s="152">
        <v>-11.9697</v>
      </c>
      <c r="G71" s="152">
        <v>-15.57766</v>
      </c>
      <c r="H71" s="153">
        <v>-16.030190000000001</v>
      </c>
      <c r="I71" s="153">
        <v>-18.43009</v>
      </c>
      <c r="J71" s="153">
        <v>-15.1563</v>
      </c>
      <c r="K71" s="153">
        <v>-17.519860000000001</v>
      </c>
      <c r="L71" s="153">
        <v>-13.941190000000001</v>
      </c>
      <c r="M71" s="153">
        <v>-14.34517</v>
      </c>
      <c r="N71" s="152">
        <v>-16.761510000000001</v>
      </c>
      <c r="O71" s="152">
        <v>-13.50001</v>
      </c>
      <c r="P71" s="152">
        <v>-18.957550000000001</v>
      </c>
      <c r="Q71" s="152">
        <v>-18.552720000000001</v>
      </c>
      <c r="R71" s="152">
        <v>-18.611519999999999</v>
      </c>
      <c r="S71" s="152">
        <v>-17.491569999999999</v>
      </c>
      <c r="T71" s="153">
        <v>-20.304269999999999</v>
      </c>
      <c r="U71" s="153">
        <v>-16.21396</v>
      </c>
      <c r="V71" s="153">
        <v>-15.93384</v>
      </c>
      <c r="W71" s="153">
        <v>-16.688469999999999</v>
      </c>
      <c r="X71" s="153">
        <v>-16.611440000000002</v>
      </c>
      <c r="Y71" s="153">
        <v>-19.90962</v>
      </c>
      <c r="Z71" s="152">
        <v>-15.66001</v>
      </c>
      <c r="AA71" s="152">
        <v>-16.525400000000001</v>
      </c>
      <c r="AB71" s="152">
        <v>-16.118030000000001</v>
      </c>
      <c r="AC71" s="152">
        <v>-16.829640000000001</v>
      </c>
      <c r="AD71" s="152">
        <v>-15.872019999999999</v>
      </c>
      <c r="AE71" s="152">
        <v>-19.423909999999999</v>
      </c>
      <c r="AF71" s="153">
        <v>-14.889430000000001</v>
      </c>
      <c r="AG71" s="153">
        <v>-20.14894</v>
      </c>
      <c r="AH71" s="153">
        <v>-13.254239999999999</v>
      </c>
      <c r="AI71" s="153">
        <v>-12.72869</v>
      </c>
      <c r="AJ71" s="153">
        <v>-19.655480000000001</v>
      </c>
      <c r="AK71" s="153">
        <v>-16.077940000000002</v>
      </c>
    </row>
    <row r="72" spans="1:37" x14ac:dyDescent="0.4">
      <c r="A72" s="14">
        <f t="shared" si="1"/>
        <v>0.67000000000000037</v>
      </c>
      <c r="B72" s="152">
        <v>-15.568429999999999</v>
      </c>
      <c r="C72" s="152">
        <v>-13.640280000000001</v>
      </c>
      <c r="D72" s="152">
        <v>-14.62785</v>
      </c>
      <c r="E72" s="152">
        <v>-15.73213</v>
      </c>
      <c r="F72" s="152">
        <v>-10.27379</v>
      </c>
      <c r="G72" s="152">
        <v>-14.20861</v>
      </c>
      <c r="H72" s="153">
        <v>-14.69374</v>
      </c>
      <c r="I72" s="153">
        <v>-16.345780000000001</v>
      </c>
      <c r="J72" s="153">
        <v>-13.825519999999999</v>
      </c>
      <c r="K72" s="153">
        <v>-15.347250000000001</v>
      </c>
      <c r="L72" s="153">
        <v>-12.93139</v>
      </c>
      <c r="M72" s="153">
        <v>-12.626469999999999</v>
      </c>
      <c r="N72" s="152">
        <v>-14.4521</v>
      </c>
      <c r="O72" s="152">
        <v>-11.539059999999999</v>
      </c>
      <c r="P72" s="152">
        <v>-17.52928</v>
      </c>
      <c r="Q72" s="152">
        <v>-17.20185</v>
      </c>
      <c r="R72" s="152">
        <v>-17.121829999999999</v>
      </c>
      <c r="S72" s="152">
        <v>-16.431339999999999</v>
      </c>
      <c r="T72" s="153">
        <v>-18.217610000000001</v>
      </c>
      <c r="U72" s="153">
        <v>-14.341189999999999</v>
      </c>
      <c r="V72" s="153">
        <v>-14.44797</v>
      </c>
      <c r="W72" s="153">
        <v>-14.713419999999999</v>
      </c>
      <c r="X72" s="153">
        <v>-14.5945</v>
      </c>
      <c r="Y72" s="153">
        <v>-17.966439999999999</v>
      </c>
      <c r="Z72" s="152">
        <v>-14.71627</v>
      </c>
      <c r="AA72" s="152">
        <v>-15.354900000000001</v>
      </c>
      <c r="AB72" s="152">
        <v>-15.592449999999999</v>
      </c>
      <c r="AC72" s="152">
        <v>-15.677530000000001</v>
      </c>
      <c r="AD72" s="152">
        <v>-14.94412</v>
      </c>
      <c r="AE72" s="152">
        <v>-18.43647</v>
      </c>
      <c r="AF72" s="153">
        <v>-12.77253</v>
      </c>
      <c r="AG72" s="153">
        <v>-19.28753</v>
      </c>
      <c r="AH72" s="153">
        <v>-11.753310000000001</v>
      </c>
      <c r="AI72" s="153">
        <v>-10.94914</v>
      </c>
      <c r="AJ72" s="153">
        <v>-19.843800000000002</v>
      </c>
      <c r="AK72" s="153">
        <v>-14.15837</v>
      </c>
    </row>
    <row r="73" spans="1:37" x14ac:dyDescent="0.4">
      <c r="A73" s="14">
        <f t="shared" si="1"/>
        <v>0.68000000000000038</v>
      </c>
      <c r="B73" s="152">
        <v>-13.84431</v>
      </c>
      <c r="C73" s="152">
        <v>-11.76595</v>
      </c>
      <c r="D73" s="152">
        <v>-12.328659999999999</v>
      </c>
      <c r="E73" s="152">
        <v>-13.9503</v>
      </c>
      <c r="F73" s="152">
        <v>-8.3469200000000008</v>
      </c>
      <c r="G73" s="152">
        <v>-11.99995</v>
      </c>
      <c r="H73" s="153">
        <v>-12.55564</v>
      </c>
      <c r="I73" s="153">
        <v>-13.894640000000001</v>
      </c>
      <c r="J73" s="153">
        <v>-12.111520000000001</v>
      </c>
      <c r="K73" s="153">
        <v>-12.845039999999999</v>
      </c>
      <c r="L73" s="153">
        <v>-11.447649999999999</v>
      </c>
      <c r="M73" s="153">
        <v>-10.672599999999999</v>
      </c>
      <c r="N73" s="152">
        <v>-11.947089999999999</v>
      </c>
      <c r="O73" s="152">
        <v>-9.6467100000000006</v>
      </c>
      <c r="P73" s="152">
        <v>-15.488060000000001</v>
      </c>
      <c r="Q73" s="152">
        <v>-15.28717</v>
      </c>
      <c r="R73" s="152">
        <v>-15.142519999999999</v>
      </c>
      <c r="S73" s="152">
        <v>-14.812430000000001</v>
      </c>
      <c r="T73" s="153">
        <v>-15.65643</v>
      </c>
      <c r="U73" s="153">
        <v>-12.143140000000001</v>
      </c>
      <c r="V73" s="153">
        <v>-12.49442</v>
      </c>
      <c r="W73" s="153">
        <v>-12.326829999999999</v>
      </c>
      <c r="X73" s="153">
        <v>-12.202629999999999</v>
      </c>
      <c r="Y73" s="153">
        <v>-15.51083</v>
      </c>
      <c r="Z73" s="152">
        <v>-13.315340000000001</v>
      </c>
      <c r="AA73" s="152">
        <v>-13.71298</v>
      </c>
      <c r="AB73" s="152">
        <v>-14.49173</v>
      </c>
      <c r="AC73" s="152">
        <v>-14.051130000000001</v>
      </c>
      <c r="AD73" s="152">
        <v>-13.568960000000001</v>
      </c>
      <c r="AE73" s="152">
        <v>-16.941939999999999</v>
      </c>
      <c r="AF73" s="153">
        <v>-10.619960000000001</v>
      </c>
      <c r="AG73" s="153">
        <v>-17.65457</v>
      </c>
      <c r="AH73" s="153">
        <v>-9.9233799999999999</v>
      </c>
      <c r="AI73" s="153">
        <v>-8.9984099999999998</v>
      </c>
      <c r="AJ73" s="153">
        <v>-19.0837</v>
      </c>
      <c r="AK73" s="153">
        <v>-11.993690000000001</v>
      </c>
    </row>
    <row r="74" spans="1:37" x14ac:dyDescent="0.4">
      <c r="A74" s="14">
        <f t="shared" si="1"/>
        <v>0.69000000000000039</v>
      </c>
      <c r="B74" s="152">
        <v>-11.612439999999999</v>
      </c>
      <c r="C74" s="152">
        <v>-9.6223899999999993</v>
      </c>
      <c r="D74" s="152">
        <v>-9.7023899999999994</v>
      </c>
      <c r="E74" s="152">
        <v>-11.750629999999999</v>
      </c>
      <c r="F74" s="152">
        <v>-6.4802499999999998</v>
      </c>
      <c r="G74" s="152">
        <v>-9.3841099999999997</v>
      </c>
      <c r="H74" s="153">
        <v>-10.04185</v>
      </c>
      <c r="I74" s="153">
        <v>-11.368080000000001</v>
      </c>
      <c r="J74" s="153">
        <v>-10.266859999999999</v>
      </c>
      <c r="K74" s="153">
        <v>-10.324339999999999</v>
      </c>
      <c r="L74" s="153">
        <v>-9.7344200000000001</v>
      </c>
      <c r="M74" s="153">
        <v>-8.7262199999999996</v>
      </c>
      <c r="N74" s="152">
        <v>-9.5050699999999999</v>
      </c>
      <c r="O74" s="152">
        <v>-7.92842</v>
      </c>
      <c r="P74" s="152">
        <v>-13.15896</v>
      </c>
      <c r="Q74" s="152">
        <v>-13.11417</v>
      </c>
      <c r="R74" s="152">
        <v>-12.94595</v>
      </c>
      <c r="S74" s="152">
        <v>-12.88119</v>
      </c>
      <c r="T74" s="153">
        <v>-12.962</v>
      </c>
      <c r="U74" s="153">
        <v>-9.9097500000000007</v>
      </c>
      <c r="V74" s="153">
        <v>-10.36406</v>
      </c>
      <c r="W74" s="153">
        <v>-9.8527000000000005</v>
      </c>
      <c r="X74" s="153">
        <v>-9.7675199999999993</v>
      </c>
      <c r="Y74" s="153">
        <v>-12.8874</v>
      </c>
      <c r="Z74" s="152">
        <v>-11.69328</v>
      </c>
      <c r="AA74" s="152">
        <v>-11.85371</v>
      </c>
      <c r="AB74" s="152">
        <v>-13.0641</v>
      </c>
      <c r="AC74" s="152">
        <v>-12.20762</v>
      </c>
      <c r="AD74" s="152">
        <v>-11.973979999999999</v>
      </c>
      <c r="AE74" s="152">
        <v>-15.18248</v>
      </c>
      <c r="AF74" s="153">
        <v>-8.6341999999999999</v>
      </c>
      <c r="AG74" s="153">
        <v>-15.525119999999999</v>
      </c>
      <c r="AH74" s="153">
        <v>-8.0103200000000001</v>
      </c>
      <c r="AI74" s="153">
        <v>-7.10337</v>
      </c>
      <c r="AJ74" s="153">
        <v>-17.544709999999998</v>
      </c>
      <c r="AK74" s="153">
        <v>-9.8220700000000001</v>
      </c>
    </row>
    <row r="75" spans="1:37" x14ac:dyDescent="0.4">
      <c r="A75" s="14">
        <f t="shared" si="1"/>
        <v>0.7000000000000004</v>
      </c>
      <c r="B75" s="152">
        <v>-9.20763</v>
      </c>
      <c r="C75" s="152">
        <v>-7.4885299999999999</v>
      </c>
      <c r="D75" s="152">
        <v>-7.0988600000000002</v>
      </c>
      <c r="E75" s="152">
        <v>-9.4604700000000008</v>
      </c>
      <c r="F75" s="152">
        <v>-4.8472600000000003</v>
      </c>
      <c r="G75" s="152">
        <v>-6.7601699999999996</v>
      </c>
      <c r="H75" s="153">
        <v>-7.5422799999999999</v>
      </c>
      <c r="I75" s="153">
        <v>-8.9851799999999997</v>
      </c>
      <c r="J75" s="153">
        <v>-8.49221</v>
      </c>
      <c r="K75" s="153">
        <v>-8.0127100000000002</v>
      </c>
      <c r="L75" s="153">
        <v>-7.9966499999999998</v>
      </c>
      <c r="M75" s="153">
        <v>-6.9447400000000004</v>
      </c>
      <c r="N75" s="152">
        <v>-7.2971899999999996</v>
      </c>
      <c r="O75" s="152">
        <v>-6.4180400000000004</v>
      </c>
      <c r="P75" s="152">
        <v>-10.83858</v>
      </c>
      <c r="Q75" s="152">
        <v>-10.94852</v>
      </c>
      <c r="R75" s="152">
        <v>-10.773239999999999</v>
      </c>
      <c r="S75" s="152">
        <v>-10.871259999999999</v>
      </c>
      <c r="T75" s="153">
        <v>-10.414820000000001</v>
      </c>
      <c r="U75" s="153">
        <v>-7.8449999999999998</v>
      </c>
      <c r="V75" s="153">
        <v>-8.2935099999999995</v>
      </c>
      <c r="W75" s="153">
        <v>-7.5369000000000002</v>
      </c>
      <c r="X75" s="153">
        <v>-7.5267600000000003</v>
      </c>
      <c r="Y75" s="153">
        <v>-10.38092</v>
      </c>
      <c r="Z75" s="152">
        <v>-10.05092</v>
      </c>
      <c r="AA75" s="152">
        <v>-9.9972300000000001</v>
      </c>
      <c r="AB75" s="152">
        <v>-11.54392</v>
      </c>
      <c r="AC75" s="152">
        <v>-10.3741</v>
      </c>
      <c r="AD75" s="152">
        <v>-10.35417</v>
      </c>
      <c r="AE75" s="152">
        <v>-13.378539999999999</v>
      </c>
      <c r="AF75" s="153">
        <v>-6.9315699999999998</v>
      </c>
      <c r="AG75" s="153">
        <v>-13.18582</v>
      </c>
      <c r="AH75" s="153">
        <v>-6.2006699999999997</v>
      </c>
      <c r="AI75" s="153">
        <v>-5.4153900000000004</v>
      </c>
      <c r="AJ75" s="153">
        <v>-15.46841</v>
      </c>
      <c r="AK75" s="153">
        <v>-7.8103800000000003</v>
      </c>
    </row>
    <row r="76" spans="1:37" x14ac:dyDescent="0.4">
      <c r="A76" s="14">
        <f t="shared" si="1"/>
        <v>0.71000000000000041</v>
      </c>
      <c r="B76" s="152">
        <v>-6.8915300000000004</v>
      </c>
      <c r="C76" s="152">
        <v>-5.5636000000000001</v>
      </c>
      <c r="D76" s="152">
        <v>-4.7507400000000004</v>
      </c>
      <c r="E76" s="152">
        <v>-7.3296900000000003</v>
      </c>
      <c r="F76" s="152">
        <v>-3.4987400000000002</v>
      </c>
      <c r="G76" s="152">
        <v>-4.4013400000000003</v>
      </c>
      <c r="H76" s="153">
        <v>-5.3250500000000001</v>
      </c>
      <c r="I76" s="153">
        <v>-6.8738799999999998</v>
      </c>
      <c r="J76" s="153">
        <v>-6.9124299999999996</v>
      </c>
      <c r="K76" s="153">
        <v>-6.0350000000000001</v>
      </c>
      <c r="L76" s="153">
        <v>-6.3721399999999999</v>
      </c>
      <c r="M76" s="153">
        <v>-5.3940099999999997</v>
      </c>
      <c r="N76" s="152">
        <v>-5.4024400000000004</v>
      </c>
      <c r="O76" s="152">
        <v>-5.1043500000000002</v>
      </c>
      <c r="P76" s="152">
        <v>-8.7395499999999995</v>
      </c>
      <c r="Q76" s="152">
        <v>-8.9726999999999997</v>
      </c>
      <c r="R76" s="152">
        <v>-8.7966800000000003</v>
      </c>
      <c r="S76" s="152">
        <v>-8.9668899999999994</v>
      </c>
      <c r="T76" s="153">
        <v>-8.1890099999999997</v>
      </c>
      <c r="U76" s="153">
        <v>-6.0462800000000003</v>
      </c>
      <c r="V76" s="153">
        <v>-6.4292699999999998</v>
      </c>
      <c r="W76" s="153">
        <v>-5.5143800000000001</v>
      </c>
      <c r="X76" s="153">
        <v>-5.6019199999999998</v>
      </c>
      <c r="Y76" s="153">
        <v>-8.1702600000000007</v>
      </c>
      <c r="Z76" s="152">
        <v>-8.5258599999999998</v>
      </c>
      <c r="AA76" s="152">
        <v>-8.2967600000000008</v>
      </c>
      <c r="AB76" s="152">
        <v>-10.10655</v>
      </c>
      <c r="AC76" s="152">
        <v>-8.7073400000000003</v>
      </c>
      <c r="AD76" s="152">
        <v>-8.8432600000000008</v>
      </c>
      <c r="AE76" s="152">
        <v>-11.694570000000001</v>
      </c>
      <c r="AF76" s="153">
        <v>-5.5421699999999996</v>
      </c>
      <c r="AG76" s="153">
        <v>-10.88322</v>
      </c>
      <c r="AH76" s="153">
        <v>-4.6036099999999998</v>
      </c>
      <c r="AI76" s="153">
        <v>-4.0036800000000001</v>
      </c>
      <c r="AJ76" s="153">
        <v>-13.12205</v>
      </c>
      <c r="AK76" s="153">
        <v>-6.0482500000000003</v>
      </c>
    </row>
    <row r="77" spans="1:37" x14ac:dyDescent="0.4">
      <c r="A77" s="14">
        <f t="shared" si="1"/>
        <v>0.72000000000000042</v>
      </c>
      <c r="B77" s="152">
        <v>-4.8165500000000003</v>
      </c>
      <c r="C77" s="152">
        <v>-3.9467300000000001</v>
      </c>
      <c r="D77" s="152">
        <v>-2.7562500000000001</v>
      </c>
      <c r="E77" s="152">
        <v>-5.4956699999999996</v>
      </c>
      <c r="F77" s="152">
        <v>-2.3983599999999998</v>
      </c>
      <c r="G77" s="152">
        <v>-2.4255800000000001</v>
      </c>
      <c r="H77" s="153">
        <v>-3.5073099999999999</v>
      </c>
      <c r="I77" s="153">
        <v>-5.0805100000000003</v>
      </c>
      <c r="J77" s="153">
        <v>-5.5765000000000002</v>
      </c>
      <c r="K77" s="153">
        <v>-4.4257200000000001</v>
      </c>
      <c r="L77" s="153">
        <v>-4.9262100000000002</v>
      </c>
      <c r="M77" s="153">
        <v>-4.0688700000000004</v>
      </c>
      <c r="N77" s="152">
        <v>-3.8289399999999998</v>
      </c>
      <c r="O77" s="152">
        <v>-3.9576899999999999</v>
      </c>
      <c r="P77" s="152">
        <v>-6.9665600000000003</v>
      </c>
      <c r="Q77" s="152">
        <v>-7.27522</v>
      </c>
      <c r="R77" s="152">
        <v>-7.1039899999999996</v>
      </c>
      <c r="S77" s="152">
        <v>-7.2799100000000001</v>
      </c>
      <c r="T77" s="153">
        <v>-6.3458399999999999</v>
      </c>
      <c r="U77" s="153">
        <v>-4.5182799999999999</v>
      </c>
      <c r="V77" s="153">
        <v>-4.8275100000000002</v>
      </c>
      <c r="W77" s="153">
        <v>-3.81786</v>
      </c>
      <c r="X77" s="153">
        <v>-4.0156700000000001</v>
      </c>
      <c r="Y77" s="153">
        <v>-6.3209400000000002</v>
      </c>
      <c r="Z77" s="152">
        <v>-7.1851900000000004</v>
      </c>
      <c r="AA77" s="152">
        <v>-6.8274100000000004</v>
      </c>
      <c r="AB77" s="152">
        <v>-8.8491900000000001</v>
      </c>
      <c r="AC77" s="152">
        <v>-7.2785500000000001</v>
      </c>
      <c r="AD77" s="152">
        <v>-7.5086199999999996</v>
      </c>
      <c r="AE77" s="152">
        <v>-10.220929999999999</v>
      </c>
      <c r="AF77" s="153">
        <v>-4.4287099999999997</v>
      </c>
      <c r="AG77" s="153">
        <v>-8.7879500000000004</v>
      </c>
      <c r="AH77" s="153">
        <v>-3.2570600000000001</v>
      </c>
      <c r="AI77" s="153">
        <v>-2.8694600000000001</v>
      </c>
      <c r="AJ77" s="153">
        <v>-10.75079</v>
      </c>
      <c r="AK77" s="153">
        <v>-4.5614299999999997</v>
      </c>
    </row>
    <row r="78" spans="1:37" x14ac:dyDescent="0.4">
      <c r="A78" s="14">
        <f t="shared" si="1"/>
        <v>0.73000000000000043</v>
      </c>
      <c r="B78" s="152">
        <v>-3.0325000000000002</v>
      </c>
      <c r="C78" s="152">
        <v>-2.64791</v>
      </c>
      <c r="D78" s="152">
        <v>-1.11117</v>
      </c>
      <c r="E78" s="152">
        <v>-3.9929899999999998</v>
      </c>
      <c r="F78" s="152">
        <v>-1.4732000000000001</v>
      </c>
      <c r="G78" s="152">
        <v>-0.82701000000000002</v>
      </c>
      <c r="H78" s="153">
        <v>-2.0808599999999999</v>
      </c>
      <c r="I78" s="153">
        <v>-3.5940300000000001</v>
      </c>
      <c r="J78" s="153">
        <v>-4.4751300000000001</v>
      </c>
      <c r="K78" s="153">
        <v>-3.1562999999999999</v>
      </c>
      <c r="L78" s="153">
        <v>-3.6675499999999999</v>
      </c>
      <c r="M78" s="153">
        <v>-2.9274</v>
      </c>
      <c r="N78" s="152">
        <v>-2.5466899999999999</v>
      </c>
      <c r="O78" s="152">
        <v>-2.9485999999999999</v>
      </c>
      <c r="P78" s="152">
        <v>-5.5280699999999996</v>
      </c>
      <c r="Q78" s="152">
        <v>-5.867</v>
      </c>
      <c r="R78" s="152">
        <v>-5.70641</v>
      </c>
      <c r="S78" s="152">
        <v>-5.8483900000000002</v>
      </c>
      <c r="T78" s="153">
        <v>-4.8605200000000002</v>
      </c>
      <c r="U78" s="153">
        <v>-3.20817</v>
      </c>
      <c r="V78" s="153">
        <v>-3.4792900000000002</v>
      </c>
      <c r="W78" s="153">
        <v>-2.4148700000000001</v>
      </c>
      <c r="X78" s="153">
        <v>-2.73</v>
      </c>
      <c r="Y78" s="153">
        <v>-4.8110999999999997</v>
      </c>
      <c r="Z78" s="152">
        <v>-6.0406399999999998</v>
      </c>
      <c r="AA78" s="152">
        <v>-5.5976800000000004</v>
      </c>
      <c r="AB78" s="152">
        <v>-7.7953599999999996</v>
      </c>
      <c r="AC78" s="152">
        <v>-6.0861200000000002</v>
      </c>
      <c r="AD78" s="152">
        <v>-6.3632999999999997</v>
      </c>
      <c r="AE78" s="152">
        <v>-8.9785599999999999</v>
      </c>
      <c r="AF78" s="153">
        <v>-3.5156800000000001</v>
      </c>
      <c r="AG78" s="153">
        <v>-6.9840400000000002</v>
      </c>
      <c r="AH78" s="153">
        <v>-2.1483099999999999</v>
      </c>
      <c r="AI78" s="153">
        <v>-1.96949</v>
      </c>
      <c r="AJ78" s="153">
        <v>-8.5420800000000003</v>
      </c>
      <c r="AK78" s="153">
        <v>-3.33501</v>
      </c>
    </row>
    <row r="79" spans="1:37" x14ac:dyDescent="0.4">
      <c r="A79" s="14">
        <f t="shared" si="1"/>
        <v>0.74000000000000044</v>
      </c>
      <c r="B79" s="152">
        <v>-1.5220800000000001</v>
      </c>
      <c r="C79" s="152">
        <v>-1.6197699999999999</v>
      </c>
      <c r="D79" s="152">
        <v>0.2392</v>
      </c>
      <c r="E79" s="152">
        <v>-2.7864100000000001</v>
      </c>
      <c r="F79" s="152">
        <v>-0.65488000000000002</v>
      </c>
      <c r="G79" s="152">
        <v>0.46365000000000001</v>
      </c>
      <c r="H79" s="153">
        <v>-0.96396000000000004</v>
      </c>
      <c r="I79" s="153">
        <v>-2.37317</v>
      </c>
      <c r="J79" s="153">
        <v>-3.5663800000000001</v>
      </c>
      <c r="K79" s="153">
        <v>-2.1650700000000001</v>
      </c>
      <c r="L79" s="153">
        <v>-2.5718999999999999</v>
      </c>
      <c r="M79" s="153">
        <v>-1.921</v>
      </c>
      <c r="N79" s="152">
        <v>-1.5139199999999999</v>
      </c>
      <c r="O79" s="152">
        <v>-2.05707</v>
      </c>
      <c r="P79" s="152">
        <v>-4.37256</v>
      </c>
      <c r="Q79" s="152">
        <v>-4.7133399999999996</v>
      </c>
      <c r="R79" s="152">
        <v>-4.56595</v>
      </c>
      <c r="S79" s="152">
        <v>-4.6533899999999999</v>
      </c>
      <c r="T79" s="153">
        <v>-3.6622300000000001</v>
      </c>
      <c r="U79" s="153">
        <v>-2.0475500000000002</v>
      </c>
      <c r="V79" s="153">
        <v>-2.3431099999999998</v>
      </c>
      <c r="W79" s="153">
        <v>-1.24709</v>
      </c>
      <c r="X79" s="153">
        <v>-1.6848799999999999</v>
      </c>
      <c r="Y79" s="153">
        <v>-3.5768599999999999</v>
      </c>
      <c r="Z79" s="152">
        <v>-5.0724999999999998</v>
      </c>
      <c r="AA79" s="152">
        <v>-4.5740499999999997</v>
      </c>
      <c r="AB79" s="152">
        <v>-6.9188299999999998</v>
      </c>
      <c r="AC79" s="152">
        <v>-5.0850200000000001</v>
      </c>
      <c r="AD79" s="152">
        <v>-5.3887299999999998</v>
      </c>
      <c r="AE79" s="152">
        <v>-7.9380300000000004</v>
      </c>
      <c r="AF79" s="153">
        <v>-2.71963</v>
      </c>
      <c r="AG79" s="153">
        <v>-5.4819699999999996</v>
      </c>
      <c r="AH79" s="153">
        <v>-1.24051</v>
      </c>
      <c r="AI79" s="153">
        <v>-1.24126</v>
      </c>
      <c r="AJ79" s="153">
        <v>-6.6093500000000001</v>
      </c>
      <c r="AK79" s="153">
        <v>-2.3334899999999998</v>
      </c>
    </row>
    <row r="80" spans="1:37" x14ac:dyDescent="0.4">
      <c r="A80" s="14">
        <f t="shared" si="1"/>
        <v>0.75000000000000044</v>
      </c>
      <c r="B80" s="152">
        <v>-0.24274999999999999</v>
      </c>
      <c r="C80" s="152">
        <v>-0.79259999999999997</v>
      </c>
      <c r="D80" s="152">
        <v>1.3547800000000001</v>
      </c>
      <c r="E80" s="152">
        <v>-1.80948</v>
      </c>
      <c r="F80" s="152">
        <v>9.7439999999999999E-2</v>
      </c>
      <c r="G80" s="152">
        <v>1.5250600000000001</v>
      </c>
      <c r="H80" s="153">
        <v>-5.3280000000000001E-2</v>
      </c>
      <c r="I80" s="153">
        <v>-1.36514</v>
      </c>
      <c r="J80" s="153">
        <v>-2.7984100000000001</v>
      </c>
      <c r="K80" s="153">
        <v>-1.38043</v>
      </c>
      <c r="L80" s="153">
        <v>-1.60419</v>
      </c>
      <c r="M80" s="153">
        <v>-1.01502</v>
      </c>
      <c r="N80" s="152">
        <v>-0.69504999999999995</v>
      </c>
      <c r="O80" s="152">
        <v>-1.2778700000000001</v>
      </c>
      <c r="P80" s="152">
        <v>-3.4299400000000002</v>
      </c>
      <c r="Q80" s="152">
        <v>-3.76553</v>
      </c>
      <c r="R80" s="152">
        <v>-3.62663</v>
      </c>
      <c r="S80" s="152">
        <v>-3.6452399999999998</v>
      </c>
      <c r="T80" s="153">
        <v>-2.6738</v>
      </c>
      <c r="U80" s="153">
        <v>-0.98280999999999996</v>
      </c>
      <c r="V80" s="153">
        <v>-1.3717299999999999</v>
      </c>
      <c r="W80" s="153">
        <v>-0.26035000000000003</v>
      </c>
      <c r="X80" s="153">
        <v>-0.82484000000000002</v>
      </c>
      <c r="Y80" s="153">
        <v>-2.5489600000000001</v>
      </c>
      <c r="Z80" s="152">
        <v>-4.2525000000000004</v>
      </c>
      <c r="AA80" s="152">
        <v>-3.7095199999999999</v>
      </c>
      <c r="AB80" s="152">
        <v>-6.1728500000000004</v>
      </c>
      <c r="AC80" s="152">
        <v>-4.2218799999999996</v>
      </c>
      <c r="AD80" s="152">
        <v>-4.5566700000000004</v>
      </c>
      <c r="AE80" s="152">
        <v>-7.0461200000000002</v>
      </c>
      <c r="AF80" s="153">
        <v>-1.9744999999999999</v>
      </c>
      <c r="AG80" s="153">
        <v>-4.2472700000000003</v>
      </c>
      <c r="AH80" s="153">
        <v>-0.49263000000000001</v>
      </c>
      <c r="AI80" s="153">
        <v>-0.62344999999999995</v>
      </c>
      <c r="AJ80" s="153">
        <v>-4.9933899999999998</v>
      </c>
      <c r="AK80" s="153">
        <v>-1.51407</v>
      </c>
    </row>
    <row r="81" spans="1:37" x14ac:dyDescent="0.4">
      <c r="A81" s="14">
        <f t="shared" si="1"/>
        <v>0.76000000000000045</v>
      </c>
      <c r="B81" s="152">
        <v>0.84233999999999998</v>
      </c>
      <c r="C81" s="152">
        <v>-0.10358000000000001</v>
      </c>
      <c r="D81" s="152">
        <v>2.27678</v>
      </c>
      <c r="E81" s="152">
        <v>-0.99424999999999997</v>
      </c>
      <c r="F81" s="152">
        <v>0.79271999999999998</v>
      </c>
      <c r="G81" s="152">
        <v>2.4118300000000001</v>
      </c>
      <c r="H81" s="153">
        <v>0.73689000000000004</v>
      </c>
      <c r="I81" s="153">
        <v>-0.51929999999999998</v>
      </c>
      <c r="J81" s="153">
        <v>-2.1249500000000001</v>
      </c>
      <c r="K81" s="153">
        <v>-0.73763000000000001</v>
      </c>
      <c r="L81" s="153">
        <v>-0.73617999999999995</v>
      </c>
      <c r="M81" s="153">
        <v>-0.19567000000000001</v>
      </c>
      <c r="N81" s="152">
        <v>-6.7769999999999997E-2</v>
      </c>
      <c r="O81" s="152">
        <v>-0.62065000000000003</v>
      </c>
      <c r="P81" s="152">
        <v>-2.6435399999999998</v>
      </c>
      <c r="Q81" s="152">
        <v>-2.98122</v>
      </c>
      <c r="R81" s="152">
        <v>-2.8407399999999998</v>
      </c>
      <c r="S81" s="152">
        <v>-2.77</v>
      </c>
      <c r="T81" s="153">
        <v>-1.8369599999999999</v>
      </c>
      <c r="U81" s="153">
        <v>7.1599999999999997E-3</v>
      </c>
      <c r="V81" s="153">
        <v>-0.52986999999999995</v>
      </c>
      <c r="W81" s="153">
        <v>0.58116999999999996</v>
      </c>
      <c r="X81" s="153">
        <v>-0.11112</v>
      </c>
      <c r="Y81" s="153">
        <v>-1.67876</v>
      </c>
      <c r="Z81" s="152">
        <v>-3.5573600000000001</v>
      </c>
      <c r="AA81" s="152">
        <v>-2.9637199999999999</v>
      </c>
      <c r="AB81" s="152">
        <v>-5.5130699999999999</v>
      </c>
      <c r="AC81" s="152">
        <v>-3.4592900000000002</v>
      </c>
      <c r="AD81" s="152">
        <v>-3.8434900000000001</v>
      </c>
      <c r="AE81" s="152">
        <v>-6.2492599999999996</v>
      </c>
      <c r="AF81" s="153">
        <v>-1.24716</v>
      </c>
      <c r="AG81" s="153">
        <v>-3.2290999999999999</v>
      </c>
      <c r="AH81" s="153">
        <v>0.12812999999999999</v>
      </c>
      <c r="AI81" s="153">
        <v>-7.0690000000000003E-2</v>
      </c>
      <c r="AJ81" s="153">
        <v>-3.6794799999999999</v>
      </c>
      <c r="AK81" s="153">
        <v>-0.83482000000000001</v>
      </c>
    </row>
    <row r="82" spans="1:37" x14ac:dyDescent="0.4">
      <c r="A82" s="14">
        <f t="shared" si="1"/>
        <v>0.77000000000000046</v>
      </c>
      <c r="B82" s="152">
        <v>1.7506999999999999</v>
      </c>
      <c r="C82" s="152">
        <v>0.48754999999999998</v>
      </c>
      <c r="D82" s="152">
        <v>3.01952</v>
      </c>
      <c r="E82" s="152">
        <v>-0.28853000000000001</v>
      </c>
      <c r="F82" s="152">
        <v>1.4143399999999999</v>
      </c>
      <c r="G82" s="152">
        <v>3.1442999999999999</v>
      </c>
      <c r="H82" s="153">
        <v>1.4522299999999999</v>
      </c>
      <c r="I82" s="153">
        <v>0.20030000000000001</v>
      </c>
      <c r="J82" s="153">
        <v>-1.5130300000000001</v>
      </c>
      <c r="K82" s="153">
        <v>-0.18987999999999999</v>
      </c>
      <c r="L82" s="153">
        <v>4.3970000000000002E-2</v>
      </c>
      <c r="M82" s="153">
        <v>0.52971000000000001</v>
      </c>
      <c r="N82" s="152">
        <v>0.37597999999999998</v>
      </c>
      <c r="O82" s="152">
        <v>-0.10390000000000001</v>
      </c>
      <c r="P82" s="152">
        <v>-1.98308</v>
      </c>
      <c r="Q82" s="152">
        <v>-2.3323499999999999</v>
      </c>
      <c r="R82" s="152">
        <v>-2.18153</v>
      </c>
      <c r="S82" s="152">
        <v>-1.9877800000000001</v>
      </c>
      <c r="T82" s="153">
        <v>-1.1235999999999999</v>
      </c>
      <c r="U82" s="153">
        <v>0.91069</v>
      </c>
      <c r="V82" s="153">
        <v>0.19867000000000001</v>
      </c>
      <c r="W82" s="153">
        <v>1.29152</v>
      </c>
      <c r="X82" s="153">
        <v>0.47492000000000001</v>
      </c>
      <c r="Y82" s="153">
        <v>-0.94703000000000004</v>
      </c>
      <c r="Z82" s="152">
        <v>-2.9720399999999998</v>
      </c>
      <c r="AA82" s="152">
        <v>-2.3131900000000001</v>
      </c>
      <c r="AB82" s="152">
        <v>-4.9099199999999996</v>
      </c>
      <c r="AC82" s="152">
        <v>-2.78844</v>
      </c>
      <c r="AD82" s="152">
        <v>-3.2373500000000002</v>
      </c>
      <c r="AE82" s="152">
        <v>-5.5117099999999999</v>
      </c>
      <c r="AF82" s="153">
        <v>-0.53973000000000004</v>
      </c>
      <c r="AG82" s="153">
        <v>-2.3799199999999998</v>
      </c>
      <c r="AH82" s="153">
        <v>0.64242999999999995</v>
      </c>
      <c r="AI82" s="153">
        <v>0.43853999999999999</v>
      </c>
      <c r="AJ82" s="153">
        <v>-2.6213500000000001</v>
      </c>
      <c r="AK82" s="153">
        <v>-0.26146999999999998</v>
      </c>
    </row>
    <row r="83" spans="1:37" x14ac:dyDescent="0.4">
      <c r="A83" s="14">
        <f t="shared" si="1"/>
        <v>0.78000000000000047</v>
      </c>
      <c r="B83" s="152">
        <v>2.4806300000000001</v>
      </c>
      <c r="C83" s="152">
        <v>0.99490000000000001</v>
      </c>
      <c r="D83" s="152">
        <v>3.5748799999999998</v>
      </c>
      <c r="E83" s="152">
        <v>0.33592</v>
      </c>
      <c r="F83" s="152">
        <v>1.9309099999999999</v>
      </c>
      <c r="G83" s="152">
        <v>3.7137699999999998</v>
      </c>
      <c r="H83" s="153">
        <v>2.09111</v>
      </c>
      <c r="I83" s="153">
        <v>0.80847000000000002</v>
      </c>
      <c r="J83" s="153">
        <v>-0.94618999999999998</v>
      </c>
      <c r="K83" s="153">
        <v>0.28573999999999999</v>
      </c>
      <c r="L83" s="153">
        <v>0.72928999999999999</v>
      </c>
      <c r="M83" s="153">
        <v>1.1364000000000001</v>
      </c>
      <c r="N83" s="152">
        <v>0.63349</v>
      </c>
      <c r="O83" s="152">
        <v>0.25505</v>
      </c>
      <c r="P83" s="152">
        <v>-1.44346</v>
      </c>
      <c r="Q83" s="152">
        <v>-1.8048299999999999</v>
      </c>
      <c r="R83" s="152">
        <v>-1.6418699999999999</v>
      </c>
      <c r="S83" s="152">
        <v>-1.28122</v>
      </c>
      <c r="T83" s="153">
        <v>-0.53278000000000003</v>
      </c>
      <c r="U83" s="153">
        <v>1.6905600000000001</v>
      </c>
      <c r="V83" s="153">
        <v>0.81264999999999998</v>
      </c>
      <c r="W83" s="153">
        <v>1.8672299999999999</v>
      </c>
      <c r="X83" s="153">
        <v>0.93467</v>
      </c>
      <c r="Y83" s="153">
        <v>-0.35946</v>
      </c>
      <c r="Z83" s="152">
        <v>-2.4880399999999998</v>
      </c>
      <c r="AA83" s="152">
        <v>-1.75105</v>
      </c>
      <c r="AB83" s="152">
        <v>-4.3548099999999996</v>
      </c>
      <c r="AC83" s="152">
        <v>-2.2256399999999998</v>
      </c>
      <c r="AD83" s="152">
        <v>-2.7374299999999998</v>
      </c>
      <c r="AE83" s="152">
        <v>-4.8229100000000003</v>
      </c>
      <c r="AF83" s="153">
        <v>0.11975</v>
      </c>
      <c r="AG83" s="153">
        <v>-1.6657500000000001</v>
      </c>
      <c r="AH83" s="153">
        <v>1.0605500000000001</v>
      </c>
      <c r="AI83" s="153">
        <v>0.90080000000000005</v>
      </c>
      <c r="AJ83" s="153">
        <v>-1.7654799999999999</v>
      </c>
      <c r="AK83" s="153">
        <v>0.22566</v>
      </c>
    </row>
    <row r="84" spans="1:37" x14ac:dyDescent="0.4">
      <c r="A84" s="14">
        <f t="shared" si="1"/>
        <v>0.79000000000000048</v>
      </c>
      <c r="B84" s="152">
        <v>3.0199099999999999</v>
      </c>
      <c r="C84" s="152">
        <v>1.41083</v>
      </c>
      <c r="D84" s="152">
        <v>3.9201700000000002</v>
      </c>
      <c r="E84" s="152">
        <v>0.88183999999999996</v>
      </c>
      <c r="F84" s="152">
        <v>2.3069000000000002</v>
      </c>
      <c r="G84" s="152">
        <v>4.0965100000000003</v>
      </c>
      <c r="H84" s="153">
        <v>2.6135700000000002</v>
      </c>
      <c r="I84" s="153">
        <v>1.2973399999999999</v>
      </c>
      <c r="J84" s="153">
        <v>-0.42513000000000001</v>
      </c>
      <c r="K84" s="153">
        <v>0.68979000000000001</v>
      </c>
      <c r="L84" s="153">
        <v>1.29634</v>
      </c>
      <c r="M84" s="153">
        <v>1.5894900000000001</v>
      </c>
      <c r="N84" s="152">
        <v>0.69962999999999997</v>
      </c>
      <c r="O84" s="152">
        <v>0.45216000000000001</v>
      </c>
      <c r="P84" s="152">
        <v>-1.03261</v>
      </c>
      <c r="Q84" s="152">
        <v>-1.3935599999999999</v>
      </c>
      <c r="R84" s="152">
        <v>-1.2261899999999999</v>
      </c>
      <c r="S84" s="152">
        <v>-0.65210000000000001</v>
      </c>
      <c r="T84" s="153">
        <v>-7.8659999999999994E-2</v>
      </c>
      <c r="U84" s="153">
        <v>2.3013499999999998</v>
      </c>
      <c r="V84" s="153">
        <v>1.3007599999999999</v>
      </c>
      <c r="W84" s="153">
        <v>2.29616</v>
      </c>
      <c r="X84" s="153">
        <v>1.2548999999999999</v>
      </c>
      <c r="Y84" s="153">
        <v>6.6199999999999995E-2</v>
      </c>
      <c r="Z84" s="152">
        <v>-2.0989599999999999</v>
      </c>
      <c r="AA84" s="152">
        <v>-1.28041</v>
      </c>
      <c r="AB84" s="152">
        <v>-3.8582999999999998</v>
      </c>
      <c r="AC84" s="152">
        <v>-1.7996300000000001</v>
      </c>
      <c r="AD84" s="152">
        <v>-2.3493400000000002</v>
      </c>
      <c r="AE84" s="152">
        <v>-4.1954000000000002</v>
      </c>
      <c r="AF84" s="153">
        <v>0.69354000000000005</v>
      </c>
      <c r="AG84" s="153">
        <v>-1.0666899999999999</v>
      </c>
      <c r="AH84" s="153">
        <v>1.38456</v>
      </c>
      <c r="AI84" s="153">
        <v>1.2922899999999999</v>
      </c>
      <c r="AJ84" s="153">
        <v>-1.0693299999999999</v>
      </c>
      <c r="AK84" s="153">
        <v>0.62700999999999996</v>
      </c>
    </row>
    <row r="85" spans="1:37" x14ac:dyDescent="0.4">
      <c r="A85" s="14">
        <f t="shared" si="1"/>
        <v>0.80000000000000049</v>
      </c>
      <c r="B85" s="152">
        <v>3.3531399999999998</v>
      </c>
      <c r="C85" s="152">
        <v>1.7139599999999999</v>
      </c>
      <c r="D85" s="152">
        <v>4.0278700000000001</v>
      </c>
      <c r="E85" s="152">
        <v>1.3336399999999999</v>
      </c>
      <c r="F85" s="152">
        <v>2.5113699999999999</v>
      </c>
      <c r="G85" s="152">
        <v>4.2686500000000001</v>
      </c>
      <c r="H85" s="153">
        <v>2.9587400000000001</v>
      </c>
      <c r="I85" s="153">
        <v>1.6435</v>
      </c>
      <c r="J85" s="153">
        <v>3.3250000000000002E-2</v>
      </c>
      <c r="K85" s="153">
        <v>1.0094399999999999</v>
      </c>
      <c r="L85" s="153">
        <v>1.7148300000000001</v>
      </c>
      <c r="M85" s="153">
        <v>1.8552500000000001</v>
      </c>
      <c r="N85" s="152">
        <v>0.57713999999999999</v>
      </c>
      <c r="O85" s="152">
        <v>0.50394000000000005</v>
      </c>
      <c r="P85" s="152">
        <v>-0.75975999999999999</v>
      </c>
      <c r="Q85" s="152">
        <v>-1.09802</v>
      </c>
      <c r="R85" s="152">
        <v>-0.93894</v>
      </c>
      <c r="S85" s="152">
        <v>-0.11294</v>
      </c>
      <c r="T85" s="153">
        <v>0.22509999999999999</v>
      </c>
      <c r="U85" s="153">
        <v>2.7058499999999999</v>
      </c>
      <c r="V85" s="153">
        <v>1.6530100000000001</v>
      </c>
      <c r="W85" s="153">
        <v>2.5660400000000001</v>
      </c>
      <c r="X85" s="153">
        <v>1.41584</v>
      </c>
      <c r="Y85" s="153">
        <v>0.31802999999999998</v>
      </c>
      <c r="Z85" s="152">
        <v>-1.79949</v>
      </c>
      <c r="AA85" s="152">
        <v>-0.90785000000000005</v>
      </c>
      <c r="AB85" s="152">
        <v>-3.4436900000000001</v>
      </c>
      <c r="AC85" s="152">
        <v>-1.5359499999999999</v>
      </c>
      <c r="AD85" s="152">
        <v>-2.0769500000000001</v>
      </c>
      <c r="AE85" s="152">
        <v>-3.6551100000000001</v>
      </c>
      <c r="AF85" s="153">
        <v>1.15219</v>
      </c>
      <c r="AG85" s="153">
        <v>-0.57321999999999995</v>
      </c>
      <c r="AH85" s="153">
        <v>1.6111599999999999</v>
      </c>
      <c r="AI85" s="153">
        <v>1.5783199999999999</v>
      </c>
      <c r="AJ85" s="153">
        <v>-0.50821000000000005</v>
      </c>
      <c r="AK85" s="153">
        <v>0.92542000000000002</v>
      </c>
    </row>
    <row r="86" spans="1:37" x14ac:dyDescent="0.4">
      <c r="A86" s="14">
        <f t="shared" si="1"/>
        <v>0.8100000000000005</v>
      </c>
      <c r="B86" s="152">
        <v>3.4681199999999999</v>
      </c>
      <c r="C86" s="152">
        <v>1.8807700000000001</v>
      </c>
      <c r="D86" s="152">
        <v>3.8783799999999999</v>
      </c>
      <c r="E86" s="152">
        <v>1.6682300000000001</v>
      </c>
      <c r="F86" s="152">
        <v>2.5268700000000002</v>
      </c>
      <c r="G86" s="152">
        <v>4.2202099999999998</v>
      </c>
      <c r="H86" s="153">
        <v>3.0686</v>
      </c>
      <c r="I86" s="153">
        <v>1.82081</v>
      </c>
      <c r="J86" s="153">
        <v>0.40111999999999998</v>
      </c>
      <c r="K86" s="153">
        <v>1.2307600000000001</v>
      </c>
      <c r="L86" s="153">
        <v>1.9595800000000001</v>
      </c>
      <c r="M86" s="153">
        <v>1.9134800000000001</v>
      </c>
      <c r="N86" s="152">
        <v>0.28771999999999998</v>
      </c>
      <c r="O86" s="152">
        <v>0.44695000000000001</v>
      </c>
      <c r="P86" s="152">
        <v>-0.62753000000000003</v>
      </c>
      <c r="Q86" s="152">
        <v>-0.91952</v>
      </c>
      <c r="R86" s="152">
        <v>-0.77776000000000001</v>
      </c>
      <c r="S86" s="152">
        <v>0.32362000000000002</v>
      </c>
      <c r="T86" s="153">
        <v>0.37806000000000001</v>
      </c>
      <c r="U86" s="153">
        <v>2.8879299999999999</v>
      </c>
      <c r="V86" s="153">
        <v>1.86968</v>
      </c>
      <c r="W86" s="153">
        <v>2.6731600000000002</v>
      </c>
      <c r="X86" s="153">
        <v>1.40073</v>
      </c>
      <c r="Y86" s="153">
        <v>0.40416999999999997</v>
      </c>
      <c r="Z86" s="152">
        <v>-1.5843400000000001</v>
      </c>
      <c r="AA86" s="152">
        <v>-0.63729999999999998</v>
      </c>
      <c r="AB86" s="152">
        <v>-3.1368900000000002</v>
      </c>
      <c r="AC86" s="152">
        <v>-1.4452400000000001</v>
      </c>
      <c r="AD86" s="152">
        <v>-1.91557</v>
      </c>
      <c r="AE86" s="152">
        <v>-3.2275</v>
      </c>
      <c r="AF86" s="153">
        <v>1.4873400000000001</v>
      </c>
      <c r="AG86" s="153">
        <v>-0.18312999999999999</v>
      </c>
      <c r="AH86" s="153">
        <v>1.73285</v>
      </c>
      <c r="AI86" s="153">
        <v>1.7241500000000001</v>
      </c>
      <c r="AJ86" s="153">
        <v>-7.4090000000000003E-2</v>
      </c>
      <c r="AK86" s="153">
        <v>1.0945199999999999</v>
      </c>
    </row>
    <row r="87" spans="1:37" x14ac:dyDescent="0.4">
      <c r="A87" s="14">
        <f t="shared" si="1"/>
        <v>0.82000000000000051</v>
      </c>
      <c r="B87" s="152">
        <v>3.3631600000000001</v>
      </c>
      <c r="C87" s="152">
        <v>1.8955200000000001</v>
      </c>
      <c r="D87" s="152">
        <v>3.4760900000000001</v>
      </c>
      <c r="E87" s="152">
        <v>1.86985</v>
      </c>
      <c r="F87" s="152">
        <v>2.3607</v>
      </c>
      <c r="G87" s="152">
        <v>3.9668000000000001</v>
      </c>
      <c r="H87" s="153">
        <v>2.9098799999999998</v>
      </c>
      <c r="I87" s="153">
        <v>1.81677</v>
      </c>
      <c r="J87" s="153">
        <v>0.64846000000000004</v>
      </c>
      <c r="K87" s="153">
        <v>1.35328</v>
      </c>
      <c r="L87" s="153">
        <v>2.0231300000000001</v>
      </c>
      <c r="M87" s="153">
        <v>1.76986</v>
      </c>
      <c r="N87" s="152">
        <v>-0.12345</v>
      </c>
      <c r="O87" s="152">
        <v>0.32938000000000001</v>
      </c>
      <c r="P87" s="152">
        <v>-0.62702999999999998</v>
      </c>
      <c r="Q87" s="152">
        <v>-0.85694000000000004</v>
      </c>
      <c r="R87" s="152">
        <v>-0.73014999999999997</v>
      </c>
      <c r="S87" s="152">
        <v>0.65417999999999998</v>
      </c>
      <c r="T87" s="153">
        <v>0.39882000000000001</v>
      </c>
      <c r="U87" s="153">
        <v>2.8592200000000001</v>
      </c>
      <c r="V87" s="153">
        <v>1.96675</v>
      </c>
      <c r="W87" s="153">
        <v>2.6285599999999998</v>
      </c>
      <c r="X87" s="153">
        <v>1.2082200000000001</v>
      </c>
      <c r="Y87" s="153">
        <v>0.35821999999999998</v>
      </c>
      <c r="Z87" s="152">
        <v>-1.44682</v>
      </c>
      <c r="AA87" s="152">
        <v>-0.46866999999999998</v>
      </c>
      <c r="AB87" s="152">
        <v>-2.95425</v>
      </c>
      <c r="AC87" s="152">
        <v>-1.51816</v>
      </c>
      <c r="AD87" s="152">
        <v>-1.84822</v>
      </c>
      <c r="AE87" s="152">
        <v>-2.9246300000000001</v>
      </c>
      <c r="AF87" s="153">
        <v>1.71546</v>
      </c>
      <c r="AG87" s="153">
        <v>0.10100000000000001</v>
      </c>
      <c r="AH87" s="153">
        <v>1.7399100000000001</v>
      </c>
      <c r="AI87" s="153">
        <v>1.70706</v>
      </c>
      <c r="AJ87" s="153">
        <v>0.23164999999999999</v>
      </c>
      <c r="AK87" s="153">
        <v>1.1136699999999999</v>
      </c>
    </row>
    <row r="88" spans="1:37" x14ac:dyDescent="0.4">
      <c r="A88" s="14">
        <f t="shared" si="1"/>
        <v>0.83000000000000052</v>
      </c>
      <c r="B88" s="152">
        <v>3.0562499999999999</v>
      </c>
      <c r="C88" s="152">
        <v>1.7619800000000001</v>
      </c>
      <c r="D88" s="152">
        <v>2.8628499999999999</v>
      </c>
      <c r="E88" s="152">
        <v>1.94197</v>
      </c>
      <c r="F88" s="152">
        <v>2.0518100000000001</v>
      </c>
      <c r="G88" s="152">
        <v>3.5555699999999999</v>
      </c>
      <c r="H88" s="153">
        <v>2.49207</v>
      </c>
      <c r="I88" s="153">
        <v>1.643</v>
      </c>
      <c r="J88" s="153">
        <v>0.75468999999999997</v>
      </c>
      <c r="K88" s="153">
        <v>1.3974299999999999</v>
      </c>
      <c r="L88" s="153">
        <v>1.9219200000000001</v>
      </c>
      <c r="M88" s="153">
        <v>1.46252</v>
      </c>
      <c r="N88" s="152">
        <v>-0.59101000000000004</v>
      </c>
      <c r="O88" s="152">
        <v>0.19677</v>
      </c>
      <c r="P88" s="152">
        <v>-0.73782000000000003</v>
      </c>
      <c r="Q88" s="152">
        <v>-0.90330999999999995</v>
      </c>
      <c r="R88" s="152">
        <v>-0.77081</v>
      </c>
      <c r="S88" s="152">
        <v>0.88658000000000003</v>
      </c>
      <c r="T88" s="153">
        <v>0.32332</v>
      </c>
      <c r="U88" s="153">
        <v>2.657</v>
      </c>
      <c r="V88" s="153">
        <v>1.97601</v>
      </c>
      <c r="W88" s="153">
        <v>2.4585400000000002</v>
      </c>
      <c r="X88" s="153">
        <v>0.86109999999999998</v>
      </c>
      <c r="Y88" s="153">
        <v>0.23315</v>
      </c>
      <c r="Z88" s="152">
        <v>-1.3742799999999999</v>
      </c>
      <c r="AA88" s="152">
        <v>-0.39445999999999998</v>
      </c>
      <c r="AB88" s="152">
        <v>-2.8921299999999999</v>
      </c>
      <c r="AC88" s="152">
        <v>-1.72532</v>
      </c>
      <c r="AD88" s="152">
        <v>-1.84466</v>
      </c>
      <c r="AE88" s="152">
        <v>-2.7359</v>
      </c>
      <c r="AF88" s="153">
        <v>1.87225</v>
      </c>
      <c r="AG88" s="153">
        <v>0.27301999999999998</v>
      </c>
      <c r="AH88" s="153">
        <v>1.62399</v>
      </c>
      <c r="AI88" s="153">
        <v>1.52565</v>
      </c>
      <c r="AJ88" s="153">
        <v>0.40528999999999998</v>
      </c>
      <c r="AK88" s="153">
        <v>0.98202</v>
      </c>
    </row>
    <row r="89" spans="1:37" x14ac:dyDescent="0.4">
      <c r="A89" s="14">
        <f t="shared" si="1"/>
        <v>0.84000000000000052</v>
      </c>
      <c r="B89" s="152">
        <v>2.5935000000000001</v>
      </c>
      <c r="C89" s="152">
        <v>1.50972</v>
      </c>
      <c r="D89" s="152">
        <v>2.1229</v>
      </c>
      <c r="E89" s="152">
        <v>1.91035</v>
      </c>
      <c r="F89" s="152">
        <v>1.66882</v>
      </c>
      <c r="G89" s="152">
        <v>3.0599099999999999</v>
      </c>
      <c r="H89" s="153">
        <v>1.8760300000000001</v>
      </c>
      <c r="I89" s="153">
        <v>1.33989</v>
      </c>
      <c r="J89" s="153">
        <v>0.71906999999999999</v>
      </c>
      <c r="K89" s="153">
        <v>1.40388</v>
      </c>
      <c r="L89" s="153">
        <v>1.6957800000000001</v>
      </c>
      <c r="M89" s="153">
        <v>1.05799</v>
      </c>
      <c r="N89" s="152">
        <v>-1.0428500000000001</v>
      </c>
      <c r="O89" s="152">
        <v>8.2360000000000003E-2</v>
      </c>
      <c r="P89" s="152">
        <v>-0.92610000000000003</v>
      </c>
      <c r="Q89" s="152">
        <v>-1.0423</v>
      </c>
      <c r="R89" s="152">
        <v>-0.86377000000000004</v>
      </c>
      <c r="S89" s="152">
        <v>1.0393699999999999</v>
      </c>
      <c r="T89" s="153">
        <v>0.19811000000000001</v>
      </c>
      <c r="U89" s="153">
        <v>2.33575</v>
      </c>
      <c r="V89" s="153">
        <v>1.93926</v>
      </c>
      <c r="W89" s="153">
        <v>2.2019299999999999</v>
      </c>
      <c r="X89" s="153">
        <v>0.40773999999999999</v>
      </c>
      <c r="Y89" s="153">
        <v>8.7720000000000006E-2</v>
      </c>
      <c r="Z89" s="152">
        <v>-1.34504</v>
      </c>
      <c r="AA89" s="152">
        <v>-0.39831</v>
      </c>
      <c r="AB89" s="152">
        <v>-2.92143</v>
      </c>
      <c r="AC89" s="152">
        <v>-2.02033</v>
      </c>
      <c r="AD89" s="152">
        <v>-1.8664499999999999</v>
      </c>
      <c r="AE89" s="152">
        <v>-2.6273</v>
      </c>
      <c r="AF89" s="153">
        <v>2.0020600000000002</v>
      </c>
      <c r="AG89" s="153">
        <v>0.32545000000000002</v>
      </c>
      <c r="AH89" s="153">
        <v>1.38408</v>
      </c>
      <c r="AI89" s="153">
        <v>1.2020599999999999</v>
      </c>
      <c r="AJ89" s="153">
        <v>0.44677</v>
      </c>
      <c r="AK89" s="153">
        <v>0.72552000000000005</v>
      </c>
    </row>
    <row r="90" spans="1:37" x14ac:dyDescent="0.4">
      <c r="A90" s="14">
        <f t="shared" si="1"/>
        <v>0.85000000000000053</v>
      </c>
      <c r="B90" s="152">
        <v>2.0502400000000001</v>
      </c>
      <c r="C90" s="152">
        <v>1.1935899999999999</v>
      </c>
      <c r="D90" s="152">
        <v>1.3704499999999999</v>
      </c>
      <c r="E90" s="152">
        <v>1.8168200000000001</v>
      </c>
      <c r="F90" s="152">
        <v>1.29138</v>
      </c>
      <c r="G90" s="152">
        <v>2.5618699999999999</v>
      </c>
      <c r="H90" s="153">
        <v>1.16536</v>
      </c>
      <c r="I90" s="153">
        <v>0.96894000000000002</v>
      </c>
      <c r="J90" s="153">
        <v>0.56530000000000002</v>
      </c>
      <c r="K90" s="153">
        <v>1.4231400000000001</v>
      </c>
      <c r="L90" s="153">
        <v>1.40133</v>
      </c>
      <c r="M90" s="153">
        <v>0.64032999999999995</v>
      </c>
      <c r="N90" s="152">
        <v>-1.4170700000000001</v>
      </c>
      <c r="O90" s="152">
        <v>4.5900000000000003E-3</v>
      </c>
      <c r="P90" s="152">
        <v>-1.1483300000000001</v>
      </c>
      <c r="Q90" s="152">
        <v>-1.2497400000000001</v>
      </c>
      <c r="R90" s="152">
        <v>-0.96736</v>
      </c>
      <c r="S90" s="152">
        <v>1.1357600000000001</v>
      </c>
      <c r="T90" s="153">
        <v>6.9010000000000002E-2</v>
      </c>
      <c r="U90" s="153">
        <v>1.9594100000000001</v>
      </c>
      <c r="V90" s="153">
        <v>1.9012800000000001</v>
      </c>
      <c r="W90" s="153">
        <v>1.89984</v>
      </c>
      <c r="X90" s="153">
        <v>-8.2650000000000001E-2</v>
      </c>
      <c r="Y90" s="153">
        <v>-3.2579999999999998E-2</v>
      </c>
      <c r="Z90" s="152">
        <v>-1.32751</v>
      </c>
      <c r="AA90" s="152">
        <v>-0.45517000000000002</v>
      </c>
      <c r="AB90" s="152">
        <v>-2.9912700000000001</v>
      </c>
      <c r="AC90" s="152">
        <v>-2.34571</v>
      </c>
      <c r="AD90" s="152">
        <v>-1.8715900000000001</v>
      </c>
      <c r="AE90" s="152">
        <v>-2.5465900000000001</v>
      </c>
      <c r="AF90" s="153">
        <v>2.14595</v>
      </c>
      <c r="AG90" s="153">
        <v>0.25838</v>
      </c>
      <c r="AH90" s="153">
        <v>1.0327299999999999</v>
      </c>
      <c r="AI90" s="153">
        <v>0.7792</v>
      </c>
      <c r="AJ90" s="153">
        <v>0.36296</v>
      </c>
      <c r="AK90" s="153">
        <v>0.39500999999999997</v>
      </c>
    </row>
    <row r="91" spans="1:37" x14ac:dyDescent="0.4">
      <c r="A91" s="14">
        <f t="shared" si="1"/>
        <v>0.86000000000000054</v>
      </c>
      <c r="B91" s="152">
        <v>1.5190600000000001</v>
      </c>
      <c r="C91" s="152">
        <v>0.88388</v>
      </c>
      <c r="D91" s="152">
        <v>0.72294000000000003</v>
      </c>
      <c r="E91" s="152">
        <v>1.7062200000000001</v>
      </c>
      <c r="F91" s="152">
        <v>0.98638999999999999</v>
      </c>
      <c r="G91" s="152">
        <v>2.1291899999999999</v>
      </c>
      <c r="H91" s="153">
        <v>0.48137000000000002</v>
      </c>
      <c r="I91" s="153">
        <v>0.59960999999999998</v>
      </c>
      <c r="J91" s="153">
        <v>0.33973999999999999</v>
      </c>
      <c r="K91" s="153">
        <v>1.50193</v>
      </c>
      <c r="L91" s="153">
        <v>1.09935</v>
      </c>
      <c r="M91" s="153">
        <v>0.29302</v>
      </c>
      <c r="N91" s="152">
        <v>-1.67544</v>
      </c>
      <c r="O91" s="152">
        <v>-2.836E-2</v>
      </c>
      <c r="P91" s="152">
        <v>-1.3593</v>
      </c>
      <c r="Q91" s="152">
        <v>-1.4971000000000001</v>
      </c>
      <c r="R91" s="152">
        <v>-1.04413</v>
      </c>
      <c r="S91" s="152">
        <v>1.1963900000000001</v>
      </c>
      <c r="T91" s="153">
        <v>-2.6419999999999999E-2</v>
      </c>
      <c r="U91" s="153">
        <v>1.59056</v>
      </c>
      <c r="V91" s="153">
        <v>1.9006099999999999</v>
      </c>
      <c r="W91" s="153">
        <v>1.58839</v>
      </c>
      <c r="X91" s="153">
        <v>-0.53327999999999998</v>
      </c>
      <c r="Y91" s="153">
        <v>-0.10666</v>
      </c>
      <c r="Z91" s="152">
        <v>-1.28657</v>
      </c>
      <c r="AA91" s="152">
        <v>-0.53732000000000002</v>
      </c>
      <c r="AB91" s="152">
        <v>-3.0401099999999999</v>
      </c>
      <c r="AC91" s="152">
        <v>-2.6427100000000001</v>
      </c>
      <c r="AD91" s="152">
        <v>-1.82209</v>
      </c>
      <c r="AE91" s="152">
        <v>-2.4373399999999998</v>
      </c>
      <c r="AF91" s="153">
        <v>2.3347099999999998</v>
      </c>
      <c r="AG91" s="153">
        <v>8.7749999999999995E-2</v>
      </c>
      <c r="AH91" s="153">
        <v>0.6018</v>
      </c>
      <c r="AI91" s="153">
        <v>0.30747000000000002</v>
      </c>
      <c r="AJ91" s="153">
        <v>0.17247999999999999</v>
      </c>
      <c r="AK91" s="153">
        <v>5.7329999999999999E-2</v>
      </c>
    </row>
    <row r="92" spans="1:37" x14ac:dyDescent="0.4">
      <c r="A92" s="14">
        <f t="shared" si="1"/>
        <v>0.87000000000000055</v>
      </c>
      <c r="B92" s="152">
        <v>1.0868</v>
      </c>
      <c r="C92" s="152">
        <v>0.65081999999999995</v>
      </c>
      <c r="D92" s="152">
        <v>0.26690000000000003</v>
      </c>
      <c r="E92" s="152">
        <v>1.61321</v>
      </c>
      <c r="F92" s="152">
        <v>0.78720000000000001</v>
      </c>
      <c r="G92" s="152">
        <v>1.79809</v>
      </c>
      <c r="H92" s="153">
        <v>-7.3200000000000001E-2</v>
      </c>
      <c r="I92" s="153">
        <v>0.29104999999999998</v>
      </c>
      <c r="J92" s="153">
        <v>0.10067</v>
      </c>
      <c r="K92" s="153">
        <v>1.6707799999999999</v>
      </c>
      <c r="L92" s="153">
        <v>0.84443999999999997</v>
      </c>
      <c r="M92" s="153">
        <v>8.3110000000000003E-2</v>
      </c>
      <c r="N92" s="152">
        <v>-1.80569</v>
      </c>
      <c r="O92" s="152">
        <v>-0.01</v>
      </c>
      <c r="P92" s="152">
        <v>-1.5211300000000001</v>
      </c>
      <c r="Q92" s="152">
        <v>-1.7535400000000001</v>
      </c>
      <c r="R92" s="152">
        <v>-1.0707899999999999</v>
      </c>
      <c r="S92" s="152">
        <v>1.23874</v>
      </c>
      <c r="T92" s="153">
        <v>-6.2579999999999997E-2</v>
      </c>
      <c r="U92" s="153">
        <v>1.2830999999999999</v>
      </c>
      <c r="V92" s="153">
        <v>1.96262</v>
      </c>
      <c r="W92" s="153">
        <v>1.29226</v>
      </c>
      <c r="X92" s="153">
        <v>-0.87516000000000005</v>
      </c>
      <c r="Y92" s="153">
        <v>-0.13697999999999999</v>
      </c>
      <c r="Z92" s="152">
        <v>-1.1953499999999999</v>
      </c>
      <c r="AA92" s="152">
        <v>-0.62482000000000004</v>
      </c>
      <c r="AB92" s="152">
        <v>-3.0090300000000001</v>
      </c>
      <c r="AC92" s="152">
        <v>-2.8618600000000001</v>
      </c>
      <c r="AD92" s="152">
        <v>-1.69112</v>
      </c>
      <c r="AE92" s="152">
        <v>-2.2522500000000001</v>
      </c>
      <c r="AF92" s="153">
        <v>2.5859000000000001</v>
      </c>
      <c r="AG92" s="153">
        <v>-0.14693999999999999</v>
      </c>
      <c r="AH92" s="153">
        <v>0.14274000000000001</v>
      </c>
      <c r="AI92" s="153">
        <v>-0.16583999999999999</v>
      </c>
      <c r="AJ92" s="153">
        <v>-9.4030000000000002E-2</v>
      </c>
      <c r="AK92" s="153">
        <v>-0.21622</v>
      </c>
    </row>
    <row r="93" spans="1:37" x14ac:dyDescent="0.4">
      <c r="A93" s="14">
        <f t="shared" si="1"/>
        <v>0.88000000000000056</v>
      </c>
      <c r="B93" s="152">
        <v>0.81076000000000004</v>
      </c>
      <c r="C93" s="152">
        <v>0.54790000000000005</v>
      </c>
      <c r="D93" s="152">
        <v>3.5819999999999998E-2</v>
      </c>
      <c r="E93" s="152">
        <v>1.5567599999999999</v>
      </c>
      <c r="F93" s="152">
        <v>0.69425000000000003</v>
      </c>
      <c r="G93" s="152">
        <v>1.5709500000000001</v>
      </c>
      <c r="H93" s="153">
        <v>-0.44424000000000002</v>
      </c>
      <c r="I93" s="153">
        <v>8.0750000000000002E-2</v>
      </c>
      <c r="J93" s="153">
        <v>-9.4710000000000003E-2</v>
      </c>
      <c r="K93" s="153">
        <v>1.9398899999999999</v>
      </c>
      <c r="L93" s="153">
        <v>0.67779999999999996</v>
      </c>
      <c r="M93" s="153">
        <v>4.9520000000000002E-2</v>
      </c>
      <c r="N93" s="152">
        <v>-1.81236</v>
      </c>
      <c r="O93" s="152">
        <v>6.5909999999999996E-2</v>
      </c>
      <c r="P93" s="152">
        <v>-1.6117300000000001</v>
      </c>
      <c r="Q93" s="152">
        <v>-1.9862599999999999</v>
      </c>
      <c r="R93" s="152">
        <v>-1.04128</v>
      </c>
      <c r="S93" s="152">
        <v>1.2765200000000001</v>
      </c>
      <c r="T93" s="153">
        <v>-2.5059999999999999E-2</v>
      </c>
      <c r="U93" s="153">
        <v>1.07717</v>
      </c>
      <c r="V93" s="153">
        <v>2.0972200000000001</v>
      </c>
      <c r="W93" s="153">
        <v>1.02633</v>
      </c>
      <c r="X93" s="153">
        <v>-1.06097</v>
      </c>
      <c r="Y93" s="153">
        <v>-0.13865</v>
      </c>
      <c r="Z93" s="152">
        <v>-1.0430699999999999</v>
      </c>
      <c r="AA93" s="152">
        <v>-0.71281000000000005</v>
      </c>
      <c r="AB93" s="152">
        <v>-2.8561100000000001</v>
      </c>
      <c r="AC93" s="152">
        <v>-2.9716999999999998</v>
      </c>
      <c r="AD93" s="152">
        <v>-1.46756</v>
      </c>
      <c r="AE93" s="152">
        <v>-1.96831</v>
      </c>
      <c r="AF93" s="153">
        <v>2.9015399999999998</v>
      </c>
      <c r="AG93" s="153">
        <v>-0.38501999999999997</v>
      </c>
      <c r="AH93" s="153">
        <v>-0.27716000000000002</v>
      </c>
      <c r="AI93" s="153">
        <v>-0.60421999999999998</v>
      </c>
      <c r="AJ93" s="153">
        <v>-0.39352999999999999</v>
      </c>
      <c r="AK93" s="153">
        <v>-0.36119000000000001</v>
      </c>
    </row>
    <row r="94" spans="1:37" x14ac:dyDescent="0.4">
      <c r="A94" s="14">
        <f t="shared" si="1"/>
        <v>0.89000000000000057</v>
      </c>
      <c r="B94" s="152">
        <v>0.70672999999999997</v>
      </c>
      <c r="C94" s="152">
        <v>0.60165999999999997</v>
      </c>
      <c r="D94" s="152">
        <v>1.107E-2</v>
      </c>
      <c r="E94" s="152">
        <v>1.5448900000000001</v>
      </c>
      <c r="F94" s="152">
        <v>0.69364000000000003</v>
      </c>
      <c r="G94" s="152">
        <v>1.43249</v>
      </c>
      <c r="H94" s="153">
        <v>-0.63075999999999999</v>
      </c>
      <c r="I94" s="153">
        <v>-1.8010000000000002E-2</v>
      </c>
      <c r="J94" s="153">
        <v>-0.20039999999999999</v>
      </c>
      <c r="K94" s="153">
        <v>2.3012899999999998</v>
      </c>
      <c r="L94" s="153">
        <v>0.62326999999999999</v>
      </c>
      <c r="M94" s="153">
        <v>0.2016</v>
      </c>
      <c r="N94" s="152">
        <v>-1.70244</v>
      </c>
      <c r="O94" s="152">
        <v>0.20208999999999999</v>
      </c>
      <c r="P94" s="152">
        <v>-1.6230899999999999</v>
      </c>
      <c r="Q94" s="152">
        <v>-2.15741</v>
      </c>
      <c r="R94" s="152">
        <v>-0.96238999999999997</v>
      </c>
      <c r="S94" s="152">
        <v>1.3241000000000001</v>
      </c>
      <c r="T94" s="153">
        <v>9.5269999999999994E-2</v>
      </c>
      <c r="U94" s="153">
        <v>0.99563000000000001</v>
      </c>
      <c r="V94" s="153">
        <v>2.3012100000000002</v>
      </c>
      <c r="W94" s="153">
        <v>0.80252999999999997</v>
      </c>
      <c r="X94" s="153">
        <v>-1.07159</v>
      </c>
      <c r="Y94" s="153">
        <v>-0.1208</v>
      </c>
      <c r="Z94" s="152">
        <v>-0.83626</v>
      </c>
      <c r="AA94" s="152">
        <v>-0.81030000000000002</v>
      </c>
      <c r="AB94" s="152">
        <v>-2.5643400000000001</v>
      </c>
      <c r="AC94" s="152">
        <v>-2.9612099999999999</v>
      </c>
      <c r="AD94" s="152">
        <v>-1.15862</v>
      </c>
      <c r="AE94" s="152">
        <v>-1.59097</v>
      </c>
      <c r="AF94" s="153">
        <v>3.2697699999999998</v>
      </c>
      <c r="AG94" s="153">
        <v>-0.55620999999999998</v>
      </c>
      <c r="AH94" s="153">
        <v>-0.58781000000000005</v>
      </c>
      <c r="AI94" s="153">
        <v>-0.97380999999999995</v>
      </c>
      <c r="AJ94" s="153">
        <v>-0.67337999999999998</v>
      </c>
      <c r="AK94" s="153">
        <v>-0.33248</v>
      </c>
    </row>
    <row r="95" spans="1:37" x14ac:dyDescent="0.4">
      <c r="A95" s="14">
        <f t="shared" si="1"/>
        <v>0.90000000000000058</v>
      </c>
      <c r="B95" s="152">
        <v>0.75765000000000005</v>
      </c>
      <c r="C95" s="152">
        <v>0.80935999999999997</v>
      </c>
      <c r="D95" s="152">
        <v>0.14499000000000001</v>
      </c>
      <c r="E95" s="152">
        <v>1.58453</v>
      </c>
      <c r="F95" s="152">
        <v>0.77898999999999996</v>
      </c>
      <c r="G95" s="152">
        <v>1.3691800000000001</v>
      </c>
      <c r="H95" s="153">
        <v>-0.66776000000000002</v>
      </c>
      <c r="I95" s="153">
        <v>-1.108E-2</v>
      </c>
      <c r="J95" s="153">
        <v>-0.18719</v>
      </c>
      <c r="K95" s="153">
        <v>2.7315900000000002</v>
      </c>
      <c r="L95" s="153">
        <v>0.69101000000000001</v>
      </c>
      <c r="M95" s="153">
        <v>0.52351000000000003</v>
      </c>
      <c r="N95" s="152">
        <v>-1.4778100000000001</v>
      </c>
      <c r="O95" s="152">
        <v>0.38747999999999999</v>
      </c>
      <c r="P95" s="152">
        <v>-1.55362</v>
      </c>
      <c r="Q95" s="152">
        <v>-2.2263999999999999</v>
      </c>
      <c r="R95" s="152">
        <v>-0.84360999999999997</v>
      </c>
      <c r="S95" s="152">
        <v>1.3933</v>
      </c>
      <c r="T95" s="153">
        <v>0.30286000000000002</v>
      </c>
      <c r="U95" s="153">
        <v>1.04566</v>
      </c>
      <c r="V95" s="153">
        <v>2.5628799999999998</v>
      </c>
      <c r="W95" s="153">
        <v>0.63848000000000005</v>
      </c>
      <c r="X95" s="153">
        <v>-0.91230999999999995</v>
      </c>
      <c r="Y95" s="153">
        <v>-7.9699999999999993E-2</v>
      </c>
      <c r="Z95" s="152">
        <v>-0.59064000000000005</v>
      </c>
      <c r="AA95" s="152">
        <v>-0.92515000000000003</v>
      </c>
      <c r="AB95" s="152">
        <v>-2.14384</v>
      </c>
      <c r="AC95" s="152">
        <v>-2.8363299999999998</v>
      </c>
      <c r="AD95" s="152">
        <v>-0.78683999999999998</v>
      </c>
      <c r="AE95" s="152">
        <v>-1.1519600000000001</v>
      </c>
      <c r="AF95" s="153">
        <v>3.66161</v>
      </c>
      <c r="AG95" s="153">
        <v>-0.59879000000000004</v>
      </c>
      <c r="AH95" s="153">
        <v>-0.73079000000000005</v>
      </c>
      <c r="AI95" s="153">
        <v>-1.2365200000000001</v>
      </c>
      <c r="AJ95" s="153">
        <v>-0.87722999999999995</v>
      </c>
      <c r="AK95" s="153">
        <v>-0.11481</v>
      </c>
    </row>
    <row r="96" spans="1:37" x14ac:dyDescent="0.4">
      <c r="A96" s="14">
        <f t="shared" si="1"/>
        <v>0.91000000000000059</v>
      </c>
      <c r="B96" s="152">
        <v>0.93276999999999999</v>
      </c>
      <c r="C96" s="152">
        <v>1.1450800000000001</v>
      </c>
      <c r="D96" s="152">
        <v>0.38812999999999998</v>
      </c>
      <c r="E96" s="152">
        <v>1.6876500000000001</v>
      </c>
      <c r="F96" s="152">
        <v>0.95931999999999995</v>
      </c>
      <c r="G96" s="152">
        <v>1.38222</v>
      </c>
      <c r="H96" s="153">
        <v>-0.59623000000000004</v>
      </c>
      <c r="I96" s="153">
        <v>8.7129999999999999E-2</v>
      </c>
      <c r="J96" s="153">
        <v>-4.3119999999999999E-2</v>
      </c>
      <c r="K96" s="153">
        <v>3.1902200000000001</v>
      </c>
      <c r="L96" s="153">
        <v>0.87892000000000003</v>
      </c>
      <c r="M96" s="153">
        <v>0.98090999999999995</v>
      </c>
      <c r="N96" s="152">
        <v>-1.13947</v>
      </c>
      <c r="O96" s="152">
        <v>0.59148999999999996</v>
      </c>
      <c r="P96" s="152">
        <v>-1.4013100000000001</v>
      </c>
      <c r="Q96" s="152">
        <v>-2.1606700000000001</v>
      </c>
      <c r="R96" s="152">
        <v>-0.69045000000000001</v>
      </c>
      <c r="S96" s="152">
        <v>1.48787</v>
      </c>
      <c r="T96" s="153">
        <v>0.59657000000000004</v>
      </c>
      <c r="U96" s="153">
        <v>1.21841</v>
      </c>
      <c r="V96" s="153">
        <v>2.8684599999999998</v>
      </c>
      <c r="W96" s="153">
        <v>0.55739000000000005</v>
      </c>
      <c r="X96" s="153">
        <v>-0.60487999999999997</v>
      </c>
      <c r="Y96" s="153">
        <v>-2.1800000000000001E-3</v>
      </c>
      <c r="Z96" s="152">
        <v>-0.32013999999999998</v>
      </c>
      <c r="AA96" s="152">
        <v>-1.0487200000000001</v>
      </c>
      <c r="AB96" s="152">
        <v>-1.6259699999999999</v>
      </c>
      <c r="AC96" s="152">
        <v>-2.6111</v>
      </c>
      <c r="AD96" s="152">
        <v>-0.38724999999999998</v>
      </c>
      <c r="AE96" s="152">
        <v>-0.69350999999999996</v>
      </c>
      <c r="AF96" s="153">
        <v>4.0297299999999998</v>
      </c>
      <c r="AG96" s="153">
        <v>-0.47738000000000003</v>
      </c>
      <c r="AH96" s="153">
        <v>-0.67678000000000005</v>
      </c>
      <c r="AI96" s="153">
        <v>-1.3477399999999999</v>
      </c>
      <c r="AJ96" s="153">
        <v>-0.95389000000000002</v>
      </c>
      <c r="AK96" s="153">
        <v>0.27039999999999997</v>
      </c>
    </row>
    <row r="97" spans="1:37" x14ac:dyDescent="0.4">
      <c r="A97" s="14">
        <f t="shared" si="1"/>
        <v>0.9200000000000006</v>
      </c>
      <c r="B97" s="152">
        <v>1.206</v>
      </c>
      <c r="C97" s="152">
        <v>1.5649</v>
      </c>
      <c r="D97" s="152">
        <v>0.70862999999999998</v>
      </c>
      <c r="E97" s="152">
        <v>1.8690199999999999</v>
      </c>
      <c r="F97" s="152">
        <v>1.24268</v>
      </c>
      <c r="G97" s="152">
        <v>1.4834700000000001</v>
      </c>
      <c r="H97" s="153">
        <v>-0.44352000000000003</v>
      </c>
      <c r="I97" s="153">
        <v>0.25735000000000002</v>
      </c>
      <c r="J97" s="153">
        <v>0.22735</v>
      </c>
      <c r="K97" s="153">
        <v>3.6120299999999999</v>
      </c>
      <c r="L97" s="153">
        <v>1.1729099999999999</v>
      </c>
      <c r="M97" s="153">
        <v>1.52477</v>
      </c>
      <c r="N97" s="152">
        <v>-0.70165999999999995</v>
      </c>
      <c r="O97" s="152">
        <v>0.75929999999999997</v>
      </c>
      <c r="P97" s="152">
        <v>-1.16452</v>
      </c>
      <c r="Q97" s="152">
        <v>-1.9485600000000001</v>
      </c>
      <c r="R97" s="152">
        <v>-0.50644</v>
      </c>
      <c r="S97" s="152">
        <v>1.59548</v>
      </c>
      <c r="T97" s="153">
        <v>0.96187999999999996</v>
      </c>
      <c r="U97" s="153">
        <v>1.4880199999999999</v>
      </c>
      <c r="V97" s="153">
        <v>3.20024</v>
      </c>
      <c r="W97" s="153">
        <v>0.58250999999999997</v>
      </c>
      <c r="X97" s="153">
        <v>-0.18184</v>
      </c>
      <c r="Y97" s="153">
        <v>0.11609</v>
      </c>
      <c r="Z97" s="152">
        <v>-3.5130000000000002E-2</v>
      </c>
      <c r="AA97" s="152">
        <v>-1.1483300000000001</v>
      </c>
      <c r="AB97" s="152">
        <v>-1.0579099999999999</v>
      </c>
      <c r="AC97" s="152">
        <v>-2.3029899999999999</v>
      </c>
      <c r="AD97" s="152">
        <v>-3.2200000000000002E-3</v>
      </c>
      <c r="AE97" s="152">
        <v>-0.25813000000000003</v>
      </c>
      <c r="AF97" s="153">
        <v>4.3105900000000004</v>
      </c>
      <c r="AG97" s="153">
        <v>-0.19611999999999999</v>
      </c>
      <c r="AH97" s="153">
        <v>-0.43670999999999999</v>
      </c>
      <c r="AI97" s="153">
        <v>-1.2682100000000001</v>
      </c>
      <c r="AJ97" s="153">
        <v>-0.86851</v>
      </c>
      <c r="AK97" s="153">
        <v>0.76161000000000001</v>
      </c>
    </row>
    <row r="98" spans="1:37" x14ac:dyDescent="0.4">
      <c r="A98" s="14">
        <f t="shared" si="1"/>
        <v>0.9300000000000006</v>
      </c>
      <c r="B98" s="152">
        <v>1.5598799999999999</v>
      </c>
      <c r="C98" s="152">
        <v>2.01179</v>
      </c>
      <c r="D98" s="152">
        <v>1.0867100000000001</v>
      </c>
      <c r="E98" s="152">
        <v>2.1347200000000002</v>
      </c>
      <c r="F98" s="152">
        <v>1.60514</v>
      </c>
      <c r="G98" s="152">
        <v>1.67425</v>
      </c>
      <c r="H98" s="153">
        <v>-0.22397</v>
      </c>
      <c r="I98" s="153">
        <v>0.47426000000000001</v>
      </c>
      <c r="J98" s="153">
        <v>0.60091000000000006</v>
      </c>
      <c r="K98" s="153">
        <v>3.9001100000000002</v>
      </c>
      <c r="L98" s="153">
        <v>1.53999</v>
      </c>
      <c r="M98" s="153">
        <v>2.08921</v>
      </c>
      <c r="N98" s="152">
        <v>-0.20813000000000001</v>
      </c>
      <c r="O98" s="152">
        <v>0.81866000000000005</v>
      </c>
      <c r="P98" s="152">
        <v>-0.85587999999999997</v>
      </c>
      <c r="Q98" s="152">
        <v>-1.61555</v>
      </c>
      <c r="R98" s="152">
        <v>-0.30280000000000001</v>
      </c>
      <c r="S98" s="152">
        <v>1.68</v>
      </c>
      <c r="T98" s="153">
        <v>1.35945</v>
      </c>
      <c r="U98" s="153">
        <v>1.8078799999999999</v>
      </c>
      <c r="V98" s="153">
        <v>3.5272999999999999</v>
      </c>
      <c r="W98" s="153">
        <v>0.71994999999999998</v>
      </c>
      <c r="X98" s="153">
        <v>0.31058999999999998</v>
      </c>
      <c r="Y98" s="153">
        <v>0.25091000000000002</v>
      </c>
      <c r="Z98" s="152">
        <v>0.24965999999999999</v>
      </c>
      <c r="AA98" s="152">
        <v>-1.18058</v>
      </c>
      <c r="AB98" s="152">
        <v>-0.49856</v>
      </c>
      <c r="AC98" s="152">
        <v>-1.93469</v>
      </c>
      <c r="AD98" s="152">
        <v>0.31162000000000001</v>
      </c>
      <c r="AE98" s="152">
        <v>0.11864</v>
      </c>
      <c r="AF98" s="153">
        <v>4.4238400000000002</v>
      </c>
      <c r="AG98" s="153">
        <v>0.1948</v>
      </c>
      <c r="AH98" s="153">
        <v>-6.3750000000000001E-2</v>
      </c>
      <c r="AI98" s="153">
        <v>-0.98816999999999999</v>
      </c>
      <c r="AJ98" s="153">
        <v>-0.61641999999999997</v>
      </c>
      <c r="AK98" s="153">
        <v>1.2661100000000001</v>
      </c>
    </row>
    <row r="99" spans="1:37" x14ac:dyDescent="0.4">
      <c r="A99" s="14">
        <f t="shared" si="1"/>
        <v>0.94000000000000061</v>
      </c>
      <c r="B99" s="152">
        <v>1.9747300000000001</v>
      </c>
      <c r="C99" s="152">
        <v>2.4119600000000001</v>
      </c>
      <c r="D99" s="152">
        <v>1.49431</v>
      </c>
      <c r="E99" s="152">
        <v>2.46631</v>
      </c>
      <c r="F99" s="152">
        <v>1.9709099999999999</v>
      </c>
      <c r="G99" s="152">
        <v>1.9192199999999999</v>
      </c>
      <c r="H99" s="153">
        <v>4.4760000000000001E-2</v>
      </c>
      <c r="I99" s="153">
        <v>0.69774000000000003</v>
      </c>
      <c r="J99" s="153">
        <v>1.03146</v>
      </c>
      <c r="K99" s="153">
        <v>3.9282900000000001</v>
      </c>
      <c r="L99" s="153">
        <v>1.91974</v>
      </c>
      <c r="M99" s="153">
        <v>2.5875499999999998</v>
      </c>
      <c r="N99" s="152">
        <v>0.25963999999999998</v>
      </c>
      <c r="O99" s="152">
        <v>0.68920000000000003</v>
      </c>
      <c r="P99" s="152">
        <v>-0.51907000000000003</v>
      </c>
      <c r="Q99" s="152">
        <v>-1.2301299999999999</v>
      </c>
      <c r="R99" s="152">
        <v>-0.11133999999999999</v>
      </c>
      <c r="S99" s="152">
        <v>1.6837200000000001</v>
      </c>
      <c r="T99" s="153">
        <v>1.7193799999999999</v>
      </c>
      <c r="U99" s="153">
        <v>2.10799</v>
      </c>
      <c r="V99" s="153">
        <v>3.7896700000000001</v>
      </c>
      <c r="W99" s="153">
        <v>0.94513000000000003</v>
      </c>
      <c r="X99" s="153">
        <v>0.80210000000000004</v>
      </c>
      <c r="Y99" s="153">
        <v>0.33562999999999998</v>
      </c>
      <c r="Z99" s="152">
        <v>0.50053999999999998</v>
      </c>
      <c r="AA99" s="152">
        <v>-1.1192500000000001</v>
      </c>
      <c r="AB99" s="152">
        <v>-1.821E-2</v>
      </c>
      <c r="AC99" s="152">
        <v>-1.5420799999999999</v>
      </c>
      <c r="AD99" s="152">
        <v>0.49295</v>
      </c>
      <c r="AE99" s="152">
        <v>0.39739000000000002</v>
      </c>
      <c r="AF99" s="153">
        <v>4.2833800000000002</v>
      </c>
      <c r="AG99" s="153">
        <v>0.60197000000000001</v>
      </c>
      <c r="AH99" s="153">
        <v>0.35526999999999997</v>
      </c>
      <c r="AI99" s="153">
        <v>-0.54610999999999998</v>
      </c>
      <c r="AJ99" s="153">
        <v>-0.23280000000000001</v>
      </c>
      <c r="AK99" s="153">
        <v>1.6723399999999999</v>
      </c>
    </row>
    <row r="100" spans="1:37" x14ac:dyDescent="0.4">
      <c r="A100" s="14">
        <f t="shared" si="1"/>
        <v>0.95000000000000062</v>
      </c>
      <c r="B100" s="152">
        <v>2.4104899999999998</v>
      </c>
      <c r="C100" s="152">
        <v>2.6767400000000001</v>
      </c>
      <c r="D100" s="152">
        <v>1.86896</v>
      </c>
      <c r="E100" s="152">
        <v>2.8086799999999998</v>
      </c>
      <c r="F100" s="152">
        <v>2.2128100000000002</v>
      </c>
      <c r="G100" s="152">
        <v>2.13415</v>
      </c>
      <c r="H100" s="153">
        <v>0.31979999999999997</v>
      </c>
      <c r="I100" s="153">
        <v>0.86319000000000001</v>
      </c>
      <c r="J100" s="153">
        <v>1.4489700000000001</v>
      </c>
      <c r="K100" s="153">
        <v>3.56413</v>
      </c>
      <c r="L100" s="153">
        <v>2.2212800000000001</v>
      </c>
      <c r="M100" s="153">
        <v>2.9120499999999998</v>
      </c>
      <c r="N100" s="152">
        <v>0.58652000000000004</v>
      </c>
      <c r="O100" s="152">
        <v>0.29743000000000003</v>
      </c>
      <c r="P100" s="152">
        <v>-0.2379</v>
      </c>
      <c r="Q100" s="152">
        <v>-0.89734000000000003</v>
      </c>
      <c r="R100" s="152">
        <v>8.2799999999999992E-3</v>
      </c>
      <c r="S100" s="152">
        <v>1.5385599999999999</v>
      </c>
      <c r="T100" s="153">
        <v>1.9379599999999999</v>
      </c>
      <c r="U100" s="153">
        <v>2.2957399999999999</v>
      </c>
      <c r="V100" s="153">
        <v>3.8906399999999999</v>
      </c>
      <c r="W100" s="153">
        <v>1.19581</v>
      </c>
      <c r="X100" s="153">
        <v>1.1917199999999999</v>
      </c>
      <c r="Y100" s="153">
        <v>0.26322000000000001</v>
      </c>
      <c r="Z100" s="152">
        <v>0.65388999999999997</v>
      </c>
      <c r="AA100" s="152">
        <v>-0.98390999999999995</v>
      </c>
      <c r="AB100" s="152">
        <v>0.30073</v>
      </c>
      <c r="AC100" s="152">
        <v>-1.18303</v>
      </c>
      <c r="AD100" s="152">
        <v>0.46572999999999998</v>
      </c>
      <c r="AE100" s="152">
        <v>0.52446999999999999</v>
      </c>
      <c r="AF100" s="153">
        <v>3.8084899999999999</v>
      </c>
      <c r="AG100" s="153">
        <v>0.89890999999999999</v>
      </c>
      <c r="AH100" s="153">
        <v>0.71026</v>
      </c>
      <c r="AI100" s="153">
        <v>-3.8879999999999998E-2</v>
      </c>
      <c r="AJ100" s="153">
        <v>0.19980000000000001</v>
      </c>
      <c r="AK100" s="153">
        <v>1.8648100000000001</v>
      </c>
    </row>
    <row r="101" spans="1:37" x14ac:dyDescent="0.4">
      <c r="A101" s="14">
        <f t="shared" si="1"/>
        <v>0.96000000000000063</v>
      </c>
      <c r="B101" s="152">
        <v>2.7938200000000002</v>
      </c>
      <c r="C101" s="152">
        <v>2.7066599999999998</v>
      </c>
      <c r="D101" s="152">
        <v>2.1047500000000001</v>
      </c>
      <c r="E101" s="152">
        <v>3.0684300000000002</v>
      </c>
      <c r="F101" s="152">
        <v>2.1859700000000002</v>
      </c>
      <c r="G101" s="152">
        <v>2.1944300000000001</v>
      </c>
      <c r="H101" s="153">
        <v>0.52297000000000005</v>
      </c>
      <c r="I101" s="153">
        <v>0.88053000000000003</v>
      </c>
      <c r="J101" s="153">
        <v>1.76078</v>
      </c>
      <c r="K101" s="153">
        <v>2.7132000000000001</v>
      </c>
      <c r="L101" s="153">
        <v>2.3313999999999999</v>
      </c>
      <c r="M101" s="153">
        <v>2.94401</v>
      </c>
      <c r="N101" s="152">
        <v>0.6452</v>
      </c>
      <c r="O101" s="152">
        <v>-0.40172999999999998</v>
      </c>
      <c r="P101" s="152">
        <v>-0.12901000000000001</v>
      </c>
      <c r="Q101" s="152">
        <v>-0.74963999999999997</v>
      </c>
      <c r="R101" s="152">
        <v>-2.7210000000000002E-2</v>
      </c>
      <c r="S101" s="152">
        <v>1.18083</v>
      </c>
      <c r="T101" s="153">
        <v>1.89194</v>
      </c>
      <c r="U101" s="153">
        <v>2.2680899999999999</v>
      </c>
      <c r="V101" s="153">
        <v>3.7051500000000002</v>
      </c>
      <c r="W101" s="153">
        <v>1.3735299999999999</v>
      </c>
      <c r="X101" s="153">
        <v>1.35246</v>
      </c>
      <c r="Y101" s="153">
        <v>-9.1939999999999994E-2</v>
      </c>
      <c r="Z101" s="152">
        <v>0.61992999999999998</v>
      </c>
      <c r="AA101" s="152">
        <v>-0.85540000000000005</v>
      </c>
      <c r="AB101" s="152">
        <v>0.36830000000000002</v>
      </c>
      <c r="AC101" s="152">
        <v>-0.93864000000000003</v>
      </c>
      <c r="AD101" s="152">
        <v>0.15432999999999999</v>
      </c>
      <c r="AE101" s="152">
        <v>0.42365999999999998</v>
      </c>
      <c r="AF101" s="153">
        <v>2.9471799999999999</v>
      </c>
      <c r="AG101" s="153">
        <v>0.94747999999999999</v>
      </c>
      <c r="AH101" s="153">
        <v>0.88412999999999997</v>
      </c>
      <c r="AI101" s="153">
        <v>0.3962</v>
      </c>
      <c r="AJ101" s="153">
        <v>0.55852999999999997</v>
      </c>
      <c r="AK101" s="153">
        <v>1.7426999999999999</v>
      </c>
    </row>
    <row r="102" spans="1:37" x14ac:dyDescent="0.4">
      <c r="A102" s="14">
        <f t="shared" si="1"/>
        <v>0.97000000000000064</v>
      </c>
      <c r="B102" s="152">
        <v>3.0194399999999999</v>
      </c>
      <c r="C102" s="152">
        <v>2.4100100000000002</v>
      </c>
      <c r="D102" s="152">
        <v>2.0723799999999999</v>
      </c>
      <c r="E102" s="152">
        <v>3.1280399999999999</v>
      </c>
      <c r="F102" s="152">
        <v>1.7811399999999999</v>
      </c>
      <c r="G102" s="152">
        <v>1.9710000000000001</v>
      </c>
      <c r="H102" s="153">
        <v>0.54639000000000004</v>
      </c>
      <c r="I102" s="153">
        <v>0.64768000000000003</v>
      </c>
      <c r="J102" s="153">
        <v>1.8624499999999999</v>
      </c>
      <c r="K102" s="153">
        <v>1.3713599999999999</v>
      </c>
      <c r="L102" s="153">
        <v>2.1374300000000002</v>
      </c>
      <c r="M102" s="153">
        <v>2.5813199999999998</v>
      </c>
      <c r="N102" s="152">
        <v>0.3301</v>
      </c>
      <c r="O102" s="152">
        <v>-1.40211</v>
      </c>
      <c r="P102" s="152">
        <v>-0.31484000000000001</v>
      </c>
      <c r="Q102" s="152">
        <v>-0.92157999999999995</v>
      </c>
      <c r="R102" s="152">
        <v>-0.30735000000000001</v>
      </c>
      <c r="S102" s="152">
        <v>0.56349000000000005</v>
      </c>
      <c r="T102" s="153">
        <v>1.46394</v>
      </c>
      <c r="U102" s="153">
        <v>1.9318900000000001</v>
      </c>
      <c r="V102" s="153">
        <v>3.1098400000000002</v>
      </c>
      <c r="W102" s="153">
        <v>1.36155</v>
      </c>
      <c r="X102" s="153">
        <v>1.1567099999999999</v>
      </c>
      <c r="Y102" s="153">
        <v>-0.83462000000000003</v>
      </c>
      <c r="Z102" s="152">
        <v>0.30358000000000002</v>
      </c>
      <c r="AA102" s="152">
        <v>-0.86709000000000003</v>
      </c>
      <c r="AB102" s="152">
        <v>9.8589999999999997E-2</v>
      </c>
      <c r="AC102" s="152">
        <v>-0.90495999999999999</v>
      </c>
      <c r="AD102" s="152">
        <v>-0.50509000000000004</v>
      </c>
      <c r="AE102" s="152">
        <v>7.8700000000000003E-3</v>
      </c>
      <c r="AF102" s="153">
        <v>1.7021500000000001</v>
      </c>
      <c r="AG102" s="153">
        <v>0.62394000000000005</v>
      </c>
      <c r="AH102" s="153">
        <v>0.76885000000000003</v>
      </c>
      <c r="AI102" s="153">
        <v>0.60945000000000005</v>
      </c>
      <c r="AJ102" s="153">
        <v>0.69518999999999997</v>
      </c>
      <c r="AK102" s="153">
        <v>1.23573</v>
      </c>
    </row>
    <row r="103" spans="1:37" x14ac:dyDescent="0.4">
      <c r="A103" s="14">
        <f t="shared" si="1"/>
        <v>0.98000000000000065</v>
      </c>
      <c r="B103" s="152">
        <v>2.9708700000000001</v>
      </c>
      <c r="C103" s="152">
        <v>1.72977</v>
      </c>
      <c r="D103" s="152">
        <v>1.66235</v>
      </c>
      <c r="E103" s="152">
        <v>2.8784399999999999</v>
      </c>
      <c r="F103" s="152">
        <v>0.97355000000000003</v>
      </c>
      <c r="G103" s="152">
        <v>1.3773200000000001</v>
      </c>
      <c r="H103" s="153">
        <v>0.27778999999999998</v>
      </c>
      <c r="I103" s="153">
        <v>8.0159999999999995E-2</v>
      </c>
      <c r="J103" s="153">
        <v>1.6545799999999999</v>
      </c>
      <c r="K103" s="153">
        <v>-0.34494999999999998</v>
      </c>
      <c r="L103" s="153">
        <v>1.5590900000000001</v>
      </c>
      <c r="M103" s="153">
        <v>1.7740499999999999</v>
      </c>
      <c r="N103" s="152">
        <v>-0.40455999999999998</v>
      </c>
      <c r="O103" s="152">
        <v>-2.63131</v>
      </c>
      <c r="P103" s="152">
        <v>-0.88627</v>
      </c>
      <c r="Q103" s="152">
        <v>-1.5164800000000001</v>
      </c>
      <c r="R103" s="152">
        <v>-0.89825999999999995</v>
      </c>
      <c r="S103" s="152">
        <v>-0.33163999999999999</v>
      </c>
      <c r="T103" s="153">
        <v>0.58118000000000003</v>
      </c>
      <c r="U103" s="153">
        <v>1.2310300000000001</v>
      </c>
      <c r="V103" s="153">
        <v>2.0290499999999998</v>
      </c>
      <c r="W103" s="153">
        <v>1.0483</v>
      </c>
      <c r="X103" s="153">
        <v>0.51390999999999998</v>
      </c>
      <c r="Y103" s="153">
        <v>-1.9982500000000001</v>
      </c>
      <c r="Z103" s="152">
        <v>-0.36527999999999999</v>
      </c>
      <c r="AA103" s="152">
        <v>-1.1733499999999999</v>
      </c>
      <c r="AB103" s="152">
        <v>-0.56625999999999999</v>
      </c>
      <c r="AC103" s="152">
        <v>-1.1738299999999999</v>
      </c>
      <c r="AD103" s="152">
        <v>-1.5380499999999999</v>
      </c>
      <c r="AE103" s="152">
        <v>-0.79371999999999998</v>
      </c>
      <c r="AF103" s="153">
        <v>0.14984</v>
      </c>
      <c r="AG103" s="153">
        <v>-0.14763999999999999</v>
      </c>
      <c r="AH103" s="153">
        <v>0.28875000000000001</v>
      </c>
      <c r="AI103" s="153">
        <v>0.47957</v>
      </c>
      <c r="AJ103" s="153">
        <v>0.46804000000000001</v>
      </c>
      <c r="AK103" s="153">
        <v>0.32822000000000001</v>
      </c>
    </row>
    <row r="104" spans="1:37" x14ac:dyDescent="0.4">
      <c r="A104" s="14">
        <f t="shared" si="1"/>
        <v>0.99000000000000066</v>
      </c>
      <c r="B104" s="152">
        <v>2.5571999999999999</v>
      </c>
      <c r="C104" s="152">
        <v>0.67540999999999995</v>
      </c>
      <c r="D104" s="152">
        <v>0.83533999999999997</v>
      </c>
      <c r="E104" s="152">
        <v>2.2631199999999998</v>
      </c>
      <c r="F104" s="152">
        <v>-0.15365999999999999</v>
      </c>
      <c r="G104" s="152">
        <v>0.41321000000000002</v>
      </c>
      <c r="H104" s="153">
        <v>-0.36238999999999999</v>
      </c>
      <c r="I104" s="153">
        <v>-0.84716000000000002</v>
      </c>
      <c r="J104" s="153">
        <v>1.07273</v>
      </c>
      <c r="K104" s="153">
        <v>-2.2157</v>
      </c>
      <c r="L104" s="153">
        <v>0.58489999999999998</v>
      </c>
      <c r="M104" s="153">
        <v>0.55715000000000003</v>
      </c>
      <c r="N104" s="152">
        <v>-1.51498</v>
      </c>
      <c r="O104" s="152">
        <v>-3.9581499999999998</v>
      </c>
      <c r="P104" s="152">
        <v>-1.8604700000000001</v>
      </c>
      <c r="Q104" s="152">
        <v>-2.5714000000000001</v>
      </c>
      <c r="R104" s="152">
        <v>-1.81209</v>
      </c>
      <c r="S104" s="152">
        <v>-1.4856100000000001</v>
      </c>
      <c r="T104" s="153">
        <v>-0.74419000000000002</v>
      </c>
      <c r="U104" s="153">
        <v>0.17609</v>
      </c>
      <c r="V104" s="153">
        <v>0.48308000000000001</v>
      </c>
      <c r="W104" s="153">
        <v>0.35904999999999998</v>
      </c>
      <c r="X104" s="153">
        <v>-0.58577000000000001</v>
      </c>
      <c r="Y104" s="153">
        <v>-3.5129199999999998</v>
      </c>
      <c r="Z104" s="152">
        <v>-1.3965700000000001</v>
      </c>
      <c r="AA104" s="152">
        <v>-1.8973899999999999</v>
      </c>
      <c r="AB104" s="152">
        <v>-1.6324700000000001</v>
      </c>
      <c r="AC104" s="152">
        <v>-1.80474</v>
      </c>
      <c r="AD104" s="152">
        <v>-2.9127999999999998</v>
      </c>
      <c r="AE104" s="152">
        <v>-1.9944200000000001</v>
      </c>
      <c r="AF104" s="153">
        <v>-1.55847</v>
      </c>
      <c r="AG104" s="153">
        <v>-1.3664799999999999</v>
      </c>
      <c r="AH104" s="153">
        <v>-0.57379999999999998</v>
      </c>
      <c r="AI104" s="153">
        <v>-5.3400000000000003E-2</v>
      </c>
      <c r="AJ104" s="153">
        <v>-0.21542</v>
      </c>
      <c r="AK104" s="153">
        <v>-0.92579999999999996</v>
      </c>
    </row>
    <row r="105" spans="1:37" ht="15" thickBot="1" x14ac:dyDescent="0.45">
      <c r="A105" s="15">
        <f t="shared" si="1"/>
        <v>1.0000000000000007</v>
      </c>
      <c r="B105" s="152">
        <v>1.7558</v>
      </c>
      <c r="C105" s="152">
        <v>-0.66215000000000002</v>
      </c>
      <c r="D105" s="152">
        <v>-0.34428999999999998</v>
      </c>
      <c r="E105" s="152">
        <v>1.3117099999999999</v>
      </c>
      <c r="F105" s="152">
        <v>-1.4331499999999999</v>
      </c>
      <c r="G105" s="152">
        <v>-0.81830000000000003</v>
      </c>
      <c r="H105" s="153">
        <v>-1.3767499999999999</v>
      </c>
      <c r="I105" s="153">
        <v>-2.0729500000000001</v>
      </c>
      <c r="J105" s="153">
        <v>0.11493</v>
      </c>
      <c r="K105" s="153">
        <v>-3.9823900000000001</v>
      </c>
      <c r="L105" s="153">
        <v>-0.71013999999999999</v>
      </c>
      <c r="M105" s="153">
        <v>-0.94006000000000001</v>
      </c>
      <c r="N105" s="152">
        <v>-2.8672</v>
      </c>
      <c r="O105" s="152">
        <v>-5.2289300000000001</v>
      </c>
      <c r="P105" s="152">
        <v>-3.1576599999999999</v>
      </c>
      <c r="Q105" s="152">
        <v>-4.02658</v>
      </c>
      <c r="R105" s="152">
        <v>-2.9849399999999999</v>
      </c>
      <c r="S105" s="152">
        <v>-2.8305799999999999</v>
      </c>
      <c r="T105" s="153">
        <v>-2.39655</v>
      </c>
      <c r="U105" s="153">
        <v>-1.14194</v>
      </c>
      <c r="V105" s="153">
        <v>-1.38957</v>
      </c>
      <c r="W105" s="153">
        <v>-0.70904</v>
      </c>
      <c r="X105" s="153">
        <v>-2.0459399999999999</v>
      </c>
      <c r="Y105" s="153">
        <v>-5.2059899999999999</v>
      </c>
      <c r="Z105" s="152">
        <v>-2.71963</v>
      </c>
      <c r="AA105" s="152">
        <v>-3.0815100000000002</v>
      </c>
      <c r="AB105" s="152">
        <v>-3.0294599999999998</v>
      </c>
      <c r="AC105" s="152">
        <v>-2.79555</v>
      </c>
      <c r="AD105" s="152">
        <v>-4.5263</v>
      </c>
      <c r="AE105" s="152">
        <v>-3.52155</v>
      </c>
      <c r="AF105" s="153">
        <v>-3.2300900000000001</v>
      </c>
      <c r="AG105" s="153">
        <v>-2.9340099999999998</v>
      </c>
      <c r="AH105" s="153">
        <v>-1.76003</v>
      </c>
      <c r="AI105" s="153">
        <v>-0.96619999999999995</v>
      </c>
      <c r="AJ105" s="153">
        <v>-1.357</v>
      </c>
      <c r="AK105" s="153">
        <v>-2.4019599999999999</v>
      </c>
    </row>
  </sheetData>
  <mergeCells count="10">
    <mergeCell ref="B1:AK1"/>
    <mergeCell ref="B2:M2"/>
    <mergeCell ref="N2:Y2"/>
    <mergeCell ref="Z2:AK2"/>
    <mergeCell ref="B3:G3"/>
    <mergeCell ref="H3:M3"/>
    <mergeCell ref="N3:S3"/>
    <mergeCell ref="T3:Y3"/>
    <mergeCell ref="Z3:AE3"/>
    <mergeCell ref="AF3:AK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5"/>
  <sheetViews>
    <sheetView workbookViewId="0">
      <selection activeCell="N26" sqref="N26"/>
    </sheetView>
  </sheetViews>
  <sheetFormatPr defaultColWidth="9.15234375" defaultRowHeight="14.6" x14ac:dyDescent="0.4"/>
  <cols>
    <col min="1" max="1" width="13.3828125" style="2" customWidth="1"/>
    <col min="2" max="2" width="5.69140625" style="30" customWidth="1"/>
    <col min="3" max="3" width="5.69140625" style="29" customWidth="1"/>
    <col min="4" max="4" width="5.69140625" style="38" customWidth="1"/>
    <col min="5" max="5" width="5.69140625" style="29" customWidth="1"/>
    <col min="6" max="6" width="5.69140625" style="31" customWidth="1"/>
    <col min="7" max="7" width="5.69140625" style="43" customWidth="1"/>
    <col min="8" max="9" width="9.15234375" style="2"/>
    <col min="10" max="10" width="11" style="30" customWidth="1"/>
    <col min="11" max="11" width="12.53515625" style="29" customWidth="1"/>
    <col min="12" max="16384" width="9.15234375" style="2"/>
  </cols>
  <sheetData>
    <row r="1" spans="1:11" ht="15" thickBot="1" x14ac:dyDescent="0.45">
      <c r="A1" s="16" t="s">
        <v>6</v>
      </c>
      <c r="B1" s="130" t="s">
        <v>7</v>
      </c>
      <c r="C1" s="131"/>
      <c r="D1" s="131"/>
      <c r="E1" s="131"/>
      <c r="F1" s="131"/>
      <c r="G1" s="131"/>
      <c r="J1" s="134" t="s">
        <v>23</v>
      </c>
      <c r="K1" s="135"/>
    </row>
    <row r="2" spans="1:11" ht="15" thickBot="1" x14ac:dyDescent="0.45">
      <c r="A2" s="16" t="s">
        <v>0</v>
      </c>
      <c r="B2" s="130" t="s">
        <v>3</v>
      </c>
      <c r="C2" s="131"/>
      <c r="D2" s="131" t="s">
        <v>8</v>
      </c>
      <c r="E2" s="131"/>
      <c r="F2" s="131" t="s">
        <v>9</v>
      </c>
      <c r="G2" s="131"/>
      <c r="J2" s="130" t="s">
        <v>22</v>
      </c>
      <c r="K2" s="131"/>
    </row>
    <row r="3" spans="1:11" s="33" customFormat="1" ht="15" thickBot="1" x14ac:dyDescent="0.45">
      <c r="A3" s="32" t="s">
        <v>1</v>
      </c>
      <c r="B3" s="44" t="s">
        <v>15</v>
      </c>
      <c r="C3" s="25" t="s">
        <v>16</v>
      </c>
      <c r="D3" s="34" t="s">
        <v>15</v>
      </c>
      <c r="E3" s="25" t="s">
        <v>16</v>
      </c>
      <c r="F3" s="24" t="s">
        <v>15</v>
      </c>
      <c r="G3" s="39" t="s">
        <v>16</v>
      </c>
      <c r="J3" s="44" t="s">
        <v>15</v>
      </c>
      <c r="K3" s="25" t="s">
        <v>16</v>
      </c>
    </row>
    <row r="4" spans="1:11" ht="15" thickBot="1" x14ac:dyDescent="0.45">
      <c r="A4" s="16" t="s">
        <v>2</v>
      </c>
      <c r="B4" s="45" t="s">
        <v>14</v>
      </c>
      <c r="C4" s="10" t="s">
        <v>14</v>
      </c>
      <c r="D4" s="35" t="s">
        <v>14</v>
      </c>
      <c r="E4" s="10" t="s">
        <v>14</v>
      </c>
      <c r="F4" s="6" t="s">
        <v>14</v>
      </c>
      <c r="G4" s="40" t="s">
        <v>14</v>
      </c>
      <c r="J4" s="54" t="s">
        <v>14</v>
      </c>
      <c r="K4" s="55" t="s">
        <v>14</v>
      </c>
    </row>
    <row r="5" spans="1:11" ht="15" thickBot="1" x14ac:dyDescent="0.45">
      <c r="A5" s="27">
        <f>0</f>
        <v>0</v>
      </c>
      <c r="B5" s="49">
        <f>AVERAGE('Raw data'!B5:G5)</f>
        <v>-1.2602800000000001</v>
      </c>
      <c r="C5" s="50">
        <f>AVERAGE('Raw data'!H5:M5)</f>
        <v>-1.5697766666666668</v>
      </c>
      <c r="D5" s="51">
        <f>AVERAGE('Raw data'!N5:S5)</f>
        <v>-4.6796633333333331</v>
      </c>
      <c r="E5" s="50">
        <f>AVERAGE('Raw data'!T5:Y5)</f>
        <v>-2.2699099999999999</v>
      </c>
      <c r="F5" s="52">
        <f>AVERAGE('Raw data'!Z5:AE5)</f>
        <v>-5.6447016666666663</v>
      </c>
      <c r="G5" s="53">
        <f>AVERAGE('Raw data'!AF5:AK5)</f>
        <v>-2.7159783333333336</v>
      </c>
      <c r="J5" s="49">
        <f>AVERAGE(B5,D5,F5)</f>
        <v>-3.8615483333333329</v>
      </c>
      <c r="K5" s="50">
        <f>AVERAGE(C5,E5,G5)</f>
        <v>-2.1852216666666666</v>
      </c>
    </row>
    <row r="6" spans="1:11" ht="15" thickBot="1" x14ac:dyDescent="0.45">
      <c r="A6" s="27">
        <f t="shared" ref="A6:A37" si="0">A5+0.01</f>
        <v>0.01</v>
      </c>
      <c r="B6" s="46">
        <f>AVERAGE('Raw data'!B6:G6)</f>
        <v>-2.8553566666666668</v>
      </c>
      <c r="C6" s="12">
        <f>AVERAGE('Raw data'!H6:M6)</f>
        <v>-3.2690099999999997</v>
      </c>
      <c r="D6" s="36">
        <f>AVERAGE('Raw data'!N6:S6)</f>
        <v>-6.4569733333333339</v>
      </c>
      <c r="E6" s="12">
        <f>AVERAGE('Raw data'!T6:Y6)</f>
        <v>-4.3332300000000004</v>
      </c>
      <c r="F6" s="8">
        <f>AVERAGE('Raw data'!Z6:AE6)</f>
        <v>-7.4620733333333336</v>
      </c>
      <c r="G6" s="41">
        <f>AVERAGE('Raw data'!AF6:AK6)</f>
        <v>-4.666175</v>
      </c>
      <c r="J6" s="49">
        <f t="shared" ref="J6:J69" si="1">AVERAGE(B6,D6,F6)</f>
        <v>-5.5914677777777788</v>
      </c>
      <c r="K6" s="50">
        <f t="shared" ref="K6:K69" si="2">AVERAGE(C6,E6,G6)</f>
        <v>-4.0894716666666673</v>
      </c>
    </row>
    <row r="7" spans="1:11" ht="15" thickBot="1" x14ac:dyDescent="0.45">
      <c r="A7" s="27">
        <f t="shared" si="0"/>
        <v>0.02</v>
      </c>
      <c r="B7" s="46">
        <f>AVERAGE('Raw data'!B7:G7)</f>
        <v>-4.2946650000000002</v>
      </c>
      <c r="C7" s="12">
        <f>AVERAGE('Raw data'!H7:M7)</f>
        <v>-4.8085666666666667</v>
      </c>
      <c r="D7" s="36">
        <f>AVERAGE('Raw data'!N7:S7)</f>
        <v>-8.0329299999999986</v>
      </c>
      <c r="E7" s="12">
        <f>AVERAGE('Raw data'!T7:Y7)</f>
        <v>-6.2087199999999996</v>
      </c>
      <c r="F7" s="8">
        <f>AVERAGE('Raw data'!Z7:AE7)</f>
        <v>-9.0689299999999999</v>
      </c>
      <c r="G7" s="41">
        <f>AVERAGE('Raw data'!AF7:AK7)</f>
        <v>-6.4183533333333331</v>
      </c>
      <c r="J7" s="49">
        <f t="shared" si="1"/>
        <v>-7.1321749999999993</v>
      </c>
      <c r="K7" s="50">
        <f t="shared" si="2"/>
        <v>-5.8118799999999995</v>
      </c>
    </row>
    <row r="8" spans="1:11" ht="15" thickBot="1" x14ac:dyDescent="0.45">
      <c r="A8" s="27">
        <f t="shared" si="0"/>
        <v>0.03</v>
      </c>
      <c r="B8" s="46">
        <f>AVERAGE('Raw data'!B8:G8)</f>
        <v>-5.4035900000000003</v>
      </c>
      <c r="C8" s="12">
        <f>AVERAGE('Raw data'!H8:M8)</f>
        <v>-5.9809950000000001</v>
      </c>
      <c r="D8" s="36">
        <f>AVERAGE('Raw data'!N8:S8)</f>
        <v>-9.221051666666666</v>
      </c>
      <c r="E8" s="12">
        <f>AVERAGE('Raw data'!T8:Y8)</f>
        <v>-7.6626849999999997</v>
      </c>
      <c r="F8" s="8">
        <f>AVERAGE('Raw data'!Z8:AE8)</f>
        <v>-10.282698333333332</v>
      </c>
      <c r="G8" s="41">
        <f>AVERAGE('Raw data'!AF8:AK8)</f>
        <v>-7.7625233333333332</v>
      </c>
      <c r="J8" s="49">
        <f t="shared" si="1"/>
        <v>-8.3024466666666665</v>
      </c>
      <c r="K8" s="50">
        <f t="shared" si="2"/>
        <v>-7.1354011111111113</v>
      </c>
    </row>
    <row r="9" spans="1:11" ht="15" thickBot="1" x14ac:dyDescent="0.45">
      <c r="A9" s="27">
        <f t="shared" si="0"/>
        <v>0.04</v>
      </c>
      <c r="B9" s="46">
        <f>AVERAGE('Raw data'!B9:G9)</f>
        <v>-6.0964533333333328</v>
      </c>
      <c r="C9" s="12">
        <f>AVERAGE('Raw data'!H9:M9)</f>
        <v>-6.6724833333333331</v>
      </c>
      <c r="D9" s="36">
        <f>AVERAGE('Raw data'!N9:S9)</f>
        <v>-9.9297983333333342</v>
      </c>
      <c r="E9" s="12">
        <f>AVERAGE('Raw data'!T9:Y9)</f>
        <v>-8.5693300000000008</v>
      </c>
      <c r="F9" s="8">
        <f>AVERAGE('Raw data'!Z9:AE9)</f>
        <v>-11.00817</v>
      </c>
      <c r="G9" s="41">
        <f>AVERAGE('Raw data'!AF9:AK9)</f>
        <v>-8.5827249999999999</v>
      </c>
      <c r="J9" s="49">
        <f t="shared" si="1"/>
        <v>-9.0114738888888883</v>
      </c>
      <c r="K9" s="50">
        <f t="shared" si="2"/>
        <v>-7.9415127777777776</v>
      </c>
    </row>
    <row r="10" spans="1:11" ht="15" thickBot="1" x14ac:dyDescent="0.45">
      <c r="A10" s="27">
        <f t="shared" si="0"/>
        <v>0.05</v>
      </c>
      <c r="B10" s="46">
        <f>AVERAGE('Raw data'!B10:G10)</f>
        <v>-6.3787899999999995</v>
      </c>
      <c r="C10" s="12">
        <f>AVERAGE('Raw data'!H10:M10)</f>
        <v>-6.8779000000000003</v>
      </c>
      <c r="D10" s="36">
        <f>AVERAGE('Raw data'!N10:S10)</f>
        <v>-10.167631666666667</v>
      </c>
      <c r="E10" s="12">
        <f>AVERAGE('Raw data'!T10:Y10)</f>
        <v>-8.9234816666666656</v>
      </c>
      <c r="F10" s="8">
        <f>AVERAGE('Raw data'!Z10:AE10)</f>
        <v>-11.243681666666667</v>
      </c>
      <c r="G10" s="41">
        <f>AVERAGE('Raw data'!AF10:AK10)</f>
        <v>-8.8675350000000002</v>
      </c>
      <c r="J10" s="49">
        <f t="shared" si="1"/>
        <v>-9.2633677777777788</v>
      </c>
      <c r="K10" s="50">
        <f t="shared" si="2"/>
        <v>-8.2229722222222232</v>
      </c>
    </row>
    <row r="11" spans="1:11" ht="15" thickBot="1" x14ac:dyDescent="0.45">
      <c r="A11" s="27">
        <f t="shared" si="0"/>
        <v>6.0000000000000005E-2</v>
      </c>
      <c r="B11" s="46">
        <f>AVERAGE('Raw data'!B11:G11)</f>
        <v>-6.3207399999999998</v>
      </c>
      <c r="C11" s="12">
        <f>AVERAGE('Raw data'!H11:M11)</f>
        <v>-6.6791899999999993</v>
      </c>
      <c r="D11" s="36">
        <f>AVERAGE('Raw data'!N11:S11)</f>
        <v>-10.016264999999999</v>
      </c>
      <c r="E11" s="12">
        <f>AVERAGE('Raw data'!T11:Y11)</f>
        <v>-8.813206666666666</v>
      </c>
      <c r="F11" s="8">
        <f>AVERAGE('Raw data'!Z11:AE11)</f>
        <v>-11.060501666666667</v>
      </c>
      <c r="G11" s="41">
        <f>AVERAGE('Raw data'!AF11:AK11)</f>
        <v>-8.688621666666668</v>
      </c>
      <c r="J11" s="49">
        <f t="shared" si="1"/>
        <v>-9.1325022222222216</v>
      </c>
      <c r="K11" s="50">
        <f t="shared" si="2"/>
        <v>-8.0603394444444447</v>
      </c>
    </row>
    <row r="12" spans="1:11" ht="15" thickBot="1" x14ac:dyDescent="0.45">
      <c r="A12" s="27">
        <f t="shared" si="0"/>
        <v>7.0000000000000007E-2</v>
      </c>
      <c r="B12" s="46">
        <f>AVERAGE('Raw data'!B12:G12)</f>
        <v>-6.0204166666666667</v>
      </c>
      <c r="C12" s="12">
        <f>AVERAGE('Raw data'!H12:M12)</f>
        <v>-6.2036166666666661</v>
      </c>
      <c r="D12" s="36">
        <f>AVERAGE('Raw data'!N12:S12)</f>
        <v>-9.58995</v>
      </c>
      <c r="E12" s="12">
        <f>AVERAGE('Raw data'!T12:Y12)</f>
        <v>-8.3725100000000001</v>
      </c>
      <c r="F12" s="8">
        <f>AVERAGE('Raw data'!Z12:AE12)</f>
        <v>-10.568273333333334</v>
      </c>
      <c r="G12" s="41">
        <f>AVERAGE('Raw data'!AF12:AK12)</f>
        <v>-8.1636166666666679</v>
      </c>
      <c r="J12" s="49">
        <f t="shared" si="1"/>
        <v>-8.7262133333333338</v>
      </c>
      <c r="K12" s="50">
        <f t="shared" si="2"/>
        <v>-7.5799144444444453</v>
      </c>
    </row>
    <row r="13" spans="1:11" ht="15" thickBot="1" x14ac:dyDescent="0.45">
      <c r="A13" s="27">
        <f t="shared" si="0"/>
        <v>0.08</v>
      </c>
      <c r="B13" s="46">
        <f>AVERAGE('Raw data'!B13:G13)</f>
        <v>-5.571838333333333</v>
      </c>
      <c r="C13" s="12">
        <f>AVERAGE('Raw data'!H13:M13)</f>
        <v>-5.5811699999999993</v>
      </c>
      <c r="D13" s="36">
        <f>AVERAGE('Raw data'!N13:S13)</f>
        <v>-8.9982249999999997</v>
      </c>
      <c r="E13" s="12">
        <f>AVERAGE('Raw data'!T13:Y13)</f>
        <v>-7.7378133333333325</v>
      </c>
      <c r="F13" s="8">
        <f>AVERAGE('Raw data'!Z13:AE13)</f>
        <v>-9.8819916666666661</v>
      </c>
      <c r="G13" s="41">
        <f>AVERAGE('Raw data'!AF13:AK13)</f>
        <v>-7.4198466666666656</v>
      </c>
      <c r="J13" s="49">
        <f t="shared" si="1"/>
        <v>-8.1506850000000011</v>
      </c>
      <c r="K13" s="50">
        <f t="shared" si="2"/>
        <v>-6.9129433333333319</v>
      </c>
    </row>
    <row r="14" spans="1:11" ht="15" thickBot="1" x14ac:dyDescent="0.45">
      <c r="A14" s="27">
        <f t="shared" si="0"/>
        <v>0.09</v>
      </c>
      <c r="B14" s="46">
        <f>AVERAGE('Raw data'!B14:G14)</f>
        <v>-5.0448533333333332</v>
      </c>
      <c r="C14" s="12">
        <f>AVERAGE('Raw data'!H14:M14)</f>
        <v>-4.9146133333333335</v>
      </c>
      <c r="D14" s="36">
        <f>AVERAGE('Raw data'!N14:S14)</f>
        <v>-8.3233166666666669</v>
      </c>
      <c r="E14" s="12">
        <f>AVERAGE('Raw data'!T14:Y14)</f>
        <v>-7.0186083333333338</v>
      </c>
      <c r="F14" s="8">
        <f>AVERAGE('Raw data'!Z14:AE14)</f>
        <v>-9.0984333333333325</v>
      </c>
      <c r="G14" s="41">
        <f>AVERAGE('Raw data'!AF14:AK14)</f>
        <v>-6.5682699999999992</v>
      </c>
      <c r="J14" s="49">
        <f t="shared" si="1"/>
        <v>-7.4888677777777772</v>
      </c>
      <c r="K14" s="50">
        <f t="shared" si="2"/>
        <v>-6.1671638888888891</v>
      </c>
    </row>
    <row r="15" spans="1:11" ht="15" thickBot="1" x14ac:dyDescent="0.45">
      <c r="A15" s="27">
        <f t="shared" si="0"/>
        <v>9.9999999999999992E-2</v>
      </c>
      <c r="B15" s="46">
        <f>AVERAGE('Raw data'!B15:G15)</f>
        <v>-4.4800416666666667</v>
      </c>
      <c r="C15" s="12">
        <f>AVERAGE('Raw data'!H15:M15)</f>
        <v>-4.2675299999999998</v>
      </c>
      <c r="D15" s="36">
        <f>AVERAGE('Raw data'!N15:S15)</f>
        <v>-7.6145550000000002</v>
      </c>
      <c r="E15" s="12">
        <f>AVERAGE('Raw data'!T15:Y15)</f>
        <v>-6.2856666666666667</v>
      </c>
      <c r="F15" s="8">
        <f>AVERAGE('Raw data'!Z15:AE15)</f>
        <v>-8.2851200000000009</v>
      </c>
      <c r="G15" s="41">
        <f>AVERAGE('Raw data'!AF15:AK15)</f>
        <v>-5.6898466666666669</v>
      </c>
      <c r="J15" s="49">
        <f t="shared" si="1"/>
        <v>-6.7932388888888893</v>
      </c>
      <c r="K15" s="50">
        <f t="shared" si="2"/>
        <v>-5.4143477777777775</v>
      </c>
    </row>
    <row r="16" spans="1:11" ht="15" thickBot="1" x14ac:dyDescent="0.45">
      <c r="A16" s="27">
        <f t="shared" si="0"/>
        <v>0.10999999999999999</v>
      </c>
      <c r="B16" s="46">
        <f>AVERAGE('Raw data'!B16:G16)</f>
        <v>-3.8944116666666666</v>
      </c>
      <c r="C16" s="12">
        <f>AVERAGE('Raw data'!H16:M16)</f>
        <v>-3.6676083333333325</v>
      </c>
      <c r="D16" s="36">
        <f>AVERAGE('Raw data'!N16:S16)</f>
        <v>-6.8949250000000006</v>
      </c>
      <c r="E16" s="12">
        <f>AVERAGE('Raw data'!T16:Y16)</f>
        <v>-5.572588333333333</v>
      </c>
      <c r="F16" s="8">
        <f>AVERAGE('Raw data'!Z16:AE16)</f>
        <v>-7.4801483333333332</v>
      </c>
      <c r="G16" s="41">
        <f>AVERAGE('Raw data'!AF16:AK16)</f>
        <v>-4.8336966666666674</v>
      </c>
      <c r="J16" s="49">
        <f t="shared" si="1"/>
        <v>-6.0898283333333332</v>
      </c>
      <c r="K16" s="50">
        <f t="shared" si="2"/>
        <v>-4.6912977777777778</v>
      </c>
    </row>
    <row r="17" spans="1:11" ht="15" thickBot="1" x14ac:dyDescent="0.45">
      <c r="A17" s="27">
        <f t="shared" si="0"/>
        <v>0.11999999999999998</v>
      </c>
      <c r="B17" s="46">
        <f>AVERAGE('Raw data'!B17:G17)</f>
        <v>-3.2922366666666663</v>
      </c>
      <c r="C17" s="12">
        <f>AVERAGE('Raw data'!H17:M17)</f>
        <v>-3.1178083333333331</v>
      </c>
      <c r="D17" s="36">
        <f>AVERAGE('Raw data'!N17:S17)</f>
        <v>-6.1728850000000008</v>
      </c>
      <c r="E17" s="12">
        <f>AVERAGE('Raw data'!T17:Y17)</f>
        <v>-4.8859599999999999</v>
      </c>
      <c r="F17" s="8">
        <f>AVERAGE('Raw data'!Z17:AE17)</f>
        <v>-6.6986699999999999</v>
      </c>
      <c r="G17" s="41">
        <f>AVERAGE('Raw data'!AF17:AK17)</f>
        <v>-4.0212516666666671</v>
      </c>
      <c r="J17" s="49">
        <f t="shared" si="1"/>
        <v>-5.3879305555555561</v>
      </c>
      <c r="K17" s="50">
        <f t="shared" si="2"/>
        <v>-4.0083400000000005</v>
      </c>
    </row>
    <row r="18" spans="1:11" ht="15" thickBot="1" x14ac:dyDescent="0.45">
      <c r="A18" s="27">
        <f t="shared" si="0"/>
        <v>0.12999999999999998</v>
      </c>
      <c r="B18" s="46">
        <f>AVERAGE('Raw data'!B18:G18)</f>
        <v>-2.6755033333333333</v>
      </c>
      <c r="C18" s="12">
        <f>AVERAGE('Raw data'!H18:M18)</f>
        <v>-2.6078899999999998</v>
      </c>
      <c r="D18" s="36">
        <f>AVERAGE('Raw data'!N18:S18)</f>
        <v>-5.4527600000000005</v>
      </c>
      <c r="E18" s="12">
        <f>AVERAGE('Raw data'!T18:Y18)</f>
        <v>-4.2183683333333342</v>
      </c>
      <c r="F18" s="8">
        <f>AVERAGE('Raw data'!Z18:AE18)</f>
        <v>-5.9420583333333328</v>
      </c>
      <c r="G18" s="41">
        <f>AVERAGE('Raw data'!AF18:AK18)</f>
        <v>-3.2548316666666666</v>
      </c>
      <c r="J18" s="49">
        <f t="shared" si="1"/>
        <v>-4.6901072222222213</v>
      </c>
      <c r="K18" s="50">
        <f t="shared" si="2"/>
        <v>-3.3603633333333334</v>
      </c>
    </row>
    <row r="19" spans="1:11" ht="15" thickBot="1" x14ac:dyDescent="0.45">
      <c r="A19" s="27">
        <f t="shared" si="0"/>
        <v>0.13999999999999999</v>
      </c>
      <c r="B19" s="46">
        <f>AVERAGE('Raw data'!B19:G19)</f>
        <v>-2.0492699999999999</v>
      </c>
      <c r="C19" s="12">
        <f>AVERAGE('Raw data'!H19:M19)</f>
        <v>-2.1236416666666664</v>
      </c>
      <c r="D19" s="36">
        <f>AVERAGE('Raw data'!N19:S19)</f>
        <v>-4.7399766666666672</v>
      </c>
      <c r="E19" s="12">
        <f>AVERAGE('Raw data'!T19:Y19)</f>
        <v>-3.5596583333333331</v>
      </c>
      <c r="F19" s="8">
        <f>AVERAGE('Raw data'!Z19:AE19)</f>
        <v>-5.2065250000000001</v>
      </c>
      <c r="G19" s="41">
        <f>AVERAGE('Raw data'!AF19:AK19)</f>
        <v>-2.5263450000000001</v>
      </c>
      <c r="J19" s="49">
        <f t="shared" si="1"/>
        <v>-3.9985905555555554</v>
      </c>
      <c r="K19" s="50">
        <f t="shared" si="2"/>
        <v>-2.7365483333333329</v>
      </c>
    </row>
    <row r="20" spans="1:11" ht="15" thickBot="1" x14ac:dyDescent="0.45">
      <c r="A20" s="27">
        <f t="shared" si="0"/>
        <v>0.15</v>
      </c>
      <c r="B20" s="46">
        <f>AVERAGE('Raw data'!B20:G20)</f>
        <v>-1.4220316666666666</v>
      </c>
      <c r="C20" s="12">
        <f>AVERAGE('Raw data'!H20:M20)</f>
        <v>-1.6516916666666666</v>
      </c>
      <c r="D20" s="36">
        <f>AVERAGE('Raw data'!N20:S20)</f>
        <v>-4.0419133333333335</v>
      </c>
      <c r="E20" s="12">
        <f>AVERAGE('Raw data'!T20:Y20)</f>
        <v>-2.903985</v>
      </c>
      <c r="F20" s="8">
        <f>AVERAGE('Raw data'!Z20:AE20)</f>
        <v>-4.4895149999999999</v>
      </c>
      <c r="G20" s="41">
        <f>AVERAGE('Raw data'!AF20:AK20)</f>
        <v>-1.8263866666666668</v>
      </c>
      <c r="J20" s="49">
        <f t="shared" si="1"/>
        <v>-3.3178199999999998</v>
      </c>
      <c r="K20" s="50">
        <f t="shared" si="2"/>
        <v>-2.1273544444444448</v>
      </c>
    </row>
    <row r="21" spans="1:11" ht="15" thickBot="1" x14ac:dyDescent="0.45">
      <c r="A21" s="27">
        <f t="shared" si="0"/>
        <v>0.16</v>
      </c>
      <c r="B21" s="46">
        <f>AVERAGE('Raw data'!B21:G21)</f>
        <v>-0.80297833333333335</v>
      </c>
      <c r="C21" s="12">
        <f>AVERAGE('Raw data'!H21:M21)</f>
        <v>-1.1823333333333335</v>
      </c>
      <c r="D21" s="36">
        <f>AVERAGE('Raw data'!N21:S21)</f>
        <v>-3.3660816666666666</v>
      </c>
      <c r="E21" s="12">
        <f>AVERAGE('Raw data'!T21:Y21)</f>
        <v>-2.2513650000000003</v>
      </c>
      <c r="F21" s="8">
        <f>AVERAGE('Raw data'!Z21:AE21)</f>
        <v>-3.792745</v>
      </c>
      <c r="G21" s="41">
        <f>AVERAGE('Raw data'!AF21:AK21)</f>
        <v>-1.1502066666666668</v>
      </c>
      <c r="J21" s="49">
        <f t="shared" si="1"/>
        <v>-2.6539350000000002</v>
      </c>
      <c r="K21" s="50">
        <f t="shared" si="2"/>
        <v>-1.5279683333333336</v>
      </c>
    </row>
    <row r="22" spans="1:11" ht="15" thickBot="1" x14ac:dyDescent="0.45">
      <c r="A22" s="27">
        <f t="shared" si="0"/>
        <v>0.17</v>
      </c>
      <c r="B22" s="46">
        <f>AVERAGE('Raw data'!B22:G22)</f>
        <v>-0.19916166666666668</v>
      </c>
      <c r="C22" s="12">
        <f>AVERAGE('Raw data'!H22:M22)</f>
        <v>-0.71140999999999999</v>
      </c>
      <c r="D22" s="36">
        <f>AVERAGE('Raw data'!N22:S22)</f>
        <v>-2.7183499999999996</v>
      </c>
      <c r="E22" s="12">
        <f>AVERAGE('Raw data'!T22:Y22)</f>
        <v>-1.6064499999999999</v>
      </c>
      <c r="F22" s="8">
        <f>AVERAGE('Raw data'!Z22:AE22)</f>
        <v>-3.1225266666666669</v>
      </c>
      <c r="G22" s="41">
        <f>AVERAGE('Raw data'!AF22:AK22)</f>
        <v>-0.50037000000000009</v>
      </c>
      <c r="J22" s="49">
        <f t="shared" si="1"/>
        <v>-2.0133461111111113</v>
      </c>
      <c r="K22" s="50">
        <f t="shared" si="2"/>
        <v>-0.93941000000000008</v>
      </c>
    </row>
    <row r="23" spans="1:11" ht="15" thickBot="1" x14ac:dyDescent="0.45">
      <c r="A23" s="27">
        <f t="shared" si="0"/>
        <v>0.18000000000000002</v>
      </c>
      <c r="B23" s="46">
        <f>AVERAGE('Raw data'!B23:G23)</f>
        <v>0.385855</v>
      </c>
      <c r="C23" s="12">
        <f>AVERAGE('Raw data'!H23:M23)</f>
        <v>-0.24063499999999993</v>
      </c>
      <c r="D23" s="36">
        <f>AVERAGE('Raw data'!N23:S23)</f>
        <v>-2.1027783333333336</v>
      </c>
      <c r="E23" s="12">
        <f>AVERAGE('Raw data'!T23:Y23)</f>
        <v>-0.9766866666666667</v>
      </c>
      <c r="F23" s="8">
        <f>AVERAGE('Raw data'!Z23:AE23)</f>
        <v>-2.487765</v>
      </c>
      <c r="G23" s="41">
        <f>AVERAGE('Raw data'!AF23:AK23)</f>
        <v>0.11370666666666666</v>
      </c>
      <c r="J23" s="49">
        <f t="shared" si="1"/>
        <v>-1.4015627777777777</v>
      </c>
      <c r="K23" s="50">
        <f t="shared" si="2"/>
        <v>-0.36787166666666665</v>
      </c>
    </row>
    <row r="24" spans="1:11" ht="15" thickBot="1" x14ac:dyDescent="0.45">
      <c r="A24" s="27">
        <f t="shared" si="0"/>
        <v>0.19000000000000003</v>
      </c>
      <c r="B24" s="46">
        <f>AVERAGE('Raw data'!B24:G24)</f>
        <v>0.95125833333333343</v>
      </c>
      <c r="C24" s="12">
        <f>AVERAGE('Raw data'!H24:M24)</f>
        <v>0.22251499999999999</v>
      </c>
      <c r="D24" s="36">
        <f>AVERAGE('Raw data'!N24:S24)</f>
        <v>-1.5224266666666668</v>
      </c>
      <c r="E24" s="12">
        <f>AVERAGE('Raw data'!T24:Y24)</f>
        <v>-0.37105833333333332</v>
      </c>
      <c r="F24" s="8">
        <f>AVERAGE('Raw data'!Z24:AE24)</f>
        <v>-1.8968916666666666</v>
      </c>
      <c r="G24" s="41">
        <f>AVERAGE('Raw data'!AF24:AK24)</f>
        <v>0.67912333333333341</v>
      </c>
      <c r="J24" s="49">
        <f t="shared" si="1"/>
        <v>-0.82268666666666668</v>
      </c>
      <c r="K24" s="50">
        <f t="shared" si="2"/>
        <v>0.17686000000000002</v>
      </c>
    </row>
    <row r="25" spans="1:11" ht="15" thickBot="1" x14ac:dyDescent="0.45">
      <c r="A25" s="27">
        <f t="shared" si="0"/>
        <v>0.20000000000000004</v>
      </c>
      <c r="B25" s="46">
        <f>AVERAGE('Raw data'!B25:G25)</f>
        <v>1.4979866666666668</v>
      </c>
      <c r="C25" s="12">
        <f>AVERAGE('Raw data'!H25:M25)</f>
        <v>0.66798000000000002</v>
      </c>
      <c r="D25" s="36">
        <f>AVERAGE('Raw data'!N25:S25)</f>
        <v>-0.97998666666666667</v>
      </c>
      <c r="E25" s="12">
        <f>AVERAGE('Raw data'!T25:Y25)</f>
        <v>0.20098000000000002</v>
      </c>
      <c r="F25" s="8">
        <f>AVERAGE('Raw data'!Z25:AE25)</f>
        <v>-1.3549749999999998</v>
      </c>
      <c r="G25" s="41">
        <f>AVERAGE('Raw data'!AF25:AK25)</f>
        <v>1.1835449999999998</v>
      </c>
      <c r="J25" s="49">
        <f t="shared" si="1"/>
        <v>-0.27899166666666658</v>
      </c>
      <c r="K25" s="50">
        <f t="shared" si="2"/>
        <v>0.68416833333333338</v>
      </c>
    </row>
    <row r="26" spans="1:11" ht="15" thickBot="1" x14ac:dyDescent="0.45">
      <c r="A26" s="27">
        <f t="shared" si="0"/>
        <v>0.21000000000000005</v>
      </c>
      <c r="B26" s="46">
        <f>AVERAGE('Raw data'!B26:G26)</f>
        <v>2.0270833333333331</v>
      </c>
      <c r="C26" s="12">
        <f>AVERAGE('Raw data'!H26:M26)</f>
        <v>1.0868083333333334</v>
      </c>
      <c r="D26" s="36">
        <f>AVERAGE('Raw data'!N26:S26)</f>
        <v>-0.4776483333333334</v>
      </c>
      <c r="E26" s="12">
        <f>AVERAGE('Raw data'!T26:Y26)</f>
        <v>0.73169333333333331</v>
      </c>
      <c r="F26" s="8">
        <f>AVERAGE('Raw data'!Z26:AE26)</f>
        <v>-0.86237666666666668</v>
      </c>
      <c r="G26" s="41">
        <f>AVERAGE('Raw data'!AF26:AK26)</f>
        <v>1.6195533333333332</v>
      </c>
      <c r="J26" s="49">
        <f t="shared" si="1"/>
        <v>0.22901944444444433</v>
      </c>
      <c r="K26" s="50">
        <f t="shared" si="2"/>
        <v>1.1460183333333334</v>
      </c>
    </row>
    <row r="27" spans="1:11" ht="15" thickBot="1" x14ac:dyDescent="0.45">
      <c r="A27" s="27">
        <f t="shared" si="0"/>
        <v>0.22000000000000006</v>
      </c>
      <c r="B27" s="46">
        <f>AVERAGE('Raw data'!B27:G27)</f>
        <v>2.5387466666666665</v>
      </c>
      <c r="C27" s="12">
        <f>AVERAGE('Raw data'!H27:M27)</f>
        <v>1.4743933333333334</v>
      </c>
      <c r="D27" s="36">
        <f>AVERAGE('Raw data'!N27:S27)</f>
        <v>-1.644E-2</v>
      </c>
      <c r="E27" s="12">
        <f>AVERAGE('Raw data'!T27:Y27)</f>
        <v>1.2170449999999999</v>
      </c>
      <c r="F27" s="8">
        <f>AVERAGE('Raw data'!Z27:AE27)</f>
        <v>-0.41493833333333335</v>
      </c>
      <c r="G27" s="41">
        <f>AVERAGE('Raw data'!AF27:AK27)</f>
        <v>1.9876466666666668</v>
      </c>
      <c r="J27" s="49">
        <f t="shared" si="1"/>
        <v>0.70245611111111117</v>
      </c>
      <c r="K27" s="50">
        <f t="shared" si="2"/>
        <v>1.5596949999999998</v>
      </c>
    </row>
    <row r="28" spans="1:11" ht="15" thickBot="1" x14ac:dyDescent="0.45">
      <c r="A28" s="27">
        <f t="shared" si="0"/>
        <v>0.23000000000000007</v>
      </c>
      <c r="B28" s="46">
        <f>AVERAGE('Raw data'!B28:G28)</f>
        <v>3.0310233333333332</v>
      </c>
      <c r="C28" s="12">
        <f>AVERAGE('Raw data'!H28:M28)</f>
        <v>1.8317949999999998</v>
      </c>
      <c r="D28" s="36">
        <f>AVERAGE('Raw data'!N28:S28)</f>
        <v>0.40450000000000003</v>
      </c>
      <c r="E28" s="12">
        <f>AVERAGE('Raw data'!T28:Y28)</f>
        <v>1.6579549999999996</v>
      </c>
      <c r="F28" s="8">
        <f>AVERAGE('Raw data'!Z28:AE28)</f>
        <v>-5.5766666666666248E-3</v>
      </c>
      <c r="G28" s="41">
        <f>AVERAGE('Raw data'!AF28:AK28)</f>
        <v>2.2974099999999997</v>
      </c>
      <c r="J28" s="49">
        <f t="shared" si="1"/>
        <v>1.1433155555555554</v>
      </c>
      <c r="K28" s="50">
        <f t="shared" si="2"/>
        <v>1.9290533333333331</v>
      </c>
    </row>
    <row r="29" spans="1:11" ht="15" thickBot="1" x14ac:dyDescent="0.45">
      <c r="A29" s="27">
        <f t="shared" si="0"/>
        <v>0.24000000000000007</v>
      </c>
      <c r="B29" s="46">
        <f>AVERAGE('Raw data'!B29:G29)</f>
        <v>3.5001833333333336</v>
      </c>
      <c r="C29" s="12">
        <f>AVERAGE('Raw data'!H29:M29)</f>
        <v>2.1641783333333335</v>
      </c>
      <c r="D29" s="36">
        <f>AVERAGE('Raw data'!N29:S29)</f>
        <v>0.78811166666666665</v>
      </c>
      <c r="E29" s="12">
        <f>AVERAGE('Raw data'!T29:Y29)</f>
        <v>2.0602883333333337</v>
      </c>
      <c r="F29" s="8">
        <f>AVERAGE('Raw data'!Z29:AE29)</f>
        <v>0.37323499999999998</v>
      </c>
      <c r="G29" s="41">
        <f>AVERAGE('Raw data'!AF29:AK29)</f>
        <v>2.5663983333333333</v>
      </c>
      <c r="J29" s="49">
        <f t="shared" si="1"/>
        <v>1.5538433333333337</v>
      </c>
      <c r="K29" s="50">
        <f t="shared" si="2"/>
        <v>2.2636216666666669</v>
      </c>
    </row>
    <row r="30" spans="1:11" ht="15" thickBot="1" x14ac:dyDescent="0.45">
      <c r="A30" s="27">
        <f t="shared" si="0"/>
        <v>0.25000000000000006</v>
      </c>
      <c r="B30" s="46">
        <f>AVERAGE('Raw data'!B30:G30)</f>
        <v>3.9420916666666663</v>
      </c>
      <c r="C30" s="12">
        <f>AVERAGE('Raw data'!H30:M30)</f>
        <v>2.4785566666666665</v>
      </c>
      <c r="D30" s="36">
        <f>AVERAGE('Raw data'!N30:S30)</f>
        <v>1.139175</v>
      </c>
      <c r="E30" s="12">
        <f>AVERAGE('Raw data'!T30:Y30)</f>
        <v>2.4332433333333334</v>
      </c>
      <c r="F30" s="8">
        <f>AVERAGE('Raw data'!Z30:AE30)</f>
        <v>0.72804000000000002</v>
      </c>
      <c r="G30" s="41">
        <f>AVERAGE('Raw data'!AF30:AK30)</f>
        <v>2.8159366666666661</v>
      </c>
      <c r="J30" s="49">
        <f t="shared" si="1"/>
        <v>1.9364355555555555</v>
      </c>
      <c r="K30" s="50">
        <f t="shared" si="2"/>
        <v>2.5759122222222217</v>
      </c>
    </row>
    <row r="31" spans="1:11" ht="15" thickBot="1" x14ac:dyDescent="0.45">
      <c r="A31" s="27">
        <f t="shared" si="0"/>
        <v>0.26000000000000006</v>
      </c>
      <c r="B31" s="46">
        <f>AVERAGE('Raw data'!B31:G31)</f>
        <v>4.3547549999999999</v>
      </c>
      <c r="C31" s="12">
        <f>AVERAGE('Raw data'!H31:M31)</f>
        <v>2.7822316666666667</v>
      </c>
      <c r="D31" s="36">
        <f>AVERAGE('Raw data'!N31:S31)</f>
        <v>1.4632733333333334</v>
      </c>
      <c r="E31" s="12">
        <f>AVERAGE('Raw data'!T31:Y31)</f>
        <v>2.7872033333333337</v>
      </c>
      <c r="F31" s="8">
        <f>AVERAGE('Raw data'!Z31:AE31)</f>
        <v>1.0635783333333333</v>
      </c>
      <c r="G31" s="41">
        <f>AVERAGE('Raw data'!AF31:AK31)</f>
        <v>3.0657866666666664</v>
      </c>
      <c r="J31" s="49">
        <f t="shared" si="1"/>
        <v>2.293868888888889</v>
      </c>
      <c r="K31" s="50">
        <f t="shared" si="2"/>
        <v>2.8784072222222221</v>
      </c>
    </row>
    <row r="32" spans="1:11" ht="15" thickBot="1" x14ac:dyDescent="0.45">
      <c r="A32" s="27">
        <f t="shared" si="0"/>
        <v>0.27000000000000007</v>
      </c>
      <c r="B32" s="46">
        <f>AVERAGE('Raw data'!B32:G32)</f>
        <v>4.7399750000000003</v>
      </c>
      <c r="C32" s="12">
        <f>AVERAGE('Raw data'!H32:M32)</f>
        <v>3.0815916666666663</v>
      </c>
      <c r="D32" s="36">
        <f>AVERAGE('Raw data'!N32:S32)</f>
        <v>1.7663033333333331</v>
      </c>
      <c r="E32" s="12">
        <f>AVERAGE('Raw data'!T32:Y32)</f>
        <v>3.1313650000000002</v>
      </c>
      <c r="F32" s="8">
        <f>AVERAGE('Raw data'!Z32:AE32)</f>
        <v>1.3837016666666668</v>
      </c>
      <c r="G32" s="41">
        <f>AVERAGE('Raw data'!AF32:AK32)</f>
        <v>3.32925</v>
      </c>
      <c r="J32" s="49">
        <f t="shared" si="1"/>
        <v>2.6299933333333336</v>
      </c>
      <c r="K32" s="50">
        <f t="shared" si="2"/>
        <v>3.1807355555555556</v>
      </c>
    </row>
    <row r="33" spans="1:11" ht="15" thickBot="1" x14ac:dyDescent="0.45">
      <c r="A33" s="27">
        <f t="shared" si="0"/>
        <v>0.28000000000000008</v>
      </c>
      <c r="B33" s="46">
        <f>AVERAGE('Raw data'!B33:G33)</f>
        <v>5.1032733333333331</v>
      </c>
      <c r="C33" s="12">
        <f>AVERAGE('Raw data'!H33:M33)</f>
        <v>3.3822433333333333</v>
      </c>
      <c r="D33" s="36">
        <f>AVERAGE('Raw data'!N33:S33)</f>
        <v>2.0540266666666667</v>
      </c>
      <c r="E33" s="12">
        <f>AVERAGE('Raw data'!T33:Y33)</f>
        <v>3.4718216666666666</v>
      </c>
      <c r="F33" s="8">
        <f>AVERAGE('Raw data'!Z33:AE33)</f>
        <v>1.6922016666666664</v>
      </c>
      <c r="G33" s="41">
        <f>AVERAGE('Raw data'!AF33:AK33)</f>
        <v>3.6102449999999995</v>
      </c>
      <c r="J33" s="49">
        <f t="shared" si="1"/>
        <v>2.9498338888888882</v>
      </c>
      <c r="K33" s="50">
        <f t="shared" si="2"/>
        <v>3.4881033333333331</v>
      </c>
    </row>
    <row r="34" spans="1:11" ht="15" thickBot="1" x14ac:dyDescent="0.45">
      <c r="A34" s="27">
        <f t="shared" si="0"/>
        <v>0.29000000000000009</v>
      </c>
      <c r="B34" s="46">
        <f>AVERAGE('Raw data'!B34:G34)</f>
        <v>5.4526933333333334</v>
      </c>
      <c r="C34" s="12">
        <f>AVERAGE('Raw data'!H34:M34)</f>
        <v>3.6887066666666666</v>
      </c>
      <c r="D34" s="36">
        <f>AVERAGE('Raw data'!N34:S34)</f>
        <v>2.3317733333333335</v>
      </c>
      <c r="E34" s="12">
        <f>AVERAGE('Raw data'!T34:Y34)</f>
        <v>3.8110083333333336</v>
      </c>
      <c r="F34" s="8">
        <f>AVERAGE('Raw data'!Z34:AE34)</f>
        <v>1.9940749999999998</v>
      </c>
      <c r="G34" s="41">
        <f>AVERAGE('Raw data'!AF34:AK34)</f>
        <v>3.9040549999999996</v>
      </c>
      <c r="J34" s="49">
        <f t="shared" si="1"/>
        <v>3.2595138888888893</v>
      </c>
      <c r="K34" s="50">
        <f t="shared" si="2"/>
        <v>3.8012566666666667</v>
      </c>
    </row>
    <row r="35" spans="1:11" ht="15" thickBot="1" x14ac:dyDescent="0.45">
      <c r="A35" s="27">
        <f t="shared" si="0"/>
        <v>0.3000000000000001</v>
      </c>
      <c r="B35" s="46">
        <f>AVERAGE('Raw data'!B35:G35)</f>
        <v>5.7968566666666668</v>
      </c>
      <c r="C35" s="12">
        <f>AVERAGE('Raw data'!H35:M35)</f>
        <v>4.0048083333333331</v>
      </c>
      <c r="D35" s="36">
        <f>AVERAGE('Raw data'!N35:S35)</f>
        <v>2.6045333333333334</v>
      </c>
      <c r="E35" s="12">
        <f>AVERAGE('Raw data'!T35:Y35)</f>
        <v>4.1482149999999995</v>
      </c>
      <c r="F35" s="8">
        <f>AVERAGE('Raw data'!Z35:AE35)</f>
        <v>2.2955950000000001</v>
      </c>
      <c r="G35" s="41">
        <f>AVERAGE('Raw data'!AF35:AK35)</f>
        <v>4.2007133333333329</v>
      </c>
      <c r="J35" s="49">
        <f t="shared" si="1"/>
        <v>3.5656616666666667</v>
      </c>
      <c r="K35" s="50">
        <f t="shared" si="2"/>
        <v>4.1179122222222224</v>
      </c>
    </row>
    <row r="36" spans="1:11" ht="15" thickBot="1" x14ac:dyDescent="0.45">
      <c r="A36" s="27">
        <f t="shared" si="0"/>
        <v>0.31000000000000011</v>
      </c>
      <c r="B36" s="46">
        <f>AVERAGE('Raw data'!B36:G36)</f>
        <v>6.1439466666666656</v>
      </c>
      <c r="C36" s="12">
        <f>AVERAGE('Raw data'!H36:M36)</f>
        <v>4.3334450000000002</v>
      </c>
      <c r="D36" s="36">
        <f>AVERAGE('Raw data'!N36:S36)</f>
        <v>2.8770116666666663</v>
      </c>
      <c r="E36" s="12">
        <f>AVERAGE('Raw data'!T36:Y36)</f>
        <v>4.481276666666667</v>
      </c>
      <c r="F36" s="8">
        <f>AVERAGE('Raw data'!Z36:AE36)</f>
        <v>2.6040966666666669</v>
      </c>
      <c r="G36" s="41">
        <f>AVERAGE('Raw data'!AF36:AK36)</f>
        <v>4.4909266666666658</v>
      </c>
      <c r="J36" s="49">
        <f t="shared" si="1"/>
        <v>3.8750183333333332</v>
      </c>
      <c r="K36" s="50">
        <f t="shared" si="2"/>
        <v>4.435216111111111</v>
      </c>
    </row>
    <row r="37" spans="1:11" ht="15" thickBot="1" x14ac:dyDescent="0.45">
      <c r="A37" s="27">
        <f t="shared" si="0"/>
        <v>0.32000000000000012</v>
      </c>
      <c r="B37" s="46">
        <f>AVERAGE('Raw data'!B37:G37)</f>
        <v>6.5005933333333319</v>
      </c>
      <c r="C37" s="12">
        <f>AVERAGE('Raw data'!H37:M37)</f>
        <v>4.6771116666666668</v>
      </c>
      <c r="D37" s="36">
        <f>AVERAGE('Raw data'!N37:S37)</f>
        <v>3.153915</v>
      </c>
      <c r="E37" s="12">
        <f>AVERAGE('Raw data'!T37:Y37)</f>
        <v>4.8088349999999993</v>
      </c>
      <c r="F37" s="8">
        <f>AVERAGE('Raw data'!Z37:AE37)</f>
        <v>2.9264466666666671</v>
      </c>
      <c r="G37" s="41">
        <f>AVERAGE('Raw data'!AF37:AK37)</f>
        <v>4.7709616666666674</v>
      </c>
      <c r="J37" s="49">
        <f t="shared" si="1"/>
        <v>4.1936516666666668</v>
      </c>
      <c r="K37" s="50">
        <f t="shared" si="2"/>
        <v>4.7523027777777784</v>
      </c>
    </row>
    <row r="38" spans="1:11" ht="15" thickBot="1" x14ac:dyDescent="0.45">
      <c r="A38" s="27">
        <f t="shared" ref="A38:A69" si="3">A37+0.01</f>
        <v>0.33000000000000013</v>
      </c>
      <c r="B38" s="46">
        <f>AVERAGE('Raw data'!B38:G38)</f>
        <v>6.8718983333333332</v>
      </c>
      <c r="C38" s="12">
        <f>AVERAGE('Raw data'!H38:M38)</f>
        <v>5.038546666666667</v>
      </c>
      <c r="D38" s="36">
        <f>AVERAGE('Raw data'!N38:S38)</f>
        <v>3.4404083333333335</v>
      </c>
      <c r="E38" s="12">
        <f>AVERAGE('Raw data'!T38:Y38)</f>
        <v>5.1323200000000009</v>
      </c>
      <c r="F38" s="8">
        <f>AVERAGE('Raw data'!Z38:AE38)</f>
        <v>3.2674400000000006</v>
      </c>
      <c r="G38" s="41">
        <f>AVERAGE('Raw data'!AF38:AK38)</f>
        <v>5.0453583333333336</v>
      </c>
      <c r="J38" s="49">
        <f t="shared" si="1"/>
        <v>4.5265822222222223</v>
      </c>
      <c r="K38" s="50">
        <f t="shared" si="2"/>
        <v>5.0720750000000008</v>
      </c>
    </row>
    <row r="39" spans="1:11" ht="15" thickBot="1" x14ac:dyDescent="0.45">
      <c r="A39" s="27">
        <f t="shared" si="3"/>
        <v>0.34000000000000014</v>
      </c>
      <c r="B39" s="46">
        <f>AVERAGE('Raw data'!B39:G39)</f>
        <v>7.2616116666666661</v>
      </c>
      <c r="C39" s="12">
        <f>AVERAGE('Raw data'!H39:M39)</f>
        <v>5.4212116666666672</v>
      </c>
      <c r="D39" s="36">
        <f>AVERAGE('Raw data'!N39:S39)</f>
        <v>3.7430383333333332</v>
      </c>
      <c r="E39" s="12">
        <f>AVERAGE('Raw data'!T39:Y39)</f>
        <v>5.4574333333333334</v>
      </c>
      <c r="F39" s="8">
        <f>AVERAGE('Raw data'!Z39:AE39)</f>
        <v>3.6291583333333333</v>
      </c>
      <c r="G39" s="41">
        <f>AVERAGE('Raw data'!AF39:AK39)</f>
        <v>5.3263533333333335</v>
      </c>
      <c r="J39" s="49">
        <f t="shared" si="1"/>
        <v>4.8779361111111106</v>
      </c>
      <c r="K39" s="50">
        <f t="shared" si="2"/>
        <v>5.4016661111111119</v>
      </c>
    </row>
    <row r="40" spans="1:11" ht="15" thickBot="1" x14ac:dyDescent="0.45">
      <c r="A40" s="27">
        <f t="shared" si="3"/>
        <v>0.35000000000000014</v>
      </c>
      <c r="B40" s="46">
        <f>AVERAGE('Raw data'!B40:G40)</f>
        <v>7.6741300000000008</v>
      </c>
      <c r="C40" s="12">
        <f>AVERAGE('Raw data'!H40:M40)</f>
        <v>5.8302233333333335</v>
      </c>
      <c r="D40" s="36">
        <f>AVERAGE('Raw data'!N40:S40)</f>
        <v>4.0710800000000003</v>
      </c>
      <c r="E40" s="12">
        <f>AVERAGE('Raw data'!T40:Y40)</f>
        <v>5.794156666666666</v>
      </c>
      <c r="F40" s="8">
        <f>AVERAGE('Raw data'!Z40:AE40)</f>
        <v>4.0118350000000005</v>
      </c>
      <c r="G40" s="41">
        <f>AVERAGE('Raw data'!AF40:AK40)</f>
        <v>5.6311050000000007</v>
      </c>
      <c r="J40" s="49">
        <f t="shared" si="1"/>
        <v>5.2523483333333338</v>
      </c>
      <c r="K40" s="50">
        <f t="shared" si="2"/>
        <v>5.7518283333333331</v>
      </c>
    </row>
    <row r="41" spans="1:11" ht="15" thickBot="1" x14ac:dyDescent="0.45">
      <c r="A41" s="27">
        <f t="shared" si="3"/>
        <v>0.36000000000000015</v>
      </c>
      <c r="B41" s="46">
        <f>AVERAGE('Raw data'!B41:G41)</f>
        <v>8.1157733333333333</v>
      </c>
      <c r="C41" s="12">
        <f>AVERAGE('Raw data'!H41:M41)</f>
        <v>6.2727666666666657</v>
      </c>
      <c r="D41" s="36">
        <f>AVERAGE('Raw data'!N41:S41)</f>
        <v>4.4371150000000004</v>
      </c>
      <c r="E41" s="12">
        <f>AVERAGE('Raw data'!T41:Y41)</f>
        <v>6.155384999999999</v>
      </c>
      <c r="F41" s="8">
        <f>AVERAGE('Raw data'!Z41:AE41)</f>
        <v>4.4165799999999997</v>
      </c>
      <c r="G41" s="41">
        <f>AVERAGE('Raw data'!AF41:AK41)</f>
        <v>5.978394999999999</v>
      </c>
      <c r="J41" s="49">
        <f t="shared" si="1"/>
        <v>5.6564894444444436</v>
      </c>
      <c r="K41" s="50">
        <f t="shared" si="2"/>
        <v>6.1355155555555543</v>
      </c>
    </row>
    <row r="42" spans="1:11" ht="15" thickBot="1" x14ac:dyDescent="0.45">
      <c r="A42" s="27">
        <f t="shared" si="3"/>
        <v>0.37000000000000016</v>
      </c>
      <c r="B42" s="46">
        <f>AVERAGE('Raw data'!B42:G42)</f>
        <v>8.5964816666666675</v>
      </c>
      <c r="C42" s="12">
        <f>AVERAGE('Raw data'!H42:M42)</f>
        <v>6.7582683333333335</v>
      </c>
      <c r="D42" s="36">
        <f>AVERAGE('Raw data'!N42:S42)</f>
        <v>4.8563666666666672</v>
      </c>
      <c r="E42" s="12">
        <f>AVERAGE('Raw data'!T42:Y42)</f>
        <v>6.5560599999999996</v>
      </c>
      <c r="F42" s="8">
        <f>AVERAGE('Raw data'!Z42:AE42)</f>
        <v>4.8489616666666668</v>
      </c>
      <c r="G42" s="41">
        <f>AVERAGE('Raw data'!AF42:AK42)</f>
        <v>6.3857799999999996</v>
      </c>
      <c r="J42" s="49">
        <f t="shared" si="1"/>
        <v>6.1006033333333347</v>
      </c>
      <c r="K42" s="50">
        <f t="shared" si="2"/>
        <v>6.5667027777777776</v>
      </c>
    </row>
    <row r="43" spans="1:11" ht="15" thickBot="1" x14ac:dyDescent="0.45">
      <c r="A43" s="27">
        <f t="shared" si="3"/>
        <v>0.38000000000000017</v>
      </c>
      <c r="B43" s="46">
        <f>AVERAGE('Raw data'!B43:G43)</f>
        <v>9.1289066666666656</v>
      </c>
      <c r="C43" s="12">
        <f>AVERAGE('Raw data'!H43:M43)</f>
        <v>7.2978750000000003</v>
      </c>
      <c r="D43" s="36">
        <f>AVERAGE('Raw data'!N43:S43)</f>
        <v>5.3447783333333341</v>
      </c>
      <c r="E43" s="12">
        <f>AVERAGE('Raw data'!T43:Y43)</f>
        <v>7.0113583333333329</v>
      </c>
      <c r="F43" s="8">
        <f>AVERAGE('Raw data'!Z43:AE43)</f>
        <v>5.3205149999999994</v>
      </c>
      <c r="G43" s="41">
        <f>AVERAGE('Raw data'!AF43:AK43)</f>
        <v>6.8676850000000007</v>
      </c>
      <c r="J43" s="49">
        <f t="shared" si="1"/>
        <v>6.598066666666667</v>
      </c>
      <c r="K43" s="50">
        <f t="shared" si="2"/>
        <v>7.058972777777778</v>
      </c>
    </row>
    <row r="44" spans="1:11" ht="15" thickBot="1" x14ac:dyDescent="0.45">
      <c r="A44" s="27">
        <f t="shared" si="3"/>
        <v>0.39000000000000018</v>
      </c>
      <c r="B44" s="46">
        <f>AVERAGE('Raw data'!B44:G44)</f>
        <v>9.7260183333333341</v>
      </c>
      <c r="C44" s="12">
        <f>AVERAGE('Raw data'!H44:M44)</f>
        <v>7.902940000000001</v>
      </c>
      <c r="D44" s="36">
        <f>AVERAGE('Raw data'!N44:S44)</f>
        <v>5.9156599999999999</v>
      </c>
      <c r="E44" s="12">
        <f>AVERAGE('Raw data'!T44:Y44)</f>
        <v>7.5351699999999999</v>
      </c>
      <c r="F44" s="8">
        <f>AVERAGE('Raw data'!Z44:AE44)</f>
        <v>5.847993333333334</v>
      </c>
      <c r="G44" s="41">
        <f>AVERAGE('Raw data'!AF44:AK44)</f>
        <v>7.4344883333333334</v>
      </c>
      <c r="J44" s="49">
        <f t="shared" si="1"/>
        <v>7.1632238888888899</v>
      </c>
      <c r="K44" s="50">
        <f t="shared" si="2"/>
        <v>7.6241994444444456</v>
      </c>
    </row>
    <row r="45" spans="1:11" ht="15" thickBot="1" x14ac:dyDescent="0.45">
      <c r="A45" s="27">
        <f t="shared" si="3"/>
        <v>0.40000000000000019</v>
      </c>
      <c r="B45" s="46">
        <f>AVERAGE('Raw data'!B45:G45)</f>
        <v>10.396691666666667</v>
      </c>
      <c r="C45" s="12">
        <f>AVERAGE('Raw data'!H45:M45)</f>
        <v>8.5827166666666681</v>
      </c>
      <c r="D45" s="36">
        <f>AVERAGE('Raw data'!N45:S45)</f>
        <v>6.5761500000000011</v>
      </c>
      <c r="E45" s="12">
        <f>AVERAGE('Raw data'!T45:Y45)</f>
        <v>8.1376366666666673</v>
      </c>
      <c r="F45" s="8">
        <f>AVERAGE('Raw data'!Z45:AE45)</f>
        <v>6.4493699999999992</v>
      </c>
      <c r="G45" s="41">
        <f>AVERAGE('Raw data'!AF45:AK45)</f>
        <v>8.0915083333333317</v>
      </c>
      <c r="J45" s="49">
        <f t="shared" si="1"/>
        <v>7.8074038888888886</v>
      </c>
      <c r="K45" s="50">
        <f t="shared" si="2"/>
        <v>8.2706205555555545</v>
      </c>
    </row>
    <row r="46" spans="1:11" ht="15" thickBot="1" x14ac:dyDescent="0.45">
      <c r="A46" s="27">
        <f t="shared" si="3"/>
        <v>0.4100000000000002</v>
      </c>
      <c r="B46" s="46">
        <f>AVERAGE('Raw data'!B46:G46)</f>
        <v>11.141621666666667</v>
      </c>
      <c r="C46" s="12">
        <f>AVERAGE('Raw data'!H46:M46)</f>
        <v>9.3405949999999986</v>
      </c>
      <c r="D46" s="36">
        <f>AVERAGE('Raw data'!N46:S46)</f>
        <v>7.3243633333333333</v>
      </c>
      <c r="E46" s="12">
        <f>AVERAGE('Raw data'!T46:Y46)</f>
        <v>8.8213983333333328</v>
      </c>
      <c r="F46" s="8">
        <f>AVERAGE('Raw data'!Z46:AE46)</f>
        <v>7.1376916666666661</v>
      </c>
      <c r="G46" s="41">
        <f>AVERAGE('Raw data'!AF46:AK46)</f>
        <v>8.8382516666666664</v>
      </c>
      <c r="J46" s="49">
        <f t="shared" si="1"/>
        <v>8.5345588888888884</v>
      </c>
      <c r="K46" s="50">
        <f t="shared" si="2"/>
        <v>9.0000816666666665</v>
      </c>
    </row>
    <row r="47" spans="1:11" ht="15" thickBot="1" x14ac:dyDescent="0.45">
      <c r="A47" s="27">
        <f t="shared" si="3"/>
        <v>0.42000000000000021</v>
      </c>
      <c r="B47" s="46">
        <f>AVERAGE('Raw data'!B47:G47)</f>
        <v>11.949423333333334</v>
      </c>
      <c r="C47" s="12">
        <f>AVERAGE('Raw data'!H47:M47)</f>
        <v>10.170381666666666</v>
      </c>
      <c r="D47" s="36">
        <f>AVERAGE('Raw data'!N47:S47)</f>
        <v>8.1468783333333334</v>
      </c>
      <c r="E47" s="12">
        <f>AVERAGE('Raw data'!T47:Y47)</f>
        <v>9.5782783333333334</v>
      </c>
      <c r="F47" s="8">
        <f>AVERAGE('Raw data'!Z47:AE47)</f>
        <v>7.915354999999999</v>
      </c>
      <c r="G47" s="41">
        <f>AVERAGE('Raw data'!AF47:AK47)</f>
        <v>9.6666949999999989</v>
      </c>
      <c r="J47" s="49">
        <f t="shared" si="1"/>
        <v>9.3372188888888896</v>
      </c>
      <c r="K47" s="50">
        <f t="shared" si="2"/>
        <v>9.8051183333333327</v>
      </c>
    </row>
    <row r="48" spans="1:11" ht="15" thickBot="1" x14ac:dyDescent="0.45">
      <c r="A48" s="27">
        <f t="shared" si="3"/>
        <v>0.43000000000000022</v>
      </c>
      <c r="B48" s="46">
        <f>AVERAGE('Raw data'!B48:G48)</f>
        <v>12.795250000000001</v>
      </c>
      <c r="C48" s="12">
        <f>AVERAGE('Raw data'!H48:M48)</f>
        <v>11.052929999999998</v>
      </c>
      <c r="D48" s="36">
        <f>AVERAGE('Raw data'!N48:S48)</f>
        <v>9.0177766666666681</v>
      </c>
      <c r="E48" s="12">
        <f>AVERAGE('Raw data'!T48:Y48)</f>
        <v>10.386660000000001</v>
      </c>
      <c r="F48" s="8">
        <f>AVERAGE('Raw data'!Z48:AE48)</f>
        <v>8.7693983333333332</v>
      </c>
      <c r="G48" s="41">
        <f>AVERAGE('Raw data'!AF48:AK48)</f>
        <v>10.558968333333334</v>
      </c>
      <c r="J48" s="49">
        <f t="shared" si="1"/>
        <v>10.194141666666667</v>
      </c>
      <c r="K48" s="50">
        <f t="shared" si="2"/>
        <v>10.666186111111111</v>
      </c>
    </row>
    <row r="49" spans="1:11" ht="15" thickBot="1" x14ac:dyDescent="0.45">
      <c r="A49" s="27">
        <f t="shared" si="3"/>
        <v>0.44000000000000022</v>
      </c>
      <c r="B49" s="46">
        <f>AVERAGE('Raw data'!B49:G49)</f>
        <v>13.641761666666667</v>
      </c>
      <c r="C49" s="12">
        <f>AVERAGE('Raw data'!H49:M49)</f>
        <v>11.955301666666665</v>
      </c>
      <c r="D49" s="36">
        <f>AVERAGE('Raw data'!N49:S49)</f>
        <v>9.8988399999999999</v>
      </c>
      <c r="E49" s="12">
        <f>AVERAGE('Raw data'!T49:Y49)</f>
        <v>11.211686666666665</v>
      </c>
      <c r="F49" s="8">
        <f>AVERAGE('Raw data'!Z49:AE49)</f>
        <v>9.6702866666666676</v>
      </c>
      <c r="G49" s="41">
        <f>AVERAGE('Raw data'!AF49:AK49)</f>
        <v>11.48521</v>
      </c>
      <c r="J49" s="49">
        <f t="shared" si="1"/>
        <v>11.070296111111112</v>
      </c>
      <c r="K49" s="50">
        <f t="shared" si="2"/>
        <v>11.550732777777776</v>
      </c>
    </row>
    <row r="50" spans="1:11" ht="15" thickBot="1" x14ac:dyDescent="0.45">
      <c r="A50" s="27">
        <f t="shared" si="3"/>
        <v>0.45000000000000023</v>
      </c>
      <c r="B50" s="46">
        <f>AVERAGE('Raw data'!B50:G50)</f>
        <v>14.442576666666666</v>
      </c>
      <c r="C50" s="12">
        <f>AVERAGE('Raw data'!H50:M50)</f>
        <v>12.832471666666668</v>
      </c>
      <c r="D50" s="36">
        <f>AVERAGE('Raw data'!N50:S50)</f>
        <v>10.741725000000001</v>
      </c>
      <c r="E50" s="12">
        <f>AVERAGE('Raw data'!T50:Y50)</f>
        <v>12.007598333333334</v>
      </c>
      <c r="F50" s="8">
        <f>AVERAGE('Raw data'!Z50:AE50)</f>
        <v>10.573698333333333</v>
      </c>
      <c r="G50" s="41">
        <f>AVERAGE('Raw data'!AF50:AK50)</f>
        <v>12.402645</v>
      </c>
      <c r="J50" s="49">
        <f t="shared" si="1"/>
        <v>11.919333333333332</v>
      </c>
      <c r="K50" s="50">
        <f t="shared" si="2"/>
        <v>12.414238333333335</v>
      </c>
    </row>
    <row r="51" spans="1:11" ht="15" thickBot="1" x14ac:dyDescent="0.45">
      <c r="A51" s="27">
        <f t="shared" si="3"/>
        <v>0.46000000000000024</v>
      </c>
      <c r="B51" s="46">
        <f>AVERAGE('Raw data'!B51:G51)</f>
        <v>15.147233333333332</v>
      </c>
      <c r="C51" s="12">
        <f>AVERAGE('Raw data'!H51:M51)</f>
        <v>13.632111666666667</v>
      </c>
      <c r="D51" s="36">
        <f>AVERAGE('Raw data'!N51:S51)</f>
        <v>11.491673333333333</v>
      </c>
      <c r="E51" s="12">
        <f>AVERAGE('Raw data'!T51:Y51)</f>
        <v>12.722225</v>
      </c>
      <c r="F51" s="8">
        <f>AVERAGE('Raw data'!Z51:AE51)</f>
        <v>11.424846666666667</v>
      </c>
      <c r="G51" s="41">
        <f>AVERAGE('Raw data'!AF51:AK51)</f>
        <v>13.257311666666666</v>
      </c>
      <c r="J51" s="49">
        <f t="shared" si="1"/>
        <v>12.687917777777777</v>
      </c>
      <c r="K51" s="50">
        <f t="shared" si="2"/>
        <v>13.203882777777778</v>
      </c>
    </row>
    <row r="52" spans="1:11" ht="15" thickBot="1" x14ac:dyDescent="0.45">
      <c r="A52" s="27">
        <f t="shared" si="3"/>
        <v>0.47000000000000025</v>
      </c>
      <c r="B52" s="46">
        <f>AVERAGE('Raw data'!B52:G52)</f>
        <v>15.706726666666667</v>
      </c>
      <c r="C52" s="12">
        <f>AVERAGE('Raw data'!H52:M52)</f>
        <v>14.299296666666669</v>
      </c>
      <c r="D52" s="36">
        <f>AVERAGE('Raw data'!N52:S52)</f>
        <v>12.092561666666667</v>
      </c>
      <c r="E52" s="12">
        <f>AVERAGE('Raw data'!T52:Y52)</f>
        <v>13.301926666666667</v>
      </c>
      <c r="F52" s="8">
        <f>AVERAGE('Raw data'!Z52:AE52)</f>
        <v>12.164569999999999</v>
      </c>
      <c r="G52" s="41">
        <f>AVERAGE('Raw data'!AF52:AK52)</f>
        <v>13.988075</v>
      </c>
      <c r="J52" s="49">
        <f t="shared" si="1"/>
        <v>13.321286111111112</v>
      </c>
      <c r="K52" s="50">
        <f t="shared" si="2"/>
        <v>13.863099444444446</v>
      </c>
    </row>
    <row r="53" spans="1:11" ht="15" thickBot="1" x14ac:dyDescent="0.45">
      <c r="A53" s="27">
        <f t="shared" si="3"/>
        <v>0.48000000000000026</v>
      </c>
      <c r="B53" s="46">
        <f>AVERAGE('Raw data'!B53:G53)</f>
        <v>16.077904999999998</v>
      </c>
      <c r="C53" s="12">
        <f>AVERAGE('Raw data'!H53:M53)</f>
        <v>14.780916666666664</v>
      </c>
      <c r="D53" s="36">
        <f>AVERAGE('Raw data'!N53:S53)</f>
        <v>12.490636666666667</v>
      </c>
      <c r="E53" s="12">
        <f>AVERAGE('Raw data'!T53:Y53)</f>
        <v>13.695569999999998</v>
      </c>
      <c r="F53" s="8">
        <f>AVERAGE('Raw data'!Z53:AE53)</f>
        <v>12.734895</v>
      </c>
      <c r="G53" s="41">
        <f>AVERAGE('Raw data'!AF53:AK53)</f>
        <v>14.532073333333335</v>
      </c>
      <c r="J53" s="49">
        <f t="shared" si="1"/>
        <v>13.76781222222222</v>
      </c>
      <c r="K53" s="50">
        <f t="shared" si="2"/>
        <v>14.336186666666665</v>
      </c>
    </row>
    <row r="54" spans="1:11" ht="15" thickBot="1" x14ac:dyDescent="0.45">
      <c r="A54" s="27">
        <f t="shared" si="3"/>
        <v>0.49000000000000027</v>
      </c>
      <c r="B54" s="46">
        <f>AVERAGE('Raw data'!B54:G54)</f>
        <v>16.225848333333332</v>
      </c>
      <c r="C54" s="12">
        <f>AVERAGE('Raw data'!H54:M54)</f>
        <v>15.027534999999999</v>
      </c>
      <c r="D54" s="36">
        <f>AVERAGE('Raw data'!N54:S54)</f>
        <v>12.63725</v>
      </c>
      <c r="E54" s="12">
        <f>AVERAGE('Raw data'!T54:Y54)</f>
        <v>13.857143333333333</v>
      </c>
      <c r="F54" s="8">
        <f>AVERAGE('Raw data'!Z54:AE54)</f>
        <v>13.083476666666668</v>
      </c>
      <c r="G54" s="41">
        <f>AVERAGE('Raw data'!AF54:AK54)</f>
        <v>14.829101666666666</v>
      </c>
      <c r="J54" s="49">
        <f t="shared" si="1"/>
        <v>13.982191666666667</v>
      </c>
      <c r="K54" s="50">
        <f t="shared" si="2"/>
        <v>14.571260000000001</v>
      </c>
    </row>
    <row r="55" spans="1:11" ht="15" thickBot="1" x14ac:dyDescent="0.45">
      <c r="A55" s="27">
        <f t="shared" si="3"/>
        <v>0.50000000000000022</v>
      </c>
      <c r="B55" s="46">
        <f>AVERAGE('Raw data'!B55:G55)</f>
        <v>16.123454999999996</v>
      </c>
      <c r="C55" s="12">
        <f>AVERAGE('Raw data'!H55:M55)</f>
        <v>14.993690000000001</v>
      </c>
      <c r="D55" s="36">
        <f>AVERAGE('Raw data'!N55:S55)</f>
        <v>12.488988333333333</v>
      </c>
      <c r="E55" s="12">
        <f>AVERAGE('Raw data'!T55:Y55)</f>
        <v>13.745048333333335</v>
      </c>
      <c r="F55" s="8">
        <f>AVERAGE('Raw data'!Z55:AE55)</f>
        <v>13.166024999999999</v>
      </c>
      <c r="G55" s="41">
        <f>AVERAGE('Raw data'!AF55:AK55)</f>
        <v>14.823041666666667</v>
      </c>
      <c r="J55" s="49">
        <f t="shared" si="1"/>
        <v>13.92615611111111</v>
      </c>
      <c r="K55" s="50">
        <f t="shared" si="2"/>
        <v>14.520593333333336</v>
      </c>
    </row>
    <row r="56" spans="1:11" ht="15" thickBot="1" x14ac:dyDescent="0.45">
      <c r="A56" s="27">
        <f t="shared" si="3"/>
        <v>0.51000000000000023</v>
      </c>
      <c r="B56" s="46">
        <f>AVERAGE('Raw data'!B56:G56)</f>
        <v>15.74938</v>
      </c>
      <c r="C56" s="12">
        <f>AVERAGE('Raw data'!H56:M56)</f>
        <v>14.637313333333333</v>
      </c>
      <c r="D56" s="36">
        <f>AVERAGE('Raw data'!N56:S56)</f>
        <v>12.006875000000001</v>
      </c>
      <c r="E56" s="12">
        <f>AVERAGE('Raw data'!T56:Y56)</f>
        <v>13.320190000000002</v>
      </c>
      <c r="F56" s="8">
        <f>AVERAGE('Raw data'!Z56:AE56)</f>
        <v>12.946271666666666</v>
      </c>
      <c r="G56" s="41">
        <f>AVERAGE('Raw data'!AF56:AK56)</f>
        <v>14.462523333333335</v>
      </c>
      <c r="J56" s="49">
        <f t="shared" si="1"/>
        <v>13.56750888888889</v>
      </c>
      <c r="K56" s="50">
        <f t="shared" si="2"/>
        <v>14.140008888888891</v>
      </c>
    </row>
    <row r="57" spans="1:11" ht="15" thickBot="1" x14ac:dyDescent="0.45">
      <c r="A57" s="27">
        <f t="shared" si="3"/>
        <v>0.52000000000000024</v>
      </c>
      <c r="B57" s="46">
        <f>AVERAGE('Raw data'!B57:G57)</f>
        <v>15.084723333333335</v>
      </c>
      <c r="C57" s="12">
        <f>AVERAGE('Raw data'!H57:M57)</f>
        <v>13.91926</v>
      </c>
      <c r="D57" s="36">
        <f>AVERAGE('Raw data'!N57:S57)</f>
        <v>11.155353333333332</v>
      </c>
      <c r="E57" s="12">
        <f>AVERAGE('Raw data'!T57:Y57)</f>
        <v>12.542893333333334</v>
      </c>
      <c r="F57" s="8">
        <f>AVERAGE('Raw data'!Z57:AE57)</f>
        <v>12.394063333333333</v>
      </c>
      <c r="G57" s="41">
        <f>AVERAGE('Raw data'!AF57:AK57)</f>
        <v>13.700683333333336</v>
      </c>
      <c r="J57" s="49">
        <f t="shared" si="1"/>
        <v>12.878046666666668</v>
      </c>
      <c r="K57" s="50">
        <f t="shared" si="2"/>
        <v>13.387612222222224</v>
      </c>
    </row>
    <row r="58" spans="1:11" ht="15" thickBot="1" x14ac:dyDescent="0.45">
      <c r="A58" s="27">
        <f t="shared" si="3"/>
        <v>0.53000000000000025</v>
      </c>
      <c r="B58" s="46">
        <f>AVERAGE('Raw data'!B58:G58)</f>
        <v>14.110745</v>
      </c>
      <c r="C58" s="12">
        <f>AVERAGE('Raw data'!H58:M58)</f>
        <v>12.80288</v>
      </c>
      <c r="D58" s="36">
        <f>AVERAGE('Raw data'!N58:S58)</f>
        <v>9.9021666666666661</v>
      </c>
      <c r="E58" s="12">
        <f>AVERAGE('Raw data'!T58:Y58)</f>
        <v>11.372116666666669</v>
      </c>
      <c r="F58" s="8">
        <f>AVERAGE('Raw data'!Z58:AE58)</f>
        <v>11.482526666666667</v>
      </c>
      <c r="G58" s="41">
        <f>AVERAGE('Raw data'!AF58:AK58)</f>
        <v>12.497675000000001</v>
      </c>
      <c r="J58" s="49">
        <f t="shared" si="1"/>
        <v>11.831812777777778</v>
      </c>
      <c r="K58" s="50">
        <f t="shared" si="2"/>
        <v>12.224223888888892</v>
      </c>
    </row>
    <row r="59" spans="1:11" ht="15" thickBot="1" x14ac:dyDescent="0.45">
      <c r="A59" s="27">
        <f t="shared" si="3"/>
        <v>0.54000000000000026</v>
      </c>
      <c r="B59" s="46">
        <f>AVERAGE('Raw data'!B59:G59)</f>
        <v>12.807180000000001</v>
      </c>
      <c r="C59" s="12">
        <f>AVERAGE('Raw data'!H59:M59)</f>
        <v>11.255998333333332</v>
      </c>
      <c r="D59" s="36">
        <f>AVERAGE('Raw data'!N59:S59)</f>
        <v>8.2206549999999989</v>
      </c>
      <c r="E59" s="12">
        <f>AVERAGE('Raw data'!T59:Y59)</f>
        <v>9.7675166666666673</v>
      </c>
      <c r="F59" s="8">
        <f>AVERAGE('Raw data'!Z59:AE59)</f>
        <v>10.185413333333333</v>
      </c>
      <c r="G59" s="41">
        <f>AVERAGE('Raw data'!AF59:AK59)</f>
        <v>10.823718333333334</v>
      </c>
      <c r="J59" s="49">
        <f t="shared" si="1"/>
        <v>10.404416111111111</v>
      </c>
      <c r="K59" s="50">
        <f t="shared" si="2"/>
        <v>10.615744444444445</v>
      </c>
    </row>
    <row r="60" spans="1:11" ht="15" thickBot="1" x14ac:dyDescent="0.45">
      <c r="A60" s="27">
        <f t="shared" si="3"/>
        <v>0.55000000000000027</v>
      </c>
      <c r="B60" s="46">
        <f>AVERAGE('Raw data'!B60:G60)</f>
        <v>11.151583333333333</v>
      </c>
      <c r="C60" s="12">
        <f>AVERAGE('Raw data'!H60:M60)</f>
        <v>9.2539533333333335</v>
      </c>
      <c r="D60" s="36">
        <f>AVERAGE('Raw data'!N60:S60)</f>
        <v>6.0943450000000006</v>
      </c>
      <c r="E60" s="12">
        <f>AVERAGE('Raw data'!T60:Y60)</f>
        <v>7.6952616666666671</v>
      </c>
      <c r="F60" s="8">
        <f>AVERAGE('Raw data'!Z60:AE60)</f>
        <v>8.4773033333333334</v>
      </c>
      <c r="G60" s="41">
        <f>AVERAGE('Raw data'!AF60:AK60)</f>
        <v>8.6650033333333329</v>
      </c>
      <c r="J60" s="49">
        <f t="shared" si="1"/>
        <v>8.5744105555555539</v>
      </c>
      <c r="K60" s="50">
        <f t="shared" si="2"/>
        <v>8.5380727777777778</v>
      </c>
    </row>
    <row r="61" spans="1:11" ht="15" thickBot="1" x14ac:dyDescent="0.45">
      <c r="A61" s="27">
        <f t="shared" si="3"/>
        <v>0.56000000000000028</v>
      </c>
      <c r="B61" s="46">
        <f>AVERAGE('Raw data'!B61:G61)</f>
        <v>9.119533333333333</v>
      </c>
      <c r="C61" s="12">
        <f>AVERAGE('Raw data'!H61:M61)</f>
        <v>6.7855216666666651</v>
      </c>
      <c r="D61" s="36">
        <f>AVERAGE('Raw data'!N61:S61)</f>
        <v>3.5247816666666671</v>
      </c>
      <c r="E61" s="12">
        <f>AVERAGE('Raw data'!T61:Y61)</f>
        <v>5.1362516666666664</v>
      </c>
      <c r="F61" s="8">
        <f>AVERAGE('Raw data'!Z61:AE61)</f>
        <v>6.3378516666666656</v>
      </c>
      <c r="G61" s="41">
        <f>AVERAGE('Raw data'!AF61:AK61)</f>
        <v>6.0303216666666666</v>
      </c>
      <c r="J61" s="49">
        <f t="shared" si="1"/>
        <v>6.3273888888888878</v>
      </c>
      <c r="K61" s="50">
        <f t="shared" si="2"/>
        <v>5.9840316666666657</v>
      </c>
    </row>
    <row r="62" spans="1:11" ht="15" thickBot="1" x14ac:dyDescent="0.45">
      <c r="A62" s="27">
        <f t="shared" si="3"/>
        <v>0.57000000000000028</v>
      </c>
      <c r="B62" s="46">
        <f>AVERAGE('Raw data'!B62:G62)</f>
        <v>6.6872316666666665</v>
      </c>
      <c r="C62" s="12">
        <f>AVERAGE('Raw data'!H62:M62)</f>
        <v>3.8626016666666665</v>
      </c>
      <c r="D62" s="36">
        <f>AVERAGE('Raw data'!N62:S62)</f>
        <v>0.54322666666666664</v>
      </c>
      <c r="E62" s="12">
        <f>AVERAGE('Raw data'!T62:Y62)</f>
        <v>2.0982449999999999</v>
      </c>
      <c r="F62" s="8">
        <f>AVERAGE('Raw data'!Z62:AE62)</f>
        <v>3.7622566666666661</v>
      </c>
      <c r="G62" s="41">
        <f>AVERAGE('Raw data'!AF62:AK62)</f>
        <v>2.9614850000000001</v>
      </c>
      <c r="J62" s="49">
        <f t="shared" si="1"/>
        <v>3.664238333333333</v>
      </c>
      <c r="K62" s="50">
        <f t="shared" si="2"/>
        <v>2.9741105555555554</v>
      </c>
    </row>
    <row r="63" spans="1:11" ht="15" thickBot="1" x14ac:dyDescent="0.45">
      <c r="A63" s="27">
        <f t="shared" si="3"/>
        <v>0.58000000000000029</v>
      </c>
      <c r="B63" s="46">
        <f>AVERAGE('Raw data'!B63:G63)</f>
        <v>3.8407283333333333</v>
      </c>
      <c r="C63" s="12">
        <f>AVERAGE('Raw data'!H63:M63)</f>
        <v>0.53612499999999985</v>
      </c>
      <c r="D63" s="36">
        <f>AVERAGE('Raw data'!N63:S63)</f>
        <v>-2.7733883333333336</v>
      </c>
      <c r="E63" s="12">
        <f>AVERAGE('Raw data'!T63:Y63)</f>
        <v>-1.3661433333333333</v>
      </c>
      <c r="F63" s="8">
        <f>AVERAGE('Raw data'!Z63:AE63)</f>
        <v>0.77900333333333327</v>
      </c>
      <c r="G63" s="41">
        <f>AVERAGE('Raw data'!AF63:AK63)</f>
        <v>-0.45231833333333338</v>
      </c>
      <c r="J63" s="49">
        <f t="shared" si="1"/>
        <v>0.6154477777777777</v>
      </c>
      <c r="K63" s="50">
        <f t="shared" si="2"/>
        <v>-0.42744555555555558</v>
      </c>
    </row>
    <row r="64" spans="1:11" ht="15" thickBot="1" x14ac:dyDescent="0.45">
      <c r="A64" s="27">
        <f t="shared" si="3"/>
        <v>0.5900000000000003</v>
      </c>
      <c r="B64" s="46">
        <f>AVERAGE('Raw data'!B64:G64)</f>
        <v>0.59894166666666659</v>
      </c>
      <c r="C64" s="12">
        <f>AVERAGE('Raw data'!H64:M64)</f>
        <v>-3.0817000000000001</v>
      </c>
      <c r="D64" s="36">
        <f>AVERAGE('Raw data'!N64:S64)</f>
        <v>-6.286013333333333</v>
      </c>
      <c r="E64" s="12">
        <f>AVERAGE('Raw data'!T64:Y64)</f>
        <v>-5.1350683333333338</v>
      </c>
      <c r="F64" s="8">
        <f>AVERAGE('Raw data'!Z64:AE64)</f>
        <v>-2.5268916666666663</v>
      </c>
      <c r="G64" s="41">
        <f>AVERAGE('Raw data'!AF64:AK64)</f>
        <v>-4.0599550000000004</v>
      </c>
      <c r="J64" s="49">
        <f t="shared" si="1"/>
        <v>-2.7379877777777772</v>
      </c>
      <c r="K64" s="50">
        <f t="shared" si="2"/>
        <v>-4.0922411111111119</v>
      </c>
    </row>
    <row r="65" spans="1:11" ht="15" thickBot="1" x14ac:dyDescent="0.45">
      <c r="A65" s="27">
        <f t="shared" si="3"/>
        <v>0.60000000000000031</v>
      </c>
      <c r="B65" s="46">
        <f>AVERAGE('Raw data'!B65:G65)</f>
        <v>-2.9487883333333342</v>
      </c>
      <c r="C65" s="12">
        <f>AVERAGE('Raw data'!H65:M65)</f>
        <v>-6.7953950000000001</v>
      </c>
      <c r="D65" s="36">
        <f>AVERAGE('Raw data'!N65:S65)</f>
        <v>-9.7848166666666661</v>
      </c>
      <c r="E65" s="12">
        <f>AVERAGE('Raw data'!T65:Y65)</f>
        <v>-8.9935899999999993</v>
      </c>
      <c r="F65" s="8">
        <f>AVERAGE('Raw data'!Z65:AE65)</f>
        <v>-5.9945099999999991</v>
      </c>
      <c r="G65" s="41">
        <f>AVERAGE('Raw data'!AF65:AK65)</f>
        <v>-7.6436633333333335</v>
      </c>
      <c r="J65" s="49">
        <f t="shared" si="1"/>
        <v>-6.2427049999999999</v>
      </c>
      <c r="K65" s="50">
        <f t="shared" si="2"/>
        <v>-7.8108827777777776</v>
      </c>
    </row>
    <row r="66" spans="1:11" ht="15" thickBot="1" x14ac:dyDescent="0.45">
      <c r="A66" s="27">
        <f t="shared" si="3"/>
        <v>0.61000000000000032</v>
      </c>
      <c r="B66" s="46">
        <f>AVERAGE('Raw data'!B66:G66)</f>
        <v>-6.6044766666666668</v>
      </c>
      <c r="C66" s="12">
        <f>AVERAGE('Raw data'!H66:M66)</f>
        <v>-10.324231666666668</v>
      </c>
      <c r="D66" s="36">
        <f>AVERAGE('Raw data'!N66:S66)</f>
        <v>-13.001555000000002</v>
      </c>
      <c r="E66" s="12">
        <f>AVERAGE('Raw data'!T66:Y66)</f>
        <v>-12.632595</v>
      </c>
      <c r="F66" s="8">
        <f>AVERAGE('Raw data'!Z66:AE66)</f>
        <v>-9.3848533333333339</v>
      </c>
      <c r="G66" s="41">
        <f>AVERAGE('Raw data'!AF66:AK66)</f>
        <v>-10.938158333333334</v>
      </c>
      <c r="J66" s="49">
        <f t="shared" si="1"/>
        <v>-9.6636283333333335</v>
      </c>
      <c r="K66" s="50">
        <f t="shared" si="2"/>
        <v>-11.298328333333336</v>
      </c>
    </row>
    <row r="67" spans="1:11" ht="15" thickBot="1" x14ac:dyDescent="0.45">
      <c r="A67" s="27">
        <f t="shared" si="3"/>
        <v>0.62000000000000033</v>
      </c>
      <c r="B67" s="46">
        <f>AVERAGE('Raw data'!B67:G67)</f>
        <v>-10.053998333333334</v>
      </c>
      <c r="C67" s="12">
        <f>AVERAGE('Raw data'!H67:M67)</f>
        <v>-13.337983333333334</v>
      </c>
      <c r="D67" s="36">
        <f>AVERAGE('Raw data'!N67:S67)</f>
        <v>-15.649643333333335</v>
      </c>
      <c r="E67" s="12">
        <f>AVERAGE('Raw data'!T67:Y67)</f>
        <v>-15.691043333333331</v>
      </c>
      <c r="F67" s="8">
        <f>AVERAGE('Raw data'!Z67:AE67)</f>
        <v>-12.411196666666667</v>
      </c>
      <c r="G67" s="41">
        <f>AVERAGE('Raw data'!AF67:AK67)</f>
        <v>-13.67389</v>
      </c>
      <c r="J67" s="49">
        <f t="shared" si="1"/>
        <v>-12.704946111111113</v>
      </c>
      <c r="K67" s="50">
        <f t="shared" si="2"/>
        <v>-14.234305555555556</v>
      </c>
    </row>
    <row r="68" spans="1:11" ht="15" thickBot="1" x14ac:dyDescent="0.45">
      <c r="A68" s="27">
        <f t="shared" si="3"/>
        <v>0.63000000000000034</v>
      </c>
      <c r="B68" s="46">
        <f>AVERAGE('Raw data'!B68:G68)</f>
        <v>-12.918079999999998</v>
      </c>
      <c r="C68" s="12">
        <f>AVERAGE('Raw data'!H68:M68)</f>
        <v>-15.529291666666666</v>
      </c>
      <c r="D68" s="36">
        <f>AVERAGE('Raw data'!N68:S68)</f>
        <v>-17.484099999999998</v>
      </c>
      <c r="E68" s="12">
        <f>AVERAGE('Raw data'!T68:Y68)</f>
        <v>-17.840189999999996</v>
      </c>
      <c r="F68" s="8">
        <f>AVERAGE('Raw data'!Z68:AE68)</f>
        <v>-14.797876666666665</v>
      </c>
      <c r="G68" s="41">
        <f>AVERAGE('Raw data'!AF68:AK68)</f>
        <v>-15.631010000000002</v>
      </c>
      <c r="J68" s="49">
        <f t="shared" si="1"/>
        <v>-15.066685555555553</v>
      </c>
      <c r="K68" s="50">
        <f t="shared" si="2"/>
        <v>-16.333497222222221</v>
      </c>
    </row>
    <row r="69" spans="1:11" ht="15" thickBot="1" x14ac:dyDescent="0.45">
      <c r="A69" s="27">
        <f t="shared" si="3"/>
        <v>0.64000000000000035</v>
      </c>
      <c r="B69" s="46">
        <f>AVERAGE('Raw data'!B69:G69)</f>
        <v>-14.85342</v>
      </c>
      <c r="C69" s="12">
        <f>AVERAGE('Raw data'!H69:M69)</f>
        <v>-16.693765000000003</v>
      </c>
      <c r="D69" s="36">
        <f>AVERAGE('Raw data'!N69:S69)</f>
        <v>-18.36012666666667</v>
      </c>
      <c r="E69" s="12">
        <f>AVERAGE('Raw data'!T69:Y69)</f>
        <v>-18.872254999999999</v>
      </c>
      <c r="F69" s="8">
        <f>AVERAGE('Raw data'!Z69:AE69)</f>
        <v>-16.346131666666665</v>
      </c>
      <c r="G69" s="41">
        <f>AVERAGE('Raw data'!AF69:AK69)</f>
        <v>-16.682623333333336</v>
      </c>
      <c r="J69" s="49">
        <f t="shared" si="1"/>
        <v>-16.51989277777778</v>
      </c>
      <c r="K69" s="50">
        <f t="shared" si="2"/>
        <v>-17.416214444444446</v>
      </c>
    </row>
    <row r="70" spans="1:11" ht="15" thickBot="1" x14ac:dyDescent="0.45">
      <c r="A70" s="27">
        <f t="shared" ref="A70:A105" si="4">A69+0.01</f>
        <v>0.65000000000000036</v>
      </c>
      <c r="B70" s="46">
        <f>AVERAGE('Raw data'!B70:G70)</f>
        <v>-15.655891666666667</v>
      </c>
      <c r="C70" s="12">
        <f>AVERAGE('Raw data'!H70:M70)</f>
        <v>-16.781769999999998</v>
      </c>
      <c r="D70" s="36">
        <f>AVERAGE('Raw data'!N70:S70)</f>
        <v>-18.264715000000002</v>
      </c>
      <c r="E70" s="12">
        <f>AVERAGE('Raw data'!T70:Y70)</f>
        <v>-18.750910000000001</v>
      </c>
      <c r="F70" s="8">
        <f>AVERAGE('Raw data'!Z70:AE70)</f>
        <v>-16.976645000000001</v>
      </c>
      <c r="G70" s="41">
        <f>AVERAGE('Raw data'!AF70:AK70)</f>
        <v>-16.815526666666667</v>
      </c>
      <c r="J70" s="49">
        <f t="shared" ref="J70:J105" si="5">AVERAGE(B70,D70,F70)</f>
        <v>-16.965750555555559</v>
      </c>
      <c r="K70" s="50">
        <f t="shared" ref="K70:K105" si="6">AVERAGE(C70,E70,G70)</f>
        <v>-17.449402222222222</v>
      </c>
    </row>
    <row r="71" spans="1:11" ht="15" thickBot="1" x14ac:dyDescent="0.45">
      <c r="A71" s="27">
        <f t="shared" si="4"/>
        <v>0.66000000000000036</v>
      </c>
      <c r="B71" s="46">
        <f>AVERAGE('Raw data'!B71:G71)</f>
        <v>-15.315614999999999</v>
      </c>
      <c r="C71" s="12">
        <f>AVERAGE('Raw data'!H71:M71)</f>
        <v>-15.903799999999999</v>
      </c>
      <c r="D71" s="36">
        <f>AVERAGE('Raw data'!N71:S71)</f>
        <v>-17.312480000000001</v>
      </c>
      <c r="E71" s="12">
        <f>AVERAGE('Raw data'!T71:Y71)</f>
        <v>-17.610266666666668</v>
      </c>
      <c r="F71" s="8">
        <f>AVERAGE('Raw data'!Z71:AE71)</f>
        <v>-16.738168333333334</v>
      </c>
      <c r="G71" s="41">
        <f>AVERAGE('Raw data'!AF71:AK71)</f>
        <v>-16.125786666666666</v>
      </c>
      <c r="J71" s="49">
        <f t="shared" si="5"/>
        <v>-16.455421111111111</v>
      </c>
      <c r="K71" s="50">
        <f t="shared" si="6"/>
        <v>-16.546617777777779</v>
      </c>
    </row>
    <row r="72" spans="1:11" ht="15" thickBot="1" x14ac:dyDescent="0.45">
      <c r="A72" s="27">
        <f t="shared" si="4"/>
        <v>0.67000000000000037</v>
      </c>
      <c r="B72" s="46">
        <f>AVERAGE('Raw data'!B72:G72)</f>
        <v>-14.008514999999997</v>
      </c>
      <c r="C72" s="12">
        <f>AVERAGE('Raw data'!H72:M72)</f>
        <v>-14.295025000000001</v>
      </c>
      <c r="D72" s="36">
        <f>AVERAGE('Raw data'!N72:S72)</f>
        <v>-15.712576666666669</v>
      </c>
      <c r="E72" s="12">
        <f>AVERAGE('Raw data'!T72:Y72)</f>
        <v>-15.713521666666665</v>
      </c>
      <c r="F72" s="8">
        <f>AVERAGE('Raw data'!Z72:AE72)</f>
        <v>-15.786956666666667</v>
      </c>
      <c r="G72" s="41">
        <f>AVERAGE('Raw data'!AF72:AK72)</f>
        <v>-14.794113333333335</v>
      </c>
      <c r="J72" s="49">
        <f t="shared" si="5"/>
        <v>-15.169349444444444</v>
      </c>
      <c r="K72" s="50">
        <f t="shared" si="6"/>
        <v>-14.934220000000002</v>
      </c>
    </row>
    <row r="73" spans="1:11" ht="15" thickBot="1" x14ac:dyDescent="0.45">
      <c r="A73" s="27">
        <f t="shared" si="4"/>
        <v>0.68000000000000038</v>
      </c>
      <c r="B73" s="46">
        <f>AVERAGE('Raw data'!B73:G73)</f>
        <v>-12.039348333333331</v>
      </c>
      <c r="C73" s="12">
        <f>AVERAGE('Raw data'!H73:M73)</f>
        <v>-12.254515</v>
      </c>
      <c r="D73" s="36">
        <f>AVERAGE('Raw data'!N73:S73)</f>
        <v>-13.720663333333336</v>
      </c>
      <c r="E73" s="12">
        <f>AVERAGE('Raw data'!T73:Y73)</f>
        <v>-13.389046666666667</v>
      </c>
      <c r="F73" s="8">
        <f>AVERAGE('Raw data'!Z73:AE73)</f>
        <v>-14.347013333333335</v>
      </c>
      <c r="G73" s="41">
        <f>AVERAGE('Raw data'!AF73:AK73)</f>
        <v>-13.045618333333335</v>
      </c>
      <c r="J73" s="49">
        <f t="shared" si="5"/>
        <v>-13.369008333333333</v>
      </c>
      <c r="K73" s="50">
        <f t="shared" si="6"/>
        <v>-12.896393333333334</v>
      </c>
    </row>
    <row r="74" spans="1:11" ht="15" thickBot="1" x14ac:dyDescent="0.45">
      <c r="A74" s="27">
        <f t="shared" si="4"/>
        <v>0.69000000000000039</v>
      </c>
      <c r="B74" s="46">
        <f>AVERAGE('Raw data'!B74:G74)</f>
        <v>-9.7587016666666653</v>
      </c>
      <c r="C74" s="12">
        <f>AVERAGE('Raw data'!H74:M74)</f>
        <v>-10.076961666666667</v>
      </c>
      <c r="D74" s="36">
        <f>AVERAGE('Raw data'!N74:S74)</f>
        <v>-11.58896</v>
      </c>
      <c r="E74" s="12">
        <f>AVERAGE('Raw data'!T74:Y74)</f>
        <v>-10.957238333333331</v>
      </c>
      <c r="F74" s="8">
        <f>AVERAGE('Raw data'!Z74:AE74)</f>
        <v>-12.662528333333334</v>
      </c>
      <c r="G74" s="41">
        <f>AVERAGE('Raw data'!AF74:AK74)</f>
        <v>-11.106631666666665</v>
      </c>
      <c r="J74" s="49">
        <f t="shared" si="5"/>
        <v>-11.336730000000001</v>
      </c>
      <c r="K74" s="50">
        <f t="shared" si="6"/>
        <v>-10.713610555555555</v>
      </c>
    </row>
    <row r="75" spans="1:11" ht="15" thickBot="1" x14ac:dyDescent="0.45">
      <c r="A75" s="27">
        <f t="shared" si="4"/>
        <v>0.7000000000000004</v>
      </c>
      <c r="B75" s="46">
        <f>AVERAGE('Raw data'!B75:G75)</f>
        <v>-7.4771533333333338</v>
      </c>
      <c r="C75" s="12">
        <f>AVERAGE('Raw data'!H75:M75)</f>
        <v>-7.9956283333333333</v>
      </c>
      <c r="D75" s="36">
        <f>AVERAGE('Raw data'!N75:S75)</f>
        <v>-9.5244716666666669</v>
      </c>
      <c r="E75" s="12">
        <f>AVERAGE('Raw data'!T75:Y75)</f>
        <v>-8.6663183333333347</v>
      </c>
      <c r="F75" s="8">
        <f>AVERAGE('Raw data'!Z75:AE75)</f>
        <v>-10.949813333333333</v>
      </c>
      <c r="G75" s="41">
        <f>AVERAGE('Raw data'!AF75:AK75)</f>
        <v>-9.168706666666667</v>
      </c>
      <c r="J75" s="49">
        <f t="shared" si="5"/>
        <v>-9.3171461111111125</v>
      </c>
      <c r="K75" s="50">
        <f t="shared" si="6"/>
        <v>-8.6102177777777786</v>
      </c>
    </row>
    <row r="76" spans="1:11" ht="15" thickBot="1" x14ac:dyDescent="0.45">
      <c r="A76" s="27">
        <f t="shared" si="4"/>
        <v>0.71000000000000041</v>
      </c>
      <c r="B76" s="46">
        <f>AVERAGE('Raw data'!B76:G76)</f>
        <v>-5.4059400000000002</v>
      </c>
      <c r="C76" s="12">
        <f>AVERAGE('Raw data'!H76:M76)</f>
        <v>-6.1520850000000005</v>
      </c>
      <c r="D76" s="36">
        <f>AVERAGE('Raw data'!N76:S76)</f>
        <v>-7.6637683333333335</v>
      </c>
      <c r="E76" s="12">
        <f>AVERAGE('Raw data'!T76:Y76)</f>
        <v>-6.6585199999999993</v>
      </c>
      <c r="F76" s="8">
        <f>AVERAGE('Raw data'!Z76:AE76)</f>
        <v>-9.3623899999999995</v>
      </c>
      <c r="G76" s="41">
        <f>AVERAGE('Raw data'!AF76:AK76)</f>
        <v>-7.367163333333334</v>
      </c>
      <c r="J76" s="49">
        <f t="shared" si="5"/>
        <v>-7.4773661111111123</v>
      </c>
      <c r="K76" s="50">
        <f t="shared" si="6"/>
        <v>-6.7259227777777779</v>
      </c>
    </row>
    <row r="77" spans="1:11" ht="15" thickBot="1" x14ac:dyDescent="0.45">
      <c r="A77" s="27">
        <f t="shared" si="4"/>
        <v>0.72000000000000042</v>
      </c>
      <c r="B77" s="46">
        <f>AVERAGE('Raw data'!B77:G77)</f>
        <v>-3.6398566666666667</v>
      </c>
      <c r="C77" s="12">
        <f>AVERAGE('Raw data'!H77:M77)</f>
        <v>-4.5975200000000003</v>
      </c>
      <c r="D77" s="36">
        <f>AVERAGE('Raw data'!N77:S77)</f>
        <v>-6.068718333333333</v>
      </c>
      <c r="E77" s="12">
        <f>AVERAGE('Raw data'!T77:Y77)</f>
        <v>-4.9743500000000003</v>
      </c>
      <c r="F77" s="8">
        <f>AVERAGE('Raw data'!Z77:AE77)</f>
        <v>-7.9783149999999994</v>
      </c>
      <c r="G77" s="41">
        <f>AVERAGE('Raw data'!AF77:AK77)</f>
        <v>-5.7759</v>
      </c>
      <c r="J77" s="49">
        <f t="shared" si="5"/>
        <v>-5.8956299999999997</v>
      </c>
      <c r="K77" s="50">
        <f t="shared" si="6"/>
        <v>-5.1159233333333338</v>
      </c>
    </row>
    <row r="78" spans="1:11" ht="15" thickBot="1" x14ac:dyDescent="0.45">
      <c r="A78" s="27">
        <f t="shared" si="4"/>
        <v>0.73000000000000043</v>
      </c>
      <c r="B78" s="46">
        <f>AVERAGE('Raw data'!B78:G78)</f>
        <v>-2.1807966666666663</v>
      </c>
      <c r="C78" s="12">
        <f>AVERAGE('Raw data'!H78:M78)</f>
        <v>-3.3168783333333329</v>
      </c>
      <c r="D78" s="36">
        <f>AVERAGE('Raw data'!N78:S78)</f>
        <v>-4.7408600000000005</v>
      </c>
      <c r="E78" s="12">
        <f>AVERAGE('Raw data'!T78:Y78)</f>
        <v>-3.5839916666666665</v>
      </c>
      <c r="F78" s="8">
        <f>AVERAGE('Raw data'!Z78:AE78)</f>
        <v>-6.8102766666666668</v>
      </c>
      <c r="G78" s="41">
        <f>AVERAGE('Raw data'!AF78:AK78)</f>
        <v>-4.4157683333333333</v>
      </c>
      <c r="J78" s="49">
        <f t="shared" si="5"/>
        <v>-4.5773111111111113</v>
      </c>
      <c r="K78" s="50">
        <f t="shared" si="6"/>
        <v>-3.7722127777777779</v>
      </c>
    </row>
    <row r="79" spans="1:11" ht="15" thickBot="1" x14ac:dyDescent="0.45">
      <c r="A79" s="27">
        <f t="shared" si="4"/>
        <v>0.74000000000000044</v>
      </c>
      <c r="B79" s="46">
        <f>AVERAGE('Raw data'!B79:G79)</f>
        <v>-0.9800483333333333</v>
      </c>
      <c r="C79" s="12">
        <f>AVERAGE('Raw data'!H79:M79)</f>
        <v>-2.2602466666666667</v>
      </c>
      <c r="D79" s="36">
        <f>AVERAGE('Raw data'!N79:S79)</f>
        <v>-3.6460383333333333</v>
      </c>
      <c r="E79" s="12">
        <f>AVERAGE('Raw data'!T79:Y79)</f>
        <v>-2.4269533333333331</v>
      </c>
      <c r="F79" s="8">
        <f>AVERAGE('Raw data'!Z79:AE79)</f>
        <v>-5.8295266666666663</v>
      </c>
      <c r="G79" s="41">
        <f>AVERAGE('Raw data'!AF79:AK79)</f>
        <v>-3.2710349999999999</v>
      </c>
      <c r="J79" s="49">
        <f t="shared" si="5"/>
        <v>-3.4852044444444439</v>
      </c>
      <c r="K79" s="50">
        <f t="shared" si="6"/>
        <v>-2.6527449999999999</v>
      </c>
    </row>
    <row r="80" spans="1:11" ht="15" thickBot="1" x14ac:dyDescent="0.45">
      <c r="A80" s="27">
        <f t="shared" si="4"/>
        <v>0.75000000000000044</v>
      </c>
      <c r="B80" s="46">
        <f>AVERAGE('Raw data'!B80:G80)</f>
        <v>2.2075000000000029E-2</v>
      </c>
      <c r="C80" s="12">
        <f>AVERAGE('Raw data'!H80:M80)</f>
        <v>-1.3694116666666669</v>
      </c>
      <c r="D80" s="36">
        <f>AVERAGE('Raw data'!N80:S80)</f>
        <v>-2.7400433333333338</v>
      </c>
      <c r="E80" s="12">
        <f>AVERAGE('Raw data'!T80:Y80)</f>
        <v>-1.4437483333333334</v>
      </c>
      <c r="F80" s="8">
        <f>AVERAGE('Raw data'!Z80:AE80)</f>
        <v>-4.9932566666666673</v>
      </c>
      <c r="G80" s="41">
        <f>AVERAGE('Raw data'!AF80:AK80)</f>
        <v>-2.3075516666666669</v>
      </c>
      <c r="J80" s="49">
        <f t="shared" si="5"/>
        <v>-2.5704083333333334</v>
      </c>
      <c r="K80" s="50">
        <f t="shared" si="6"/>
        <v>-1.706903888888889</v>
      </c>
    </row>
    <row r="81" spans="1:11" ht="15" thickBot="1" x14ac:dyDescent="0.45">
      <c r="A81" s="27">
        <f t="shared" si="4"/>
        <v>0.76000000000000045</v>
      </c>
      <c r="B81" s="46">
        <f>AVERAGE('Raw data'!B81:G81)</f>
        <v>0.87097333333333327</v>
      </c>
      <c r="C81" s="12">
        <f>AVERAGE('Raw data'!H81:M81)</f>
        <v>-0.59614</v>
      </c>
      <c r="D81" s="36">
        <f>AVERAGE('Raw data'!N81:S81)</f>
        <v>-1.9873199999999998</v>
      </c>
      <c r="E81" s="12">
        <f>AVERAGE('Raw data'!T81:Y81)</f>
        <v>-0.59472999999999998</v>
      </c>
      <c r="F81" s="8">
        <f>AVERAGE('Raw data'!Z81:AE81)</f>
        <v>-4.2643649999999997</v>
      </c>
      <c r="G81" s="41">
        <f>AVERAGE('Raw data'!AF81:AK81)</f>
        <v>-1.4888533333333334</v>
      </c>
      <c r="J81" s="49">
        <f t="shared" si="5"/>
        <v>-1.7935705555555554</v>
      </c>
      <c r="K81" s="50">
        <f t="shared" si="6"/>
        <v>-0.89324111111111115</v>
      </c>
    </row>
    <row r="82" spans="1:11" ht="15" thickBot="1" x14ac:dyDescent="0.45">
      <c r="A82" s="27">
        <f t="shared" si="4"/>
        <v>0.77000000000000046</v>
      </c>
      <c r="B82" s="46">
        <f>AVERAGE('Raw data'!B82:G82)</f>
        <v>1.5879799999999999</v>
      </c>
      <c r="C82" s="12">
        <f>AVERAGE('Raw data'!H82:M82)</f>
        <v>8.7216666666666623E-2</v>
      </c>
      <c r="D82" s="36">
        <f>AVERAGE('Raw data'!N82:S82)</f>
        <v>-1.368776666666667</v>
      </c>
      <c r="E82" s="12">
        <f>AVERAGE('Raw data'!T82:Y82)</f>
        <v>0.13419500000000004</v>
      </c>
      <c r="F82" s="8">
        <f>AVERAGE('Raw data'!Z82:AE82)</f>
        <v>-3.6221083333333333</v>
      </c>
      <c r="G82" s="41">
        <f>AVERAGE('Raw data'!AF82:AK82)</f>
        <v>-0.7869166666666666</v>
      </c>
      <c r="J82" s="49">
        <f t="shared" si="5"/>
        <v>-1.1343016666666668</v>
      </c>
      <c r="K82" s="50">
        <f t="shared" si="6"/>
        <v>-0.18850166666666665</v>
      </c>
    </row>
    <row r="83" spans="1:11" ht="15" thickBot="1" x14ac:dyDescent="0.45">
      <c r="A83" s="27">
        <f t="shared" si="4"/>
        <v>0.78000000000000047</v>
      </c>
      <c r="B83" s="46">
        <f>AVERAGE('Raw data'!B83:G83)</f>
        <v>2.1718349999999997</v>
      </c>
      <c r="C83" s="12">
        <f>AVERAGE('Raw data'!H83:M83)</f>
        <v>0.68413666666666673</v>
      </c>
      <c r="D83" s="36">
        <f>AVERAGE('Raw data'!N83:S83)</f>
        <v>-0.88047333333333333</v>
      </c>
      <c r="E83" s="12">
        <f>AVERAGE('Raw data'!T83:Y83)</f>
        <v>0.73547833333333312</v>
      </c>
      <c r="F83" s="8">
        <f>AVERAGE('Raw data'!Z83:AE83)</f>
        <v>-3.0633133333333333</v>
      </c>
      <c r="G83" s="41">
        <f>AVERAGE('Raw data'!AF83:AK83)</f>
        <v>-0.18741166666666664</v>
      </c>
      <c r="J83" s="49">
        <f t="shared" si="5"/>
        <v>-0.59065055555555557</v>
      </c>
      <c r="K83" s="50">
        <f t="shared" si="6"/>
        <v>0.41073444444444435</v>
      </c>
    </row>
    <row r="84" spans="1:11" ht="15" thickBot="1" x14ac:dyDescent="0.45">
      <c r="A84" s="27">
        <f t="shared" si="4"/>
        <v>0.79000000000000048</v>
      </c>
      <c r="B84" s="46">
        <f>AVERAGE('Raw data'!B84:G84)</f>
        <v>2.6060266666666672</v>
      </c>
      <c r="C84" s="12">
        <f>AVERAGE('Raw data'!H84:M84)</f>
        <v>1.1769000000000001</v>
      </c>
      <c r="D84" s="36">
        <f>AVERAGE('Raw data'!N84:S84)</f>
        <v>-0.52544499999999994</v>
      </c>
      <c r="E84" s="12">
        <f>AVERAGE('Raw data'!T84:Y84)</f>
        <v>1.1901183333333332</v>
      </c>
      <c r="F84" s="8">
        <f>AVERAGE('Raw data'!Z84:AE84)</f>
        <v>-2.5970066666666667</v>
      </c>
      <c r="G84" s="41">
        <f>AVERAGE('Raw data'!AF84:AK84)</f>
        <v>0.31023000000000001</v>
      </c>
      <c r="J84" s="49">
        <f t="shared" si="5"/>
        <v>-0.1721416666666665</v>
      </c>
      <c r="K84" s="50">
        <f t="shared" si="6"/>
        <v>0.89241611111111097</v>
      </c>
    </row>
    <row r="85" spans="1:11" ht="15" thickBot="1" x14ac:dyDescent="0.45">
      <c r="A85" s="27">
        <f t="shared" si="4"/>
        <v>0.80000000000000049</v>
      </c>
      <c r="B85" s="46">
        <f>AVERAGE('Raw data'!B85:G85)</f>
        <v>2.8681049999999999</v>
      </c>
      <c r="C85" s="12">
        <f>AVERAGE('Raw data'!H85:M85)</f>
        <v>1.5358349999999998</v>
      </c>
      <c r="D85" s="36">
        <f>AVERAGE('Raw data'!N85:S85)</f>
        <v>-0.30476333333333333</v>
      </c>
      <c r="E85" s="12">
        <f>AVERAGE('Raw data'!T85:Y85)</f>
        <v>1.480645</v>
      </c>
      <c r="F85" s="8">
        <f>AVERAGE('Raw data'!Z85:AE85)</f>
        <v>-2.2365066666666666</v>
      </c>
      <c r="G85" s="41">
        <f>AVERAGE('Raw data'!AF85:AK85)</f>
        <v>0.69760999999999995</v>
      </c>
      <c r="J85" s="49">
        <f t="shared" si="5"/>
        <v>0.108945</v>
      </c>
      <c r="K85" s="50">
        <f t="shared" si="6"/>
        <v>1.23803</v>
      </c>
    </row>
    <row r="86" spans="1:11" ht="15" thickBot="1" x14ac:dyDescent="0.45">
      <c r="A86" s="27">
        <f t="shared" si="4"/>
        <v>0.8100000000000005</v>
      </c>
      <c r="B86" s="46">
        <f>AVERAGE('Raw data'!B86:G86)</f>
        <v>2.9404300000000005</v>
      </c>
      <c r="C86" s="12">
        <f>AVERAGE('Raw data'!H86:M86)</f>
        <v>1.7323916666666666</v>
      </c>
      <c r="D86" s="36">
        <f>AVERAGE('Raw data'!N86:S86)</f>
        <v>-0.21108666666666667</v>
      </c>
      <c r="E86" s="12">
        <f>AVERAGE('Raw data'!T86:Y86)</f>
        <v>1.6022883333333333</v>
      </c>
      <c r="F86" s="8">
        <f>AVERAGE('Raw data'!Z86:AE86)</f>
        <v>-1.9911400000000004</v>
      </c>
      <c r="G86" s="41">
        <f>AVERAGE('Raw data'!AF86:AK86)</f>
        <v>0.96360666666666672</v>
      </c>
      <c r="J86" s="49">
        <f t="shared" si="5"/>
        <v>0.24606777777777786</v>
      </c>
      <c r="K86" s="50">
        <f t="shared" si="6"/>
        <v>1.432762222222222</v>
      </c>
    </row>
    <row r="87" spans="1:11" ht="15" thickBot="1" x14ac:dyDescent="0.45">
      <c r="A87" s="27">
        <f t="shared" si="4"/>
        <v>0.82000000000000051</v>
      </c>
      <c r="B87" s="46">
        <f>AVERAGE('Raw data'!B87:G87)</f>
        <v>2.8220200000000002</v>
      </c>
      <c r="C87" s="12">
        <f>AVERAGE('Raw data'!H87:M87)</f>
        <v>1.7535633333333331</v>
      </c>
      <c r="D87" s="36">
        <f>AVERAGE('Raw data'!N87:S87)</f>
        <v>-0.22566833333333333</v>
      </c>
      <c r="E87" s="12">
        <f>AVERAGE('Raw data'!T87:Y87)</f>
        <v>1.5699650000000001</v>
      </c>
      <c r="F87" s="8">
        <f>AVERAGE('Raw data'!Z87:AE87)</f>
        <v>-1.860125</v>
      </c>
      <c r="G87" s="41">
        <f>AVERAGE('Raw data'!AF87:AK87)</f>
        <v>1.1014583333333334</v>
      </c>
      <c r="J87" s="49">
        <f t="shared" si="5"/>
        <v>0.24540888888888901</v>
      </c>
      <c r="K87" s="50">
        <f t="shared" si="6"/>
        <v>1.4749955555555554</v>
      </c>
    </row>
    <row r="88" spans="1:11" ht="15" thickBot="1" x14ac:dyDescent="0.45">
      <c r="A88" s="27">
        <f t="shared" si="4"/>
        <v>0.83000000000000052</v>
      </c>
      <c r="B88" s="46">
        <f>AVERAGE('Raw data'!B88:G88)</f>
        <v>2.5384049999999996</v>
      </c>
      <c r="C88" s="12">
        <f>AVERAGE('Raw data'!H88:M88)</f>
        <v>1.611938333333333</v>
      </c>
      <c r="D88" s="36">
        <f>AVERAGE('Raw data'!N88:S88)</f>
        <v>-0.31993333333333335</v>
      </c>
      <c r="E88" s="12">
        <f>AVERAGE('Raw data'!T88:Y88)</f>
        <v>1.4181866666666665</v>
      </c>
      <c r="F88" s="8">
        <f>AVERAGE('Raw data'!Z88:AE88)</f>
        <v>-1.8277916666666669</v>
      </c>
      <c r="G88" s="41">
        <f>AVERAGE('Raw data'!AF88:AK88)</f>
        <v>1.1137033333333333</v>
      </c>
      <c r="J88" s="49">
        <f t="shared" si="5"/>
        <v>0.13022666666666649</v>
      </c>
      <c r="K88" s="50">
        <f t="shared" si="6"/>
        <v>1.3812761111111109</v>
      </c>
    </row>
    <row r="89" spans="1:11" ht="15" thickBot="1" x14ac:dyDescent="0.45">
      <c r="A89" s="27">
        <f t="shared" si="4"/>
        <v>0.84000000000000052</v>
      </c>
      <c r="B89" s="46">
        <f>AVERAGE('Raw data'!B89:G89)</f>
        <v>2.1442000000000001</v>
      </c>
      <c r="C89" s="12">
        <f>AVERAGE('Raw data'!H89:M89)</f>
        <v>1.3487733333333332</v>
      </c>
      <c r="D89" s="36">
        <f>AVERAGE('Raw data'!N89:S89)</f>
        <v>-0.45888166666666669</v>
      </c>
      <c r="E89" s="12">
        <f>AVERAGE('Raw data'!T89:Y89)</f>
        <v>1.195085</v>
      </c>
      <c r="F89" s="8">
        <f>AVERAGE('Raw data'!Z89:AE89)</f>
        <v>-1.8631433333333334</v>
      </c>
      <c r="G89" s="41">
        <f>AVERAGE('Raw data'!AF89:AK89)</f>
        <v>1.0143233333333335</v>
      </c>
      <c r="J89" s="49">
        <f t="shared" si="5"/>
        <v>-5.9274999999999967E-2</v>
      </c>
      <c r="K89" s="50">
        <f t="shared" si="6"/>
        <v>1.1860605555555555</v>
      </c>
    </row>
    <row r="90" spans="1:11" ht="15" thickBot="1" x14ac:dyDescent="0.45">
      <c r="A90" s="27">
        <f t="shared" si="4"/>
        <v>0.85000000000000053</v>
      </c>
      <c r="B90" s="46">
        <f>AVERAGE('Raw data'!B90:G90)</f>
        <v>1.7140583333333332</v>
      </c>
      <c r="C90" s="12">
        <f>AVERAGE('Raw data'!H90:M90)</f>
        <v>1.0273999999999999</v>
      </c>
      <c r="D90" s="36">
        <f>AVERAGE('Raw data'!N90:S90)</f>
        <v>-0.60702500000000004</v>
      </c>
      <c r="E90" s="12">
        <f>AVERAGE('Raw data'!T90:Y90)</f>
        <v>0.95238500000000004</v>
      </c>
      <c r="F90" s="8">
        <f>AVERAGE('Raw data'!Z90:AE90)</f>
        <v>-1.9229733333333332</v>
      </c>
      <c r="G90" s="41">
        <f>AVERAGE('Raw data'!AF90:AK90)</f>
        <v>0.82903833333333343</v>
      </c>
      <c r="J90" s="49">
        <f t="shared" si="5"/>
        <v>-0.27197999999999994</v>
      </c>
      <c r="K90" s="50">
        <f t="shared" si="6"/>
        <v>0.93627444444444441</v>
      </c>
    </row>
    <row r="91" spans="1:11" ht="15" thickBot="1" x14ac:dyDescent="0.45">
      <c r="A91" s="27">
        <f t="shared" si="4"/>
        <v>0.86000000000000054</v>
      </c>
      <c r="B91" s="46">
        <f>AVERAGE('Raw data'!B91:G91)</f>
        <v>1.3246133333333334</v>
      </c>
      <c r="C91" s="12">
        <f>AVERAGE('Raw data'!H91:M91)</f>
        <v>0.71917000000000009</v>
      </c>
      <c r="D91" s="36">
        <f>AVERAGE('Raw data'!N91:S91)</f>
        <v>-0.73465666666666662</v>
      </c>
      <c r="E91" s="12">
        <f>AVERAGE('Raw data'!T91:Y91)</f>
        <v>0.73553333333333326</v>
      </c>
      <c r="F91" s="8">
        <f>AVERAGE('Raw data'!Z91:AE91)</f>
        <v>-1.9610233333333333</v>
      </c>
      <c r="G91" s="41">
        <f>AVERAGE('Raw data'!AF91:AK91)</f>
        <v>0.59358999999999995</v>
      </c>
      <c r="J91" s="49">
        <f t="shared" si="5"/>
        <v>-0.45702222222222222</v>
      </c>
      <c r="K91" s="50">
        <f t="shared" si="6"/>
        <v>0.6827644444444444</v>
      </c>
    </row>
    <row r="92" spans="1:11" ht="15" thickBot="1" x14ac:dyDescent="0.45">
      <c r="A92" s="27">
        <f t="shared" si="4"/>
        <v>0.87000000000000055</v>
      </c>
      <c r="B92" s="46">
        <f>AVERAGE('Raw data'!B92:G92)</f>
        <v>1.0338366666666667</v>
      </c>
      <c r="C92" s="12">
        <f>AVERAGE('Raw data'!H92:M92)</f>
        <v>0.48614166666666664</v>
      </c>
      <c r="D92" s="36">
        <f>AVERAGE('Raw data'!N92:S92)</f>
        <v>-0.8204016666666667</v>
      </c>
      <c r="E92" s="12">
        <f>AVERAGE('Raw data'!T92:Y92)</f>
        <v>0.57720999999999989</v>
      </c>
      <c r="F92" s="8">
        <f>AVERAGE('Raw data'!Z92:AE92)</f>
        <v>-1.9390716666666667</v>
      </c>
      <c r="G92" s="41">
        <f>AVERAGE('Raw data'!AF92:AK92)</f>
        <v>0.35093500000000005</v>
      </c>
      <c r="J92" s="49">
        <f t="shared" si="5"/>
        <v>-0.57521222222222224</v>
      </c>
      <c r="K92" s="50">
        <f t="shared" si="6"/>
        <v>0.47142888888888884</v>
      </c>
    </row>
    <row r="93" spans="1:11" ht="15" thickBot="1" x14ac:dyDescent="0.45">
      <c r="A93" s="27">
        <f t="shared" si="4"/>
        <v>0.88000000000000056</v>
      </c>
      <c r="B93" s="46">
        <f>AVERAGE('Raw data'!B93:G93)</f>
        <v>0.86940666666666655</v>
      </c>
      <c r="C93" s="12">
        <f>AVERAGE('Raw data'!H93:M93)</f>
        <v>0.36816833333333326</v>
      </c>
      <c r="D93" s="36">
        <f>AVERAGE('Raw data'!N93:S93)</f>
        <v>-0.85153333333333325</v>
      </c>
      <c r="E93" s="12">
        <f>AVERAGE('Raw data'!T93:Y93)</f>
        <v>0.49600666666666654</v>
      </c>
      <c r="F93" s="8">
        <f>AVERAGE('Raw data'!Z93:AE93)</f>
        <v>-1.8365933333333337</v>
      </c>
      <c r="G93" s="41">
        <f>AVERAGE('Raw data'!AF93:AK93)</f>
        <v>0.14673666666666668</v>
      </c>
      <c r="J93" s="49">
        <f t="shared" si="5"/>
        <v>-0.60624000000000011</v>
      </c>
      <c r="K93" s="50">
        <f t="shared" si="6"/>
        <v>0.3369705555555555</v>
      </c>
    </row>
    <row r="94" spans="1:11" ht="15" thickBot="1" x14ac:dyDescent="0.45">
      <c r="A94" s="27">
        <f t="shared" si="4"/>
        <v>0.89000000000000057</v>
      </c>
      <c r="B94" s="46">
        <f>AVERAGE('Raw data'!B94:G94)</f>
        <v>0.83174666666666663</v>
      </c>
      <c r="C94" s="12">
        <f>AVERAGE('Raw data'!H94:M94)</f>
        <v>0.37949833333333327</v>
      </c>
      <c r="D94" s="36">
        <f>AVERAGE('Raw data'!N94:S94)</f>
        <v>-0.81985666666666679</v>
      </c>
      <c r="E94" s="12">
        <f>AVERAGE('Raw data'!T94:Y94)</f>
        <v>0.5003749999999999</v>
      </c>
      <c r="F94" s="8">
        <f>AVERAGE('Raw data'!Z94:AE94)</f>
        <v>-1.6536166666666665</v>
      </c>
      <c r="G94" s="41">
        <f>AVERAGE('Raw data'!AF94:AK94)</f>
        <v>2.4346666666666628E-2</v>
      </c>
      <c r="J94" s="49">
        <f t="shared" si="5"/>
        <v>-0.54724222222222219</v>
      </c>
      <c r="K94" s="50">
        <f t="shared" si="6"/>
        <v>0.3014066666666666</v>
      </c>
    </row>
    <row r="95" spans="1:11" ht="15" thickBot="1" x14ac:dyDescent="0.45">
      <c r="A95" s="27">
        <f t="shared" si="4"/>
        <v>0.90000000000000058</v>
      </c>
      <c r="B95" s="46">
        <f>AVERAGE('Raw data'!B95:G95)</f>
        <v>0.90744999999999998</v>
      </c>
      <c r="C95" s="12">
        <f>AVERAGE('Raw data'!H95:M95)</f>
        <v>0.51334666666666673</v>
      </c>
      <c r="D95" s="36">
        <f>AVERAGE('Raw data'!N95:S95)</f>
        <v>-0.72011000000000003</v>
      </c>
      <c r="E95" s="12">
        <f>AVERAGE('Raw data'!T95:Y95)</f>
        <v>0.59297833333333339</v>
      </c>
      <c r="F95" s="8">
        <f>AVERAGE('Raw data'!Z95:AE95)</f>
        <v>-1.4057933333333335</v>
      </c>
      <c r="G95" s="41">
        <f>AVERAGE('Raw data'!AF95:AK95)</f>
        <v>1.7244999999999931E-2</v>
      </c>
      <c r="J95" s="49">
        <f t="shared" si="5"/>
        <v>-0.40615111111111118</v>
      </c>
      <c r="K95" s="50">
        <f t="shared" si="6"/>
        <v>0.37452333333333332</v>
      </c>
    </row>
    <row r="96" spans="1:11" ht="15" thickBot="1" x14ac:dyDescent="0.45">
      <c r="A96" s="27">
        <f t="shared" si="4"/>
        <v>0.91000000000000059</v>
      </c>
      <c r="B96" s="46">
        <f>AVERAGE('Raw data'!B96:G96)</f>
        <v>1.0825283333333333</v>
      </c>
      <c r="C96" s="12">
        <f>AVERAGE('Raw data'!H96:M96)</f>
        <v>0.7496383333333333</v>
      </c>
      <c r="D96" s="36">
        <f>AVERAGE('Raw data'!N96:S96)</f>
        <v>-0.55209000000000008</v>
      </c>
      <c r="E96" s="12">
        <f>AVERAGE('Raw data'!T96:Y96)</f>
        <v>0.77229500000000006</v>
      </c>
      <c r="F96" s="8">
        <f>AVERAGE('Raw data'!Z96:AE96)</f>
        <v>-1.1144483333333335</v>
      </c>
      <c r="G96" s="41">
        <f>AVERAGE('Raw data'!AF96:AK96)</f>
        <v>0.14072333333333328</v>
      </c>
      <c r="J96" s="49">
        <f t="shared" si="5"/>
        <v>-0.19467000000000009</v>
      </c>
      <c r="K96" s="50">
        <f t="shared" si="6"/>
        <v>0.55421888888888893</v>
      </c>
    </row>
    <row r="97" spans="1:11" ht="15" thickBot="1" x14ac:dyDescent="0.45">
      <c r="A97" s="27">
        <f t="shared" si="4"/>
        <v>0.9200000000000006</v>
      </c>
      <c r="B97" s="46">
        <f>AVERAGE('Raw data'!B97:G97)</f>
        <v>1.3457833333333333</v>
      </c>
      <c r="C97" s="12">
        <f>AVERAGE('Raw data'!H97:M97)</f>
        <v>1.0584816666666665</v>
      </c>
      <c r="D97" s="36">
        <f>AVERAGE('Raw data'!N97:S97)</f>
        <v>-0.32773333333333332</v>
      </c>
      <c r="E97" s="12">
        <f>AVERAGE('Raw data'!T97:Y97)</f>
        <v>1.0278166666666666</v>
      </c>
      <c r="F97" s="8">
        <f>AVERAGE('Raw data'!Z97:AE97)</f>
        <v>-0.80095166666666662</v>
      </c>
      <c r="G97" s="41">
        <f>AVERAGE('Raw data'!AF97:AK97)</f>
        <v>0.38377500000000003</v>
      </c>
      <c r="J97" s="49">
        <f t="shared" si="5"/>
        <v>7.2366111111111173E-2</v>
      </c>
      <c r="K97" s="50">
        <f t="shared" si="6"/>
        <v>0.82335777777777774</v>
      </c>
    </row>
    <row r="98" spans="1:11" ht="15" thickBot="1" x14ac:dyDescent="0.45">
      <c r="A98" s="27">
        <f t="shared" si="4"/>
        <v>0.9300000000000006</v>
      </c>
      <c r="B98" s="46">
        <f>AVERAGE('Raw data'!B98:G98)</f>
        <v>1.6787483333333337</v>
      </c>
      <c r="C98" s="12">
        <f>AVERAGE('Raw data'!H98:M98)</f>
        <v>1.3967516666666666</v>
      </c>
      <c r="D98" s="36">
        <f>AVERAGE('Raw data'!N98:S98)</f>
        <v>-8.061666666666667E-2</v>
      </c>
      <c r="E98" s="12">
        <f>AVERAGE('Raw data'!T98:Y98)</f>
        <v>1.3293466666666667</v>
      </c>
      <c r="F98" s="8">
        <f>AVERAGE('Raw data'!Z98:AE98)</f>
        <v>-0.48898499999999995</v>
      </c>
      <c r="G98" s="41">
        <f>AVERAGE('Raw data'!AF98:AK98)</f>
        <v>0.70273500000000011</v>
      </c>
      <c r="J98" s="49">
        <f t="shared" si="5"/>
        <v>0.36971555555555574</v>
      </c>
      <c r="K98" s="50">
        <f t="shared" si="6"/>
        <v>1.1429444444444445</v>
      </c>
    </row>
    <row r="99" spans="1:11" ht="15" thickBot="1" x14ac:dyDescent="0.45">
      <c r="A99" s="27">
        <f t="shared" si="4"/>
        <v>0.94000000000000061</v>
      </c>
      <c r="B99" s="46">
        <f>AVERAGE('Raw data'!B99:G99)</f>
        <v>2.0395733333333332</v>
      </c>
      <c r="C99" s="12">
        <f>AVERAGE('Raw data'!H99:M99)</f>
        <v>1.7015900000000002</v>
      </c>
      <c r="D99" s="36">
        <f>AVERAGE('Raw data'!N99:S99)</f>
        <v>0.12867000000000003</v>
      </c>
      <c r="E99" s="12">
        <f>AVERAGE('Raw data'!T99:Y99)</f>
        <v>1.6166499999999999</v>
      </c>
      <c r="F99" s="8">
        <f>AVERAGE('Raw data'!Z99:AE99)</f>
        <v>-0.21477666666666662</v>
      </c>
      <c r="G99" s="41">
        <f>AVERAGE('Raw data'!AF99:AK99)</f>
        <v>1.0223416666666667</v>
      </c>
      <c r="J99" s="49">
        <f t="shared" si="5"/>
        <v>0.6511555555555556</v>
      </c>
      <c r="K99" s="50">
        <f t="shared" si="6"/>
        <v>1.4468605555555556</v>
      </c>
    </row>
    <row r="100" spans="1:11" ht="15" thickBot="1" x14ac:dyDescent="0.45">
      <c r="A100" s="27">
        <f t="shared" si="4"/>
        <v>0.95000000000000062</v>
      </c>
      <c r="B100" s="46">
        <f>AVERAGE('Raw data'!B100:G100)</f>
        <v>2.3519716666666666</v>
      </c>
      <c r="C100" s="12">
        <f>AVERAGE('Raw data'!H100:M100)</f>
        <v>1.8882366666666666</v>
      </c>
      <c r="D100" s="36">
        <f>AVERAGE('Raw data'!N100:S100)</f>
        <v>0.21592500000000001</v>
      </c>
      <c r="E100" s="12">
        <f>AVERAGE('Raw data'!T100:Y100)</f>
        <v>1.7958483333333335</v>
      </c>
      <c r="F100" s="8">
        <f>AVERAGE('Raw data'!Z100:AE100)</f>
        <v>-3.7020000000000018E-2</v>
      </c>
      <c r="G100" s="41">
        <f>AVERAGE('Raw data'!AF100:AK100)</f>
        <v>1.2405649999999999</v>
      </c>
      <c r="J100" s="49">
        <f t="shared" si="5"/>
        <v>0.84362555555555552</v>
      </c>
      <c r="K100" s="50">
        <f t="shared" si="6"/>
        <v>1.6415499999999998</v>
      </c>
    </row>
    <row r="101" spans="1:11" ht="15" thickBot="1" x14ac:dyDescent="0.45">
      <c r="A101" s="27">
        <f t="shared" si="4"/>
        <v>0.96000000000000063</v>
      </c>
      <c r="B101" s="46">
        <f>AVERAGE('Raw data'!B101:G101)</f>
        <v>2.50901</v>
      </c>
      <c r="C101" s="12">
        <f>AVERAGE('Raw data'!H101:M101)</f>
        <v>1.8588150000000001</v>
      </c>
      <c r="D101" s="36">
        <f>AVERAGE('Raw data'!N101:S101)</f>
        <v>8.6406666666666687E-2</v>
      </c>
      <c r="E101" s="12">
        <f>AVERAGE('Raw data'!T101:Y101)</f>
        <v>1.7498716666666672</v>
      </c>
      <c r="F101" s="8">
        <f>AVERAGE('Raw data'!Z101:AE101)</f>
        <v>-3.7970000000000032E-2</v>
      </c>
      <c r="G101" s="41">
        <f>AVERAGE('Raw data'!AF101:AK101)</f>
        <v>1.2460366666666667</v>
      </c>
      <c r="J101" s="49">
        <f t="shared" si="5"/>
        <v>0.85248222222222214</v>
      </c>
      <c r="K101" s="50">
        <f t="shared" si="6"/>
        <v>1.6182411111111115</v>
      </c>
    </row>
    <row r="102" spans="1:11" ht="15" thickBot="1" x14ac:dyDescent="0.45">
      <c r="A102" s="27">
        <f t="shared" si="4"/>
        <v>0.97000000000000064</v>
      </c>
      <c r="B102" s="46">
        <f>AVERAGE('Raw data'!B102:G102)</f>
        <v>2.3970016666666667</v>
      </c>
      <c r="C102" s="12">
        <f>AVERAGE('Raw data'!H102:M102)</f>
        <v>1.5244383333333333</v>
      </c>
      <c r="D102" s="36">
        <f>AVERAGE('Raw data'!N102:S102)</f>
        <v>-0.34204833333333334</v>
      </c>
      <c r="E102" s="12">
        <f>AVERAGE('Raw data'!T102:Y102)</f>
        <v>1.3648850000000001</v>
      </c>
      <c r="F102" s="8">
        <f>AVERAGE('Raw data'!Z102:AE102)</f>
        <v>-0.31118333333333331</v>
      </c>
      <c r="G102" s="41">
        <f>AVERAGE('Raw data'!AF102:AK102)</f>
        <v>0.93921833333333338</v>
      </c>
      <c r="J102" s="49">
        <f t="shared" si="5"/>
        <v>0.58125666666666664</v>
      </c>
      <c r="K102" s="50">
        <f t="shared" si="6"/>
        <v>1.2761805555555557</v>
      </c>
    </row>
    <row r="103" spans="1:11" ht="15" thickBot="1" x14ac:dyDescent="0.45">
      <c r="A103" s="27">
        <f t="shared" si="4"/>
        <v>0.98000000000000065</v>
      </c>
      <c r="B103" s="46">
        <f>AVERAGE('Raw data'!B103:G103)</f>
        <v>1.9320499999999996</v>
      </c>
      <c r="C103" s="12">
        <f>AVERAGE('Raw data'!H103:M103)</f>
        <v>0.83345333333333338</v>
      </c>
      <c r="D103" s="36">
        <f>AVERAGE('Raw data'!N103:S103)</f>
        <v>-1.1114200000000001</v>
      </c>
      <c r="E103" s="12">
        <f>AVERAGE('Raw data'!T103:Y103)</f>
        <v>0.56753666666666669</v>
      </c>
      <c r="F103" s="8">
        <f>AVERAGE('Raw data'!Z103:AE103)</f>
        <v>-0.9350816666666667</v>
      </c>
      <c r="G103" s="41">
        <f>AVERAGE('Raw data'!AF103:AK103)</f>
        <v>0.26113000000000003</v>
      </c>
      <c r="J103" s="49">
        <f t="shared" si="5"/>
        <v>-3.8150555555555722E-2</v>
      </c>
      <c r="K103" s="50">
        <f t="shared" si="6"/>
        <v>0.55404000000000009</v>
      </c>
    </row>
    <row r="104" spans="1:11" ht="15" thickBot="1" x14ac:dyDescent="0.45">
      <c r="A104" s="27">
        <f t="shared" si="4"/>
        <v>0.99000000000000066</v>
      </c>
      <c r="B104" s="46">
        <f>AVERAGE('Raw data'!B104:G104)</f>
        <v>1.0984366666666665</v>
      </c>
      <c r="C104" s="12">
        <f>AVERAGE('Raw data'!H104:M104)</f>
        <v>-0.20174500000000004</v>
      </c>
      <c r="D104" s="36">
        <f>AVERAGE('Raw data'!N104:S104)</f>
        <v>-2.2004499999999996</v>
      </c>
      <c r="E104" s="12">
        <f>AVERAGE('Raw data'!T104:Y104)</f>
        <v>-0.63744333333333325</v>
      </c>
      <c r="F104" s="8">
        <f>AVERAGE('Raw data'!Z104:AE104)</f>
        <v>-1.9397316666666666</v>
      </c>
      <c r="G104" s="41">
        <f>AVERAGE('Raw data'!AF104:AK104)</f>
        <v>-0.7822283333333333</v>
      </c>
      <c r="J104" s="49">
        <f t="shared" si="5"/>
        <v>-1.0139149999999999</v>
      </c>
      <c r="K104" s="50">
        <f t="shared" si="6"/>
        <v>-0.54047222222222224</v>
      </c>
    </row>
    <row r="105" spans="1:11" ht="15" thickBot="1" x14ac:dyDescent="0.45">
      <c r="A105" s="28">
        <f t="shared" si="4"/>
        <v>1.0000000000000007</v>
      </c>
      <c r="B105" s="47">
        <f>AVERAGE('Raw data'!B105:G105)</f>
        <v>-3.1730000000000001E-2</v>
      </c>
      <c r="C105" s="13">
        <f>AVERAGE('Raw data'!H105:M105)</f>
        <v>-1.4945600000000001</v>
      </c>
      <c r="D105" s="37">
        <f>AVERAGE('Raw data'!N105:S105)</f>
        <v>-3.5159816666666668</v>
      </c>
      <c r="E105" s="13">
        <f>AVERAGE('Raw data'!T105:Y105)</f>
        <v>-2.1481716666666668</v>
      </c>
      <c r="F105" s="9">
        <f>AVERAGE('Raw data'!Z105:AE105)</f>
        <v>-3.2790000000000004</v>
      </c>
      <c r="G105" s="42">
        <f>AVERAGE('Raw data'!AF105:AK105)</f>
        <v>-2.108215</v>
      </c>
      <c r="J105" s="49">
        <f t="shared" si="5"/>
        <v>-2.2755705555555559</v>
      </c>
      <c r="K105" s="50">
        <f t="shared" si="6"/>
        <v>-1.9169822222222226</v>
      </c>
    </row>
    <row r="106" spans="1:11" s="48" customFormat="1" x14ac:dyDescent="0.4">
      <c r="B106" s="3"/>
      <c r="C106" s="3"/>
      <c r="D106" s="3"/>
      <c r="E106" s="3"/>
      <c r="F106" s="17"/>
      <c r="G106" s="3"/>
      <c r="J106" s="3"/>
      <c r="K106" s="3"/>
    </row>
    <row r="107" spans="1:11" s="48" customFormat="1" x14ac:dyDescent="0.4">
      <c r="B107" s="3"/>
      <c r="C107" s="3"/>
      <c r="D107" s="3"/>
      <c r="E107" s="3"/>
      <c r="F107" s="3"/>
      <c r="G107" s="3"/>
      <c r="J107" s="3"/>
      <c r="K107" s="3"/>
    </row>
    <row r="108" spans="1:11" s="48" customFormat="1" x14ac:dyDescent="0.4">
      <c r="B108" s="3"/>
      <c r="C108" s="3"/>
      <c r="D108" s="3"/>
      <c r="E108" s="3"/>
      <c r="F108" s="3"/>
      <c r="G108" s="3"/>
      <c r="J108" s="3"/>
      <c r="K108" s="3"/>
    </row>
    <row r="109" spans="1:11" s="48" customFormat="1" x14ac:dyDescent="0.4">
      <c r="B109" s="3"/>
      <c r="C109" s="3"/>
      <c r="D109" s="3"/>
      <c r="E109" s="3"/>
      <c r="F109" s="3"/>
      <c r="G109" s="3"/>
      <c r="J109" s="3"/>
      <c r="K109" s="3"/>
    </row>
    <row r="110" spans="1:11" s="48" customFormat="1" x14ac:dyDescent="0.4">
      <c r="B110" s="3"/>
      <c r="C110" s="3"/>
      <c r="D110" s="3"/>
      <c r="E110" s="3"/>
      <c r="F110" s="3"/>
      <c r="G110" s="3"/>
      <c r="J110" s="3"/>
      <c r="K110" s="3"/>
    </row>
    <row r="111" spans="1:11" s="48" customFormat="1" x14ac:dyDescent="0.4">
      <c r="B111" s="3"/>
      <c r="C111" s="3"/>
      <c r="D111" s="3"/>
      <c r="E111" s="3"/>
      <c r="F111" s="3"/>
      <c r="G111" s="3"/>
      <c r="J111" s="3"/>
      <c r="K111" s="3"/>
    </row>
    <row r="112" spans="1:11" s="48" customFormat="1" x14ac:dyDescent="0.4">
      <c r="B112" s="3"/>
      <c r="C112" s="3"/>
      <c r="D112" s="3"/>
      <c r="E112" s="3"/>
      <c r="F112" s="3"/>
      <c r="G112" s="3"/>
      <c r="J112" s="3"/>
      <c r="K112" s="3"/>
    </row>
    <row r="113" spans="2:11" s="48" customFormat="1" x14ac:dyDescent="0.4">
      <c r="B113" s="3"/>
      <c r="C113" s="3"/>
      <c r="D113" s="3"/>
      <c r="E113" s="3"/>
      <c r="F113" s="3"/>
      <c r="G113" s="3"/>
      <c r="J113" s="3"/>
      <c r="K113" s="3"/>
    </row>
    <row r="114" spans="2:11" s="48" customFormat="1" x14ac:dyDescent="0.4">
      <c r="B114" s="3"/>
      <c r="C114" s="3"/>
      <c r="D114" s="3"/>
      <c r="E114" s="3"/>
      <c r="F114" s="3"/>
      <c r="G114" s="3"/>
      <c r="J114" s="3"/>
      <c r="K114" s="3"/>
    </row>
    <row r="115" spans="2:11" s="48" customFormat="1" x14ac:dyDescent="0.4">
      <c r="B115" s="3"/>
      <c r="C115" s="3"/>
      <c r="D115" s="3"/>
      <c r="E115" s="3"/>
      <c r="F115" s="3"/>
      <c r="G115" s="3"/>
      <c r="J115" s="3"/>
      <c r="K115" s="3"/>
    </row>
    <row r="116" spans="2:11" s="48" customFormat="1" x14ac:dyDescent="0.4">
      <c r="B116" s="3"/>
      <c r="C116" s="3"/>
      <c r="D116" s="3"/>
      <c r="E116" s="3"/>
      <c r="F116" s="3"/>
      <c r="G116" s="3"/>
      <c r="J116" s="3"/>
      <c r="K116" s="3"/>
    </row>
    <row r="117" spans="2:11" s="48" customFormat="1" x14ac:dyDescent="0.4">
      <c r="B117" s="3"/>
      <c r="C117" s="3"/>
      <c r="D117" s="3"/>
      <c r="E117" s="3"/>
      <c r="F117" s="3"/>
      <c r="G117" s="3"/>
      <c r="J117" s="3"/>
      <c r="K117" s="3"/>
    </row>
    <row r="118" spans="2:11" s="48" customFormat="1" x14ac:dyDescent="0.4">
      <c r="B118" s="3"/>
      <c r="C118" s="3"/>
      <c r="D118" s="3"/>
      <c r="E118" s="3"/>
      <c r="F118" s="3"/>
      <c r="G118" s="3"/>
      <c r="J118" s="3"/>
      <c r="K118" s="3"/>
    </row>
    <row r="119" spans="2:11" s="48" customFormat="1" x14ac:dyDescent="0.4">
      <c r="B119" s="3"/>
      <c r="C119" s="3"/>
      <c r="D119" s="3"/>
      <c r="E119" s="3"/>
      <c r="F119" s="3"/>
      <c r="G119" s="3"/>
      <c r="J119" s="3"/>
      <c r="K119" s="3"/>
    </row>
    <row r="120" spans="2:11" s="48" customFormat="1" x14ac:dyDescent="0.4">
      <c r="B120" s="3"/>
      <c r="C120" s="3"/>
      <c r="D120" s="3"/>
      <c r="E120" s="3"/>
      <c r="F120" s="3"/>
      <c r="G120" s="3"/>
      <c r="J120" s="3"/>
      <c r="K120" s="3"/>
    </row>
    <row r="121" spans="2:11" s="48" customFormat="1" x14ac:dyDescent="0.4">
      <c r="B121" s="3"/>
      <c r="C121" s="3"/>
      <c r="D121" s="3"/>
      <c r="E121" s="3"/>
      <c r="F121" s="3"/>
      <c r="G121" s="3"/>
      <c r="J121" s="3"/>
      <c r="K121" s="3"/>
    </row>
    <row r="122" spans="2:11" s="48" customFormat="1" x14ac:dyDescent="0.4">
      <c r="B122" s="3"/>
      <c r="C122" s="3"/>
      <c r="D122" s="3"/>
      <c r="E122" s="3"/>
      <c r="F122" s="3"/>
      <c r="G122" s="3"/>
      <c r="J122" s="3"/>
      <c r="K122" s="3"/>
    </row>
    <row r="123" spans="2:11" s="48" customFormat="1" x14ac:dyDescent="0.4">
      <c r="B123" s="3"/>
      <c r="C123" s="3"/>
      <c r="D123" s="3"/>
      <c r="E123" s="3"/>
      <c r="F123" s="3"/>
      <c r="G123" s="3"/>
      <c r="J123" s="3"/>
      <c r="K123" s="3"/>
    </row>
    <row r="124" spans="2:11" s="48" customFormat="1" x14ac:dyDescent="0.4">
      <c r="B124" s="3"/>
      <c r="C124" s="3"/>
      <c r="D124" s="3"/>
      <c r="E124" s="3"/>
      <c r="F124" s="3"/>
      <c r="G124" s="3"/>
      <c r="J124" s="3"/>
      <c r="K124" s="3"/>
    </row>
    <row r="125" spans="2:11" s="48" customFormat="1" x14ac:dyDescent="0.4">
      <c r="B125" s="3"/>
      <c r="C125" s="3"/>
      <c r="D125" s="3"/>
      <c r="E125" s="3"/>
      <c r="F125" s="3"/>
      <c r="G125" s="3"/>
      <c r="J125" s="3"/>
      <c r="K125" s="3"/>
    </row>
    <row r="126" spans="2:11" s="48" customFormat="1" x14ac:dyDescent="0.4">
      <c r="B126" s="3"/>
      <c r="C126" s="3"/>
      <c r="D126" s="3"/>
      <c r="E126" s="3"/>
      <c r="F126" s="3"/>
      <c r="G126" s="3"/>
      <c r="J126" s="3"/>
      <c r="K126" s="3"/>
    </row>
    <row r="127" spans="2:11" s="48" customFormat="1" x14ac:dyDescent="0.4">
      <c r="B127" s="3"/>
      <c r="C127" s="3"/>
      <c r="D127" s="3"/>
      <c r="E127" s="3"/>
      <c r="F127" s="3"/>
      <c r="G127" s="3"/>
      <c r="J127" s="3"/>
      <c r="K127" s="3"/>
    </row>
    <row r="128" spans="2:11" s="48" customFormat="1" x14ac:dyDescent="0.4">
      <c r="B128" s="3"/>
      <c r="C128" s="3"/>
      <c r="D128" s="3"/>
      <c r="E128" s="3"/>
      <c r="F128" s="3"/>
      <c r="G128" s="3"/>
      <c r="J128" s="3"/>
      <c r="K128" s="3"/>
    </row>
    <row r="129" spans="2:11" s="48" customFormat="1" x14ac:dyDescent="0.4">
      <c r="B129" s="3"/>
      <c r="C129" s="3"/>
      <c r="D129" s="3"/>
      <c r="E129" s="3"/>
      <c r="F129" s="3"/>
      <c r="G129" s="3"/>
      <c r="J129" s="3"/>
      <c r="K129" s="3"/>
    </row>
    <row r="130" spans="2:11" s="48" customFormat="1" x14ac:dyDescent="0.4">
      <c r="B130" s="3"/>
      <c r="C130" s="3"/>
      <c r="D130" s="3"/>
      <c r="E130" s="3"/>
      <c r="F130" s="3"/>
      <c r="G130" s="3"/>
      <c r="J130" s="3"/>
      <c r="K130" s="3"/>
    </row>
    <row r="131" spans="2:11" s="48" customFormat="1" x14ac:dyDescent="0.4">
      <c r="B131" s="3"/>
      <c r="C131" s="3"/>
      <c r="D131" s="3"/>
      <c r="E131" s="3"/>
      <c r="F131" s="3"/>
      <c r="G131" s="3"/>
      <c r="J131" s="3"/>
      <c r="K131" s="3"/>
    </row>
    <row r="132" spans="2:11" s="48" customFormat="1" x14ac:dyDescent="0.4">
      <c r="B132" s="3"/>
      <c r="C132" s="3"/>
      <c r="D132" s="3"/>
      <c r="E132" s="3"/>
      <c r="F132" s="3"/>
      <c r="G132" s="3"/>
      <c r="J132" s="3"/>
      <c r="K132" s="3"/>
    </row>
    <row r="133" spans="2:11" s="48" customFormat="1" x14ac:dyDescent="0.4">
      <c r="B133" s="3"/>
      <c r="C133" s="3"/>
      <c r="D133" s="3"/>
      <c r="E133" s="3"/>
      <c r="F133" s="3"/>
      <c r="G133" s="3"/>
      <c r="J133" s="3"/>
      <c r="K133" s="3"/>
    </row>
    <row r="134" spans="2:11" s="48" customFormat="1" x14ac:dyDescent="0.4">
      <c r="B134" s="3"/>
      <c r="C134" s="3"/>
      <c r="D134" s="3"/>
      <c r="E134" s="3"/>
      <c r="F134" s="3"/>
      <c r="G134" s="3"/>
      <c r="J134" s="3"/>
      <c r="K134" s="3"/>
    </row>
    <row r="135" spans="2:11" s="48" customFormat="1" x14ac:dyDescent="0.4">
      <c r="B135" s="3"/>
      <c r="C135" s="3"/>
      <c r="D135" s="3"/>
      <c r="E135" s="3"/>
      <c r="F135" s="3"/>
      <c r="G135" s="3"/>
      <c r="J135" s="3"/>
      <c r="K135" s="3"/>
    </row>
    <row r="136" spans="2:11" s="48" customFormat="1" x14ac:dyDescent="0.4">
      <c r="B136" s="3"/>
      <c r="C136" s="3"/>
      <c r="D136" s="3"/>
      <c r="E136" s="3"/>
      <c r="F136" s="3"/>
      <c r="G136" s="3"/>
      <c r="J136" s="3"/>
      <c r="K136" s="3"/>
    </row>
    <row r="137" spans="2:11" s="48" customFormat="1" x14ac:dyDescent="0.4">
      <c r="B137" s="3"/>
      <c r="C137" s="3"/>
      <c r="D137" s="3"/>
      <c r="E137" s="3"/>
      <c r="F137" s="3"/>
      <c r="G137" s="3"/>
      <c r="J137" s="3"/>
      <c r="K137" s="3"/>
    </row>
    <row r="138" spans="2:11" s="48" customFormat="1" x14ac:dyDescent="0.4">
      <c r="B138" s="3"/>
      <c r="C138" s="3"/>
      <c r="D138" s="3"/>
      <c r="E138" s="3"/>
      <c r="F138" s="3"/>
      <c r="G138" s="3"/>
      <c r="J138" s="3"/>
      <c r="K138" s="3"/>
    </row>
    <row r="139" spans="2:11" s="48" customFormat="1" x14ac:dyDescent="0.4">
      <c r="B139" s="3"/>
      <c r="C139" s="3"/>
      <c r="D139" s="3"/>
      <c r="E139" s="3"/>
      <c r="F139" s="3"/>
      <c r="G139" s="3"/>
      <c r="J139" s="3"/>
      <c r="K139" s="3"/>
    </row>
    <row r="140" spans="2:11" s="48" customFormat="1" x14ac:dyDescent="0.4">
      <c r="B140" s="3"/>
      <c r="C140" s="3"/>
      <c r="D140" s="3"/>
      <c r="E140" s="3"/>
      <c r="F140" s="3"/>
      <c r="G140" s="3"/>
      <c r="J140" s="3"/>
      <c r="K140" s="3"/>
    </row>
    <row r="141" spans="2:11" s="48" customFormat="1" x14ac:dyDescent="0.4">
      <c r="B141" s="3"/>
      <c r="C141" s="3"/>
      <c r="D141" s="3"/>
      <c r="E141" s="3"/>
      <c r="F141" s="3"/>
      <c r="G141" s="3"/>
      <c r="J141" s="3"/>
      <c r="K141" s="3"/>
    </row>
    <row r="142" spans="2:11" s="48" customFormat="1" x14ac:dyDescent="0.4">
      <c r="B142" s="3"/>
      <c r="C142" s="3"/>
      <c r="D142" s="3"/>
      <c r="E142" s="3"/>
      <c r="F142" s="3"/>
      <c r="G142" s="3"/>
      <c r="J142" s="3"/>
      <c r="K142" s="3"/>
    </row>
    <row r="143" spans="2:11" s="48" customFormat="1" x14ac:dyDescent="0.4">
      <c r="B143" s="3"/>
      <c r="C143" s="3"/>
      <c r="D143" s="3"/>
      <c r="E143" s="3"/>
      <c r="F143" s="3"/>
      <c r="G143" s="3"/>
      <c r="J143" s="3"/>
      <c r="K143" s="3"/>
    </row>
    <row r="144" spans="2:11" s="48" customFormat="1" x14ac:dyDescent="0.4">
      <c r="B144" s="3"/>
      <c r="C144" s="3"/>
      <c r="D144" s="3"/>
      <c r="E144" s="3"/>
      <c r="F144" s="3"/>
      <c r="G144" s="3"/>
      <c r="J144" s="3"/>
      <c r="K144" s="3"/>
    </row>
    <row r="145" spans="2:11" s="48" customFormat="1" x14ac:dyDescent="0.4">
      <c r="B145" s="3"/>
      <c r="C145" s="3"/>
      <c r="D145" s="3"/>
      <c r="E145" s="3"/>
      <c r="F145" s="3"/>
      <c r="G145" s="3"/>
      <c r="J145" s="3"/>
      <c r="K145" s="3"/>
    </row>
    <row r="146" spans="2:11" s="48" customFormat="1" x14ac:dyDescent="0.4">
      <c r="B146" s="3"/>
      <c r="C146" s="3"/>
      <c r="D146" s="3"/>
      <c r="E146" s="3"/>
      <c r="F146" s="3"/>
      <c r="G146" s="3"/>
      <c r="J146" s="3"/>
      <c r="K146" s="3"/>
    </row>
    <row r="147" spans="2:11" s="48" customFormat="1" x14ac:dyDescent="0.4">
      <c r="B147" s="3"/>
      <c r="C147" s="3"/>
      <c r="D147" s="3"/>
      <c r="E147" s="3"/>
      <c r="F147" s="3"/>
      <c r="G147" s="3"/>
      <c r="J147" s="3"/>
      <c r="K147" s="3"/>
    </row>
    <row r="148" spans="2:11" s="48" customFormat="1" x14ac:dyDescent="0.4">
      <c r="B148" s="3"/>
      <c r="C148" s="3"/>
      <c r="D148" s="3"/>
      <c r="E148" s="3"/>
      <c r="F148" s="3"/>
      <c r="G148" s="3"/>
      <c r="J148" s="3"/>
      <c r="K148" s="3"/>
    </row>
    <row r="149" spans="2:11" s="48" customFormat="1" x14ac:dyDescent="0.4">
      <c r="B149" s="3"/>
      <c r="C149" s="3"/>
      <c r="D149" s="3"/>
      <c r="E149" s="3"/>
      <c r="F149" s="3"/>
      <c r="G149" s="3"/>
      <c r="J149" s="3"/>
      <c r="K149" s="3"/>
    </row>
    <row r="150" spans="2:11" s="48" customFormat="1" x14ac:dyDescent="0.4">
      <c r="B150" s="3"/>
      <c r="C150" s="3"/>
      <c r="D150" s="3"/>
      <c r="E150" s="3"/>
      <c r="F150" s="3"/>
      <c r="G150" s="3"/>
      <c r="J150" s="3"/>
      <c r="K150" s="3"/>
    </row>
    <row r="151" spans="2:11" s="48" customFormat="1" x14ac:dyDescent="0.4">
      <c r="B151" s="3"/>
      <c r="C151" s="3"/>
      <c r="D151" s="3"/>
      <c r="E151" s="3"/>
      <c r="F151" s="3"/>
      <c r="G151" s="3"/>
      <c r="J151" s="3"/>
      <c r="K151" s="3"/>
    </row>
    <row r="152" spans="2:11" s="48" customFormat="1" x14ac:dyDescent="0.4">
      <c r="B152" s="3"/>
      <c r="C152" s="3"/>
      <c r="D152" s="3"/>
      <c r="E152" s="3"/>
      <c r="F152" s="3"/>
      <c r="G152" s="3"/>
      <c r="J152" s="3"/>
      <c r="K152" s="3"/>
    </row>
    <row r="153" spans="2:11" s="48" customFormat="1" x14ac:dyDescent="0.4">
      <c r="B153" s="3"/>
      <c r="C153" s="3"/>
      <c r="D153" s="3"/>
      <c r="E153" s="3"/>
      <c r="F153" s="3"/>
      <c r="G153" s="3"/>
      <c r="J153" s="3"/>
      <c r="K153" s="3"/>
    </row>
    <row r="154" spans="2:11" s="48" customFormat="1" x14ac:dyDescent="0.4">
      <c r="B154" s="3"/>
      <c r="C154" s="3"/>
      <c r="D154" s="3"/>
      <c r="E154" s="3"/>
      <c r="F154" s="3"/>
      <c r="G154" s="3"/>
      <c r="J154" s="3"/>
      <c r="K154" s="3"/>
    </row>
    <row r="155" spans="2:11" s="48" customFormat="1" x14ac:dyDescent="0.4">
      <c r="B155" s="3"/>
      <c r="C155" s="3"/>
      <c r="D155" s="3"/>
      <c r="E155" s="3"/>
      <c r="F155" s="3"/>
      <c r="G155" s="3"/>
      <c r="J155" s="3"/>
      <c r="K155" s="3"/>
    </row>
    <row r="156" spans="2:11" s="48" customFormat="1" x14ac:dyDescent="0.4">
      <c r="B156" s="3"/>
      <c r="C156" s="3"/>
      <c r="D156" s="3"/>
      <c r="E156" s="3"/>
      <c r="F156" s="3"/>
      <c r="G156" s="3"/>
      <c r="J156" s="3"/>
      <c r="K156" s="3"/>
    </row>
    <row r="157" spans="2:11" s="48" customFormat="1" x14ac:dyDescent="0.4">
      <c r="B157" s="3"/>
      <c r="C157" s="3"/>
      <c r="D157" s="3"/>
      <c r="E157" s="3"/>
      <c r="F157" s="3"/>
      <c r="G157" s="3"/>
      <c r="J157" s="3"/>
      <c r="K157" s="3"/>
    </row>
    <row r="158" spans="2:11" s="48" customFormat="1" x14ac:dyDescent="0.4">
      <c r="B158" s="3"/>
      <c r="C158" s="3"/>
      <c r="D158" s="3"/>
      <c r="E158" s="3"/>
      <c r="F158" s="3"/>
      <c r="G158" s="3"/>
      <c r="J158" s="3"/>
      <c r="K158" s="3"/>
    </row>
    <row r="159" spans="2:11" s="48" customFormat="1" x14ac:dyDescent="0.4">
      <c r="B159" s="3"/>
      <c r="C159" s="3"/>
      <c r="D159" s="3"/>
      <c r="E159" s="3"/>
      <c r="F159" s="3"/>
      <c r="G159" s="3"/>
      <c r="J159" s="3"/>
      <c r="K159" s="3"/>
    </row>
    <row r="160" spans="2:11" s="48" customFormat="1" x14ac:dyDescent="0.4">
      <c r="B160" s="3"/>
      <c r="C160" s="3"/>
      <c r="D160" s="3"/>
      <c r="E160" s="3"/>
      <c r="F160" s="3"/>
      <c r="G160" s="3"/>
      <c r="J160" s="3"/>
      <c r="K160" s="3"/>
    </row>
    <row r="161" spans="2:11" s="48" customFormat="1" x14ac:dyDescent="0.4">
      <c r="B161" s="3"/>
      <c r="C161" s="3"/>
      <c r="D161" s="3"/>
      <c r="E161" s="3"/>
      <c r="F161" s="3"/>
      <c r="G161" s="3"/>
      <c r="J161" s="3"/>
      <c r="K161" s="3"/>
    </row>
    <row r="162" spans="2:11" s="48" customFormat="1" x14ac:dyDescent="0.4">
      <c r="B162" s="3"/>
      <c r="C162" s="3"/>
      <c r="D162" s="3"/>
      <c r="E162" s="3"/>
      <c r="F162" s="3"/>
      <c r="G162" s="3"/>
      <c r="J162" s="3"/>
      <c r="K162" s="3"/>
    </row>
    <row r="163" spans="2:11" s="48" customFormat="1" x14ac:dyDescent="0.4">
      <c r="B163" s="3"/>
      <c r="C163" s="3"/>
      <c r="D163" s="3"/>
      <c r="E163" s="3"/>
      <c r="F163" s="3"/>
      <c r="G163" s="3"/>
      <c r="J163" s="3"/>
      <c r="K163" s="3"/>
    </row>
    <row r="164" spans="2:11" s="48" customFormat="1" x14ac:dyDescent="0.4">
      <c r="B164" s="3"/>
      <c r="C164" s="3"/>
      <c r="D164" s="3"/>
      <c r="E164" s="3"/>
      <c r="F164" s="3"/>
      <c r="G164" s="3"/>
      <c r="J164" s="3"/>
      <c r="K164" s="3"/>
    </row>
    <row r="165" spans="2:11" s="48" customFormat="1" x14ac:dyDescent="0.4">
      <c r="B165" s="3"/>
      <c r="C165" s="3"/>
      <c r="D165" s="3"/>
      <c r="E165" s="3"/>
      <c r="F165" s="3"/>
      <c r="G165" s="3"/>
      <c r="J165" s="3"/>
      <c r="K165" s="3"/>
    </row>
  </sheetData>
  <mergeCells count="6">
    <mergeCell ref="B1:G1"/>
    <mergeCell ref="B2:C2"/>
    <mergeCell ref="D2:E2"/>
    <mergeCell ref="F2:G2"/>
    <mergeCell ref="J2:K2"/>
    <mergeCell ref="J1:K1"/>
  </mergeCells>
  <pageMargins left="0.7" right="0.7" top="0.75" bottom="0.75" header="0.3" footer="0.3"/>
  <pageSetup orientation="portrait" r:id="rId1"/>
  <ignoredErrors>
    <ignoredError sqref="F5 B6:C23 B5:C5 G5 B24:C60 B61:C84 B85:C101 B105:C105 B102:C104 D6:E23 D5:E5 D24:E60 D61:E84 D85:E101 D105:E105 D102:E104 F6:G23 F24:G60 F61:G84 F85:G101 F105:G105 F102:G104"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3"/>
  <sheetViews>
    <sheetView workbookViewId="0">
      <selection activeCell="P12" sqref="P12"/>
    </sheetView>
  </sheetViews>
  <sheetFormatPr defaultRowHeight="14.6" x14ac:dyDescent="0.4"/>
  <cols>
    <col min="1" max="1" width="13.3828125" style="1" customWidth="1"/>
    <col min="2" max="2" width="9.15234375" style="56"/>
    <col min="3" max="3" width="9.15234375" style="2"/>
    <col min="4" max="4" width="15.84375" style="71" customWidth="1"/>
    <col min="5" max="5" width="12.53515625" style="73" customWidth="1"/>
    <col min="6" max="6" width="18.61328125" style="63" customWidth="1"/>
    <col min="7" max="7" width="19.3046875" style="65" customWidth="1"/>
  </cols>
  <sheetData>
    <row r="1" spans="1:7" ht="15" thickBot="1" x14ac:dyDescent="0.45">
      <c r="A1" s="61"/>
      <c r="B1" s="122" t="s">
        <v>19</v>
      </c>
      <c r="C1" s="141" t="s">
        <v>20</v>
      </c>
      <c r="D1" s="142"/>
      <c r="E1" s="142"/>
      <c r="F1" s="139" t="s">
        <v>21</v>
      </c>
      <c r="G1" s="140"/>
    </row>
    <row r="2" spans="1:7" ht="15" thickBot="1" x14ac:dyDescent="0.45">
      <c r="A2" s="59" t="s">
        <v>1</v>
      </c>
      <c r="B2" s="122" t="s">
        <v>18</v>
      </c>
      <c r="C2" s="115" t="s">
        <v>18</v>
      </c>
      <c r="D2" s="80" t="s">
        <v>4</v>
      </c>
      <c r="E2" s="81" t="s">
        <v>5</v>
      </c>
      <c r="F2" s="137" t="s">
        <v>46</v>
      </c>
      <c r="G2" s="138"/>
    </row>
    <row r="3" spans="1:7" ht="15" thickBot="1" x14ac:dyDescent="0.45">
      <c r="A3" s="59" t="s">
        <v>6</v>
      </c>
      <c r="B3" s="62">
        <v>1</v>
      </c>
      <c r="C3" s="82" t="s">
        <v>18</v>
      </c>
      <c r="D3" s="113" t="s">
        <v>18</v>
      </c>
      <c r="E3" s="114" t="s">
        <v>18</v>
      </c>
      <c r="F3" s="79">
        <v>1</v>
      </c>
      <c r="G3" s="64">
        <v>1</v>
      </c>
    </row>
    <row r="4" spans="1:7" ht="15" thickBot="1" x14ac:dyDescent="0.45">
      <c r="A4" s="59" t="s">
        <v>17</v>
      </c>
      <c r="B4" s="60">
        <f>AVERAGE(B5:B105)</f>
        <v>1.4285090825711371</v>
      </c>
      <c r="C4" s="70">
        <f t="shared" ref="C4:G4" si="0">AVERAGE(C5:C105)</f>
        <v>1.4285090825711371</v>
      </c>
      <c r="D4" s="77">
        <f t="shared" si="0"/>
        <v>2.0262653461233571</v>
      </c>
      <c r="E4" s="78">
        <f t="shared" si="0"/>
        <v>0.54859247067944827</v>
      </c>
      <c r="F4" s="68">
        <f t="shared" si="0"/>
        <v>2.0262653461233571</v>
      </c>
      <c r="G4" s="69">
        <f t="shared" si="0"/>
        <v>0.54859247067944827</v>
      </c>
    </row>
    <row r="5" spans="1:7" x14ac:dyDescent="0.4">
      <c r="A5" s="14">
        <f>0</f>
        <v>0</v>
      </c>
      <c r="B5" s="57">
        <f>STDEV('Session averages'!B5:G5)</f>
        <v>1.7605850644891381</v>
      </c>
      <c r="C5" s="67">
        <f>SQRT(SUMSQ(B5)/COUNT(B5))</f>
        <v>1.7605850644891381</v>
      </c>
      <c r="D5" s="76">
        <f>SQRT(SUMSQ(F5)/COUNT(F5))</f>
        <v>2.3038603370653306</v>
      </c>
      <c r="E5" s="72">
        <f>SQRT(SUMSQ(G5)/COUNT(G5))</f>
        <v>0.57777474029196219</v>
      </c>
      <c r="F5" s="7">
        <f>STDEV('Session averages'!B5,'Session averages'!D5,'Session averages'!F5)</f>
        <v>2.3038603370653306</v>
      </c>
      <c r="G5" s="66">
        <f>STDEV('Session averages'!C5,'Session averages'!E5,'Session averages'!G5)</f>
        <v>0.57777474029196219</v>
      </c>
    </row>
    <row r="6" spans="1:7" x14ac:dyDescent="0.4">
      <c r="A6" s="14">
        <f t="shared" ref="A6:A69" si="1">A5+0.01</f>
        <v>0.01</v>
      </c>
      <c r="B6" s="57">
        <f>STDEV('Session averages'!B6:G6)</f>
        <v>1.7990953118956521</v>
      </c>
      <c r="C6" s="67">
        <f>SQRT(SUMSQ(B6)/COUNT(B6))</f>
        <v>1.7990953118956521</v>
      </c>
      <c r="D6" s="76">
        <f t="shared" ref="D6:D69" si="2">SQRT(SUMSQ(F6)/COUNT(F6))</f>
        <v>2.4222478221187949</v>
      </c>
      <c r="E6" s="72">
        <f t="shared" ref="E6:E69" si="3">SQRT(SUMSQ(G6)/COUNT(G6))</f>
        <v>0.72978154478469182</v>
      </c>
      <c r="F6" s="7">
        <f>STDEV('Session averages'!B6,'Session averages'!D6,'Session averages'!F6)</f>
        <v>2.4222478221187949</v>
      </c>
      <c r="G6" s="66">
        <f>STDEV('Session averages'!C6,'Session averages'!E6,'Session averages'!G6)</f>
        <v>0.72978154478469182</v>
      </c>
    </row>
    <row r="7" spans="1:7" x14ac:dyDescent="0.4">
      <c r="A7" s="14">
        <f t="shared" si="1"/>
        <v>0.02</v>
      </c>
      <c r="B7" s="57">
        <f>STDEV('Session averages'!B7:G7)</f>
        <v>1.8308763128718624</v>
      </c>
      <c r="C7" s="67">
        <f>SQRT(SUMSQ(B7)/COUNT(B7))</f>
        <v>1.8308763128718624</v>
      </c>
      <c r="D7" s="76">
        <f t="shared" si="2"/>
        <v>2.5113584471506667</v>
      </c>
      <c r="E7" s="72">
        <f t="shared" si="3"/>
        <v>0.87519413117573397</v>
      </c>
      <c r="F7" s="7">
        <f>STDEV('Session averages'!B7,'Session averages'!D7,'Session averages'!F7)</f>
        <v>2.5113584471506667</v>
      </c>
      <c r="G7" s="66">
        <f>STDEV('Session averages'!C7,'Session averages'!E7,'Session averages'!G7)</f>
        <v>0.87519413117573397</v>
      </c>
    </row>
    <row r="8" spans="1:7" x14ac:dyDescent="0.4">
      <c r="A8" s="14">
        <f t="shared" si="1"/>
        <v>0.03</v>
      </c>
      <c r="B8" s="57">
        <f>STDEV('Session averages'!B8:G8)</f>
        <v>1.8555623851980418</v>
      </c>
      <c r="C8" s="67">
        <f>SQRT(SUMSQ(B8)/COUNT(B8))</f>
        <v>1.8555623851980418</v>
      </c>
      <c r="D8" s="76">
        <f t="shared" si="2"/>
        <v>2.565989261789583</v>
      </c>
      <c r="E8" s="72">
        <f t="shared" si="3"/>
        <v>1.0009905220473791</v>
      </c>
      <c r="F8" s="7">
        <f>STDEV('Session averages'!B8,'Session averages'!D8,'Session averages'!F8)</f>
        <v>2.565989261789583</v>
      </c>
      <c r="G8" s="66">
        <f>STDEV('Session averages'!C8,'Session averages'!E8,'Session averages'!G8)</f>
        <v>1.0009905220473791</v>
      </c>
    </row>
    <row r="9" spans="1:7" x14ac:dyDescent="0.4">
      <c r="A9" s="14">
        <f t="shared" si="1"/>
        <v>0.04</v>
      </c>
      <c r="B9" s="57">
        <f>STDEV('Session averages'!B9:G9)</f>
        <v>1.8687123086740776</v>
      </c>
      <c r="C9" s="67">
        <f>SQRT(SUMSQ(B9)/COUNT(B9))</f>
        <v>1.8687123086740776</v>
      </c>
      <c r="D9" s="76">
        <f t="shared" si="2"/>
        <v>2.5814201502953638</v>
      </c>
      <c r="E9" s="72">
        <f t="shared" si="3"/>
        <v>1.0990321445055518</v>
      </c>
      <c r="F9" s="7">
        <f>STDEV('Session averages'!B9,'Session averages'!D9,'Session averages'!F9)</f>
        <v>2.5814201502953638</v>
      </c>
      <c r="G9" s="66">
        <f>STDEV('Session averages'!C9,'Session averages'!E9,'Session averages'!G9)</f>
        <v>1.0990321445055518</v>
      </c>
    </row>
    <row r="10" spans="1:7" x14ac:dyDescent="0.4">
      <c r="A10" s="14">
        <f t="shared" si="1"/>
        <v>0.05</v>
      </c>
      <c r="B10" s="57">
        <f>STDEV('Session averages'!B10:G10)</f>
        <v>1.865430435186481</v>
      </c>
      <c r="C10" s="67">
        <f>SQRT(SUMSQ(B10)/COUNT(B10))</f>
        <v>1.865430435186481</v>
      </c>
      <c r="D10" s="76">
        <f t="shared" si="2"/>
        <v>2.555398719899113</v>
      </c>
      <c r="E10" s="72">
        <f t="shared" si="3"/>
        <v>1.1652025444630365</v>
      </c>
      <c r="F10" s="7">
        <f>STDEV('Session averages'!B10,'Session averages'!D10,'Session averages'!F10)</f>
        <v>2.555398719899113</v>
      </c>
      <c r="G10" s="66">
        <f>STDEV('Session averages'!C10,'Session averages'!E10,'Session averages'!G10)</f>
        <v>1.1652025444630365</v>
      </c>
    </row>
    <row r="11" spans="1:7" x14ac:dyDescent="0.4">
      <c r="A11" s="14">
        <f t="shared" si="1"/>
        <v>6.0000000000000005E-2</v>
      </c>
      <c r="B11" s="57">
        <f>STDEV('Session averages'!B11:G11)</f>
        <v>1.8437812356949577</v>
      </c>
      <c r="C11" s="67">
        <f>SQRT(SUMSQ(B11)/COUNT(B11))</f>
        <v>1.8437812356949577</v>
      </c>
      <c r="D11" s="76">
        <f t="shared" si="2"/>
        <v>2.4904041137413455</v>
      </c>
      <c r="E11" s="72">
        <f t="shared" si="3"/>
        <v>1.1977314792862197</v>
      </c>
      <c r="F11" s="7">
        <f>STDEV('Session averages'!B11,'Session averages'!D11,'Session averages'!F11)</f>
        <v>2.4904041137413455</v>
      </c>
      <c r="G11" s="66">
        <f>STDEV('Session averages'!C11,'Session averages'!E11,'Session averages'!G11)</f>
        <v>1.1977314792862197</v>
      </c>
    </row>
    <row r="12" spans="1:7" x14ac:dyDescent="0.4">
      <c r="A12" s="14">
        <f t="shared" si="1"/>
        <v>7.0000000000000007E-2</v>
      </c>
      <c r="B12" s="57">
        <f>STDEV('Session averages'!B12:G12)</f>
        <v>1.8052520577648055</v>
      </c>
      <c r="C12" s="67">
        <f>SQRT(SUMSQ(B12)/COUNT(B12))</f>
        <v>1.8052520577648055</v>
      </c>
      <c r="D12" s="76">
        <f t="shared" si="2"/>
        <v>2.3938005006985095</v>
      </c>
      <c r="E12" s="72">
        <f t="shared" si="3"/>
        <v>1.1964764042866862</v>
      </c>
      <c r="F12" s="7">
        <f>STDEV('Session averages'!B12,'Session averages'!D12,'Session averages'!F12)</f>
        <v>2.3938005006985095</v>
      </c>
      <c r="G12" s="66">
        <f>STDEV('Session averages'!C12,'Session averages'!E12,'Session averages'!G12)</f>
        <v>1.1964764042866862</v>
      </c>
    </row>
    <row r="13" spans="1:7" x14ac:dyDescent="0.4">
      <c r="A13" s="14">
        <f t="shared" si="1"/>
        <v>0.08</v>
      </c>
      <c r="B13" s="57">
        <f>STDEV('Session averages'!B13:G13)</f>
        <v>1.7535783600140995</v>
      </c>
      <c r="C13" s="67">
        <f>SQRT(SUMSQ(B13)/COUNT(B13))</f>
        <v>1.7535783600140995</v>
      </c>
      <c r="D13" s="76">
        <f t="shared" si="2"/>
        <v>2.2766419301047578</v>
      </c>
      <c r="E13" s="72">
        <f t="shared" si="3"/>
        <v>1.1642554955039333</v>
      </c>
      <c r="F13" s="7">
        <f>STDEV('Session averages'!B13,'Session averages'!D13,'Session averages'!F13)</f>
        <v>2.2766419301047578</v>
      </c>
      <c r="G13" s="66">
        <f>STDEV('Session averages'!C13,'Session averages'!E13,'Session averages'!G13)</f>
        <v>1.1642554955039333</v>
      </c>
    </row>
    <row r="14" spans="1:7" x14ac:dyDescent="0.4">
      <c r="A14" s="14">
        <f t="shared" si="1"/>
        <v>0.09</v>
      </c>
      <c r="B14" s="57">
        <f>STDEV('Session averages'!B14:G14)</f>
        <v>1.6932389809992194</v>
      </c>
      <c r="C14" s="67">
        <f>SQRT(SUMSQ(B14)/COUNT(B14))</f>
        <v>1.6932389809992194</v>
      </c>
      <c r="D14" s="76">
        <f t="shared" si="2"/>
        <v>2.1517682066677022</v>
      </c>
      <c r="E14" s="72">
        <f t="shared" si="3"/>
        <v>1.1078643077039092</v>
      </c>
      <c r="F14" s="7">
        <f>STDEV('Session averages'!B14,'Session averages'!D14,'Session averages'!F14)</f>
        <v>2.1517682066677022</v>
      </c>
      <c r="G14" s="66">
        <f>STDEV('Session averages'!C14,'Session averages'!E14,'Session averages'!G14)</f>
        <v>1.1078643077039092</v>
      </c>
    </row>
    <row r="15" spans="1:7" x14ac:dyDescent="0.4">
      <c r="A15" s="14">
        <f t="shared" si="1"/>
        <v>9.9999999999999992E-2</v>
      </c>
      <c r="B15" s="57">
        <f>STDEV('Session averages'!B15:G15)</f>
        <v>1.6280939221525286</v>
      </c>
      <c r="C15" s="67">
        <f>SQRT(SUMSQ(B15)/COUNT(B15))</f>
        <v>1.6280939221525286</v>
      </c>
      <c r="D15" s="76">
        <f t="shared" si="2"/>
        <v>2.0311512490404815</v>
      </c>
      <c r="E15" s="72">
        <f t="shared" si="3"/>
        <v>1.0368913297305455</v>
      </c>
      <c r="F15" s="7">
        <f>STDEV('Session averages'!B15,'Session averages'!D15,'Session averages'!F15)</f>
        <v>2.0311512490404815</v>
      </c>
      <c r="G15" s="66">
        <f>STDEV('Session averages'!C15,'Session averages'!E15,'Session averages'!G15)</f>
        <v>1.0368913297305455</v>
      </c>
    </row>
    <row r="16" spans="1:7" x14ac:dyDescent="0.4">
      <c r="A16" s="14">
        <f t="shared" si="1"/>
        <v>0.10999999999999999</v>
      </c>
      <c r="B16" s="57">
        <f>STDEV('Session averages'!B16:G16)</f>
        <v>1.5607528198356415</v>
      </c>
      <c r="C16" s="67">
        <f>SQRT(SUMSQ(B16)/COUNT(B16))</f>
        <v>1.5607528198356415</v>
      </c>
      <c r="D16" s="76">
        <f t="shared" si="2"/>
        <v>1.9236715786947061</v>
      </c>
      <c r="E16" s="72">
        <f t="shared" si="3"/>
        <v>0.96044015053910736</v>
      </c>
      <c r="F16" s="7">
        <f>STDEV('Session averages'!B16,'Session averages'!D16,'Session averages'!F16)</f>
        <v>1.9236715786947061</v>
      </c>
      <c r="G16" s="66">
        <f>STDEV('Session averages'!C16,'Session averages'!E16,'Session averages'!G16)</f>
        <v>0.96044015053910736</v>
      </c>
    </row>
    <row r="17" spans="1:7" x14ac:dyDescent="0.4">
      <c r="A17" s="14">
        <f t="shared" si="1"/>
        <v>0.11999999999999998</v>
      </c>
      <c r="B17" s="57">
        <f>STDEV('Session averages'!B17:G17)</f>
        <v>1.4929473951443293</v>
      </c>
      <c r="C17" s="67">
        <f>SQRT(SUMSQ(B17)/COUNT(B17))</f>
        <v>1.4929473951443293</v>
      </c>
      <c r="D17" s="76">
        <f t="shared" si="2"/>
        <v>1.8338653504281399</v>
      </c>
      <c r="E17" s="72">
        <f t="shared" si="3"/>
        <v>0.88414654466106846</v>
      </c>
      <c r="F17" s="7">
        <f>STDEV('Session averages'!B17,'Session averages'!D17,'Session averages'!F17)</f>
        <v>1.8338653504281399</v>
      </c>
      <c r="G17" s="66">
        <f>STDEV('Session averages'!C17,'Session averages'!E17,'Session averages'!G17)</f>
        <v>0.88414654466106846</v>
      </c>
    </row>
    <row r="18" spans="1:7" x14ac:dyDescent="0.4">
      <c r="A18" s="14">
        <f t="shared" si="1"/>
        <v>0.12999999999999998</v>
      </c>
      <c r="B18" s="57">
        <f>STDEV('Session averages'!B18:G18)</f>
        <v>1.4264293545997278</v>
      </c>
      <c r="C18" s="67">
        <f>SQRT(SUMSQ(B18)/COUNT(B18))</f>
        <v>1.4264293545997278</v>
      </c>
      <c r="D18" s="76">
        <f t="shared" si="2"/>
        <v>1.7617675319392658</v>
      </c>
      <c r="E18" s="72">
        <f t="shared" si="3"/>
        <v>0.8104090418030353</v>
      </c>
      <c r="F18" s="7">
        <f>STDEV('Session averages'!B18,'Session averages'!D18,'Session averages'!F18)</f>
        <v>1.7617675319392658</v>
      </c>
      <c r="G18" s="66">
        <f>STDEV('Session averages'!C18,'Session averages'!E18,'Session averages'!G18)</f>
        <v>0.8104090418030353</v>
      </c>
    </row>
    <row r="19" spans="1:7" x14ac:dyDescent="0.4">
      <c r="A19" s="14">
        <f t="shared" si="1"/>
        <v>0.13999999999999999</v>
      </c>
      <c r="B19" s="57">
        <f>STDEV('Session averages'!B19:G19)</f>
        <v>1.3634577784171749</v>
      </c>
      <c r="C19" s="67">
        <f>SQRT(SUMSQ(B19)/COUNT(B19))</f>
        <v>1.3634577784171749</v>
      </c>
      <c r="D19" s="76">
        <f t="shared" si="2"/>
        <v>1.7042021030580852</v>
      </c>
      <c r="E19" s="72">
        <f t="shared" si="3"/>
        <v>0.74072602745174798</v>
      </c>
      <c r="F19" s="7">
        <f>STDEV('Session averages'!B19,'Session averages'!D19,'Session averages'!F19)</f>
        <v>1.7042021030580852</v>
      </c>
      <c r="G19" s="66">
        <f>STDEV('Session averages'!C19,'Session averages'!E19,'Session averages'!G19)</f>
        <v>0.74072602745174798</v>
      </c>
    </row>
    <row r="20" spans="1:7" x14ac:dyDescent="0.4">
      <c r="A20" s="14">
        <f t="shared" si="1"/>
        <v>0.15</v>
      </c>
      <c r="B20" s="57">
        <f>STDEV('Session averages'!B20:G20)</f>
        <v>1.3066750011305903</v>
      </c>
      <c r="C20" s="67">
        <f>SQRT(SUMSQ(B20)/COUNT(B20))</f>
        <v>1.3066750011305903</v>
      </c>
      <c r="D20" s="76">
        <f t="shared" si="2"/>
        <v>1.656984268664847</v>
      </c>
      <c r="E20" s="72">
        <f t="shared" si="3"/>
        <v>0.67822993934442855</v>
      </c>
      <c r="F20" s="7">
        <f>STDEV('Session averages'!B20,'Session averages'!D20,'Session averages'!F20)</f>
        <v>1.656984268664847</v>
      </c>
      <c r="G20" s="66">
        <f>STDEV('Session averages'!C20,'Session averages'!E20,'Session averages'!G20)</f>
        <v>0.67822993934442855</v>
      </c>
    </row>
    <row r="21" spans="1:7" x14ac:dyDescent="0.4">
      <c r="A21" s="14">
        <f t="shared" si="1"/>
        <v>0.16</v>
      </c>
      <c r="B21" s="57">
        <f>STDEV('Session averages'!B21:G21)</f>
        <v>1.2583523546178244</v>
      </c>
      <c r="C21" s="67">
        <f>SQRT(SUMSQ(B21)/COUNT(B21))</f>
        <v>1.2583523546178244</v>
      </c>
      <c r="D21" s="76">
        <f t="shared" si="2"/>
        <v>1.6171087892937537</v>
      </c>
      <c r="E21" s="72">
        <f t="shared" si="3"/>
        <v>0.62668579342929975</v>
      </c>
      <c r="F21" s="7">
        <f>STDEV('Session averages'!B21,'Session averages'!D21,'Session averages'!F21)</f>
        <v>1.6171087892937537</v>
      </c>
      <c r="G21" s="66">
        <f>STDEV('Session averages'!C21,'Session averages'!E21,'Session averages'!G21)</f>
        <v>0.62668579342929975</v>
      </c>
    </row>
    <row r="22" spans="1:7" x14ac:dyDescent="0.4">
      <c r="A22" s="14">
        <f t="shared" si="1"/>
        <v>0.17</v>
      </c>
      <c r="B22" s="57">
        <f>STDEV('Session averages'!B22:G22)</f>
        <v>1.2196940457309668</v>
      </c>
      <c r="C22" s="67">
        <f>SQRT(SUMSQ(B22)/COUNT(B22))</f>
        <v>1.2196940457309668</v>
      </c>
      <c r="D22" s="76">
        <f t="shared" si="2"/>
        <v>1.5840734179063773</v>
      </c>
      <c r="E22" s="72">
        <f t="shared" si="3"/>
        <v>0.58723184654785177</v>
      </c>
      <c r="F22" s="7">
        <f>STDEV('Session averages'!B22,'Session averages'!D22,'Session averages'!F22)</f>
        <v>1.5840734179063773</v>
      </c>
      <c r="G22" s="66">
        <f>STDEV('Session averages'!C22,'Session averages'!E22,'Session averages'!G22)</f>
        <v>0.58723184654785177</v>
      </c>
    </row>
    <row r="23" spans="1:7" x14ac:dyDescent="0.4">
      <c r="A23" s="14">
        <f t="shared" si="1"/>
        <v>0.18000000000000002</v>
      </c>
      <c r="B23" s="57">
        <f>STDEV('Session averages'!B23:G23)</f>
        <v>1.1906249929948869</v>
      </c>
      <c r="C23" s="67">
        <f>SQRT(SUMSQ(B23)/COUNT(B23))</f>
        <v>1.1906249929948869</v>
      </c>
      <c r="D23" s="76">
        <f t="shared" si="2"/>
        <v>1.5598719234651335</v>
      </c>
      <c r="E23" s="72">
        <f t="shared" si="3"/>
        <v>0.55622053391867665</v>
      </c>
      <c r="F23" s="7">
        <f>STDEV('Session averages'!B23,'Session averages'!D23,'Session averages'!F23)</f>
        <v>1.5598719234651335</v>
      </c>
      <c r="G23" s="66">
        <f>STDEV('Session averages'!C23,'Session averages'!E23,'Session averages'!G23)</f>
        <v>0.55622053391867665</v>
      </c>
    </row>
    <row r="24" spans="1:7" x14ac:dyDescent="0.4">
      <c r="A24" s="14">
        <f t="shared" si="1"/>
        <v>0.19000000000000003</v>
      </c>
      <c r="B24" s="57">
        <f>STDEV('Session averages'!B24:G24)</f>
        <v>1.1699265751281622</v>
      </c>
      <c r="C24" s="67">
        <f>SQRT(SUMSQ(B24)/COUNT(B24))</f>
        <v>1.1699265751281622</v>
      </c>
      <c r="D24" s="76">
        <f t="shared" si="2"/>
        <v>1.5476487509525538</v>
      </c>
      <c r="E24" s="72">
        <f t="shared" si="3"/>
        <v>0.52657731390503759</v>
      </c>
      <c r="F24" s="7">
        <f>STDEV('Session averages'!B24,'Session averages'!D24,'Session averages'!F24)</f>
        <v>1.5476487509525538</v>
      </c>
      <c r="G24" s="66">
        <f>STDEV('Session averages'!C24,'Session averages'!E24,'Session averages'!G24)</f>
        <v>0.52657731390503759</v>
      </c>
    </row>
    <row r="25" spans="1:7" x14ac:dyDescent="0.4">
      <c r="A25" s="14">
        <f t="shared" si="1"/>
        <v>0.20000000000000004</v>
      </c>
      <c r="B25" s="57">
        <f>STDEV('Session averages'!B25:G25)</f>
        <v>1.1559768148184364</v>
      </c>
      <c r="C25" s="67">
        <f>SQRT(SUMSQ(B25)/COUNT(B25))</f>
        <v>1.1559768148184364</v>
      </c>
      <c r="D25" s="76">
        <f t="shared" si="2"/>
        <v>1.5502880572287561</v>
      </c>
      <c r="E25" s="72">
        <f t="shared" si="3"/>
        <v>0.49148249349120571</v>
      </c>
      <c r="F25" s="7">
        <f>STDEV('Session averages'!B25,'Session averages'!D25,'Session averages'!F25)</f>
        <v>1.5502880572287561</v>
      </c>
      <c r="G25" s="66">
        <f>STDEV('Session averages'!C25,'Session averages'!E25,'Session averages'!G25)</f>
        <v>0.49148249349120571</v>
      </c>
    </row>
    <row r="26" spans="1:7" x14ac:dyDescent="0.4">
      <c r="A26" s="14">
        <f t="shared" si="1"/>
        <v>0.21000000000000005</v>
      </c>
      <c r="B26" s="57">
        <f>STDEV('Session averages'!B26:G26)</f>
        <v>1.147544808476711</v>
      </c>
      <c r="C26" s="67">
        <f>SQRT(SUMSQ(B26)/COUNT(B26))</f>
        <v>1.147544808476711</v>
      </c>
      <c r="D26" s="76">
        <f t="shared" si="2"/>
        <v>1.5690058266341897</v>
      </c>
      <c r="E26" s="72">
        <f t="shared" si="3"/>
        <v>0.4468816543280783</v>
      </c>
      <c r="F26" s="7">
        <f>STDEV('Session averages'!B26,'Session averages'!D26,'Session averages'!F26)</f>
        <v>1.5690058266341897</v>
      </c>
      <c r="G26" s="66">
        <f>STDEV('Session averages'!C26,'Session averages'!E26,'Session averages'!G26)</f>
        <v>0.4468816543280783</v>
      </c>
    </row>
    <row r="27" spans="1:7" x14ac:dyDescent="0.4">
      <c r="A27" s="14">
        <f t="shared" si="1"/>
        <v>0.22000000000000006</v>
      </c>
      <c r="B27" s="57">
        <f>STDEV('Session averages'!B27:G27)</f>
        <v>1.1443304384872919</v>
      </c>
      <c r="C27" s="67">
        <f>SQRT(SUMSQ(B27)/COUNT(B27))</f>
        <v>1.1443304384872919</v>
      </c>
      <c r="D27" s="76">
        <f t="shared" si="2"/>
        <v>1.602707859759307</v>
      </c>
      <c r="E27" s="72">
        <f t="shared" si="3"/>
        <v>0.39231876442434532</v>
      </c>
      <c r="F27" s="7">
        <f>STDEV('Session averages'!B27,'Session averages'!D27,'Session averages'!F27)</f>
        <v>1.602707859759307</v>
      </c>
      <c r="G27" s="66">
        <f>STDEV('Session averages'!C27,'Session averages'!E27,'Session averages'!G27)</f>
        <v>0.39231876442434532</v>
      </c>
    </row>
    <row r="28" spans="1:7" x14ac:dyDescent="0.4">
      <c r="A28" s="14">
        <f t="shared" si="1"/>
        <v>0.23000000000000007</v>
      </c>
      <c r="B28" s="57">
        <f>STDEV('Session averages'!B28:G28)</f>
        <v>1.1466436520954277</v>
      </c>
      <c r="C28" s="67">
        <f>SQRT(SUMSQ(B28)/COUNT(B28))</f>
        <v>1.1466436520954277</v>
      </c>
      <c r="D28" s="76">
        <f t="shared" si="2"/>
        <v>1.6476107576876726</v>
      </c>
      <c r="E28" s="72">
        <f t="shared" si="3"/>
        <v>0.33063584471187174</v>
      </c>
      <c r="F28" s="7">
        <f>STDEV('Session averages'!B28,'Session averages'!D28,'Session averages'!F28)</f>
        <v>1.6476107576876726</v>
      </c>
      <c r="G28" s="66">
        <f>STDEV('Session averages'!C28,'Session averages'!E28,'Session averages'!G28)</f>
        <v>0.33063584471187174</v>
      </c>
    </row>
    <row r="29" spans="1:7" x14ac:dyDescent="0.4">
      <c r="A29" s="14">
        <f t="shared" si="1"/>
        <v>0.24000000000000007</v>
      </c>
      <c r="B29" s="57">
        <f>STDEV('Session averages'!B29:G29)</f>
        <v>1.1547298794300822</v>
      </c>
      <c r="C29" s="67">
        <f>SQRT(SUMSQ(B29)/COUNT(B29))</f>
        <v>1.1547298794300822</v>
      </c>
      <c r="D29" s="76">
        <f t="shared" si="2"/>
        <v>1.6982962665083237</v>
      </c>
      <c r="E29" s="72">
        <f t="shared" si="3"/>
        <v>0.26730799732393573</v>
      </c>
      <c r="F29" s="7">
        <f>STDEV('Session averages'!B29,'Session averages'!D29,'Session averages'!F29)</f>
        <v>1.6982962665083237</v>
      </c>
      <c r="G29" s="66">
        <f>STDEV('Session averages'!C29,'Session averages'!E29,'Session averages'!G29)</f>
        <v>0.26730799732393573</v>
      </c>
    </row>
    <row r="30" spans="1:7" x14ac:dyDescent="0.4">
      <c r="A30" s="14">
        <f t="shared" si="1"/>
        <v>0.25000000000000006</v>
      </c>
      <c r="B30" s="57">
        <f>STDEV('Session averages'!B30:G30)</f>
        <v>1.1678476363781685</v>
      </c>
      <c r="C30" s="67">
        <f>SQRT(SUMSQ(B30)/COUNT(B30))</f>
        <v>1.1678476363781685</v>
      </c>
      <c r="D30" s="76">
        <f t="shared" si="2"/>
        <v>1.7490712747296091</v>
      </c>
      <c r="E30" s="72">
        <f t="shared" si="3"/>
        <v>0.20909836200360932</v>
      </c>
      <c r="F30" s="7">
        <f>STDEV('Session averages'!B30,'Session averages'!D30,'Session averages'!F30)</f>
        <v>1.7490712747296091</v>
      </c>
      <c r="G30" s="66">
        <f>STDEV('Session averages'!C30,'Session averages'!E30,'Session averages'!G30)</f>
        <v>0.20909836200360932</v>
      </c>
    </row>
    <row r="31" spans="1:7" x14ac:dyDescent="0.4">
      <c r="A31" s="14">
        <f t="shared" si="1"/>
        <v>0.26000000000000006</v>
      </c>
      <c r="B31" s="57">
        <f>STDEV('Session averages'!B31:G31)</f>
        <v>1.1845642176520326</v>
      </c>
      <c r="C31" s="67">
        <f>SQRT(SUMSQ(B31)/COUNT(B31))</f>
        <v>1.1845642176520326</v>
      </c>
      <c r="D31" s="76">
        <f t="shared" si="2"/>
        <v>1.7959336556466272</v>
      </c>
      <c r="E31" s="72">
        <f t="shared" si="3"/>
        <v>0.16229439767777729</v>
      </c>
      <c r="F31" s="7">
        <f>STDEV('Session averages'!B31,'Session averages'!D31,'Session averages'!F31)</f>
        <v>1.7959336556466272</v>
      </c>
      <c r="G31" s="66">
        <f>STDEV('Session averages'!C31,'Session averages'!E31,'Session averages'!G31)</f>
        <v>0.16229439767777729</v>
      </c>
    </row>
    <row r="32" spans="1:7" x14ac:dyDescent="0.4">
      <c r="A32" s="14">
        <f t="shared" si="1"/>
        <v>0.27000000000000007</v>
      </c>
      <c r="B32" s="57">
        <f>STDEV('Session averages'!B32:G32)</f>
        <v>1.2033723417004529</v>
      </c>
      <c r="C32" s="67">
        <f>SQRT(SUMSQ(B32)/COUNT(B32))</f>
        <v>1.2033723417004529</v>
      </c>
      <c r="D32" s="76">
        <f t="shared" si="2"/>
        <v>1.8372841326496321</v>
      </c>
      <c r="E32" s="72">
        <f t="shared" si="3"/>
        <v>0.13100286765662536</v>
      </c>
      <c r="F32" s="7">
        <f>STDEV('Session averages'!B32,'Session averages'!D32,'Session averages'!F32)</f>
        <v>1.8372841326496321</v>
      </c>
      <c r="G32" s="66">
        <f>STDEV('Session averages'!C32,'Session averages'!E32,'Session averages'!G32)</f>
        <v>0.13100286765662536</v>
      </c>
    </row>
    <row r="33" spans="1:7" x14ac:dyDescent="0.4">
      <c r="A33" s="14">
        <f t="shared" si="1"/>
        <v>0.28000000000000008</v>
      </c>
      <c r="B33" s="57">
        <f>STDEV('Session averages'!B33:G33)</f>
        <v>1.2233071435976852</v>
      </c>
      <c r="C33" s="67">
        <f>SQRT(SUMSQ(B33)/COUNT(B33))</f>
        <v>1.2233071435976852</v>
      </c>
      <c r="D33" s="76">
        <f t="shared" si="2"/>
        <v>1.8736876509501665</v>
      </c>
      <c r="E33" s="72">
        <f t="shared" si="3"/>
        <v>0.11486953252615649</v>
      </c>
      <c r="F33" s="7">
        <f>STDEV('Session averages'!B33,'Session averages'!D33,'Session averages'!F33)</f>
        <v>1.8736876509501665</v>
      </c>
      <c r="G33" s="66">
        <f>STDEV('Session averages'!C33,'Session averages'!E33,'Session averages'!G33)</f>
        <v>0.11486953252615649</v>
      </c>
    </row>
    <row r="34" spans="1:7" x14ac:dyDescent="0.4">
      <c r="A34" s="14">
        <f t="shared" si="1"/>
        <v>0.29000000000000009</v>
      </c>
      <c r="B34" s="57">
        <f>STDEV('Session averages'!B34:G34)</f>
        <v>1.2438353706354359</v>
      </c>
      <c r="C34" s="67">
        <f>SQRT(SUMSQ(B34)/COUNT(B34))</f>
        <v>1.2438353706354359</v>
      </c>
      <c r="D34" s="76">
        <f t="shared" si="2"/>
        <v>1.9068395574180472</v>
      </c>
      <c r="E34" s="72">
        <f t="shared" si="3"/>
        <v>0.10800484905523648</v>
      </c>
      <c r="F34" s="7">
        <f>STDEV('Session averages'!B34,'Session averages'!D34,'Session averages'!F34)</f>
        <v>1.9068395574180472</v>
      </c>
      <c r="G34" s="66">
        <f>STDEV('Session averages'!C34,'Session averages'!E34,'Session averages'!G34)</f>
        <v>0.10800484905523648</v>
      </c>
    </row>
    <row r="35" spans="1:7" x14ac:dyDescent="0.4">
      <c r="A35" s="14">
        <f t="shared" si="1"/>
        <v>0.3000000000000001</v>
      </c>
      <c r="B35" s="57">
        <f>STDEV('Session averages'!B35:G35)</f>
        <v>1.2643659221230308</v>
      </c>
      <c r="C35" s="67">
        <f>SQRT(SUMSQ(B35)/COUNT(B35))</f>
        <v>1.2643659221230308</v>
      </c>
      <c r="D35" s="76">
        <f t="shared" si="2"/>
        <v>1.9384359853937529</v>
      </c>
      <c r="E35" s="72">
        <f t="shared" si="3"/>
        <v>0.10140703137375146</v>
      </c>
      <c r="F35" s="7">
        <f>STDEV('Session averages'!B35,'Session averages'!D35,'Session averages'!F35)</f>
        <v>1.9384359853937529</v>
      </c>
      <c r="G35" s="66">
        <f>STDEV('Session averages'!C35,'Session averages'!E35,'Session averages'!G35)</f>
        <v>0.10140703137375146</v>
      </c>
    </row>
    <row r="36" spans="1:7" x14ac:dyDescent="0.4">
      <c r="A36" s="14">
        <f t="shared" si="1"/>
        <v>0.31000000000000011</v>
      </c>
      <c r="B36" s="57">
        <f>STDEV('Session averages'!B36:G36)</f>
        <v>1.284181443293164</v>
      </c>
      <c r="C36" s="67">
        <f>SQRT(SUMSQ(B36)/COUNT(B36))</f>
        <v>1.284181443293164</v>
      </c>
      <c r="D36" s="76">
        <f t="shared" si="2"/>
        <v>1.969682077305454</v>
      </c>
      <c r="E36" s="72">
        <f t="shared" si="3"/>
        <v>8.8268340403524867E-2</v>
      </c>
      <c r="F36" s="7">
        <f>STDEV('Session averages'!B36,'Session averages'!D36,'Session averages'!F36)</f>
        <v>1.969682077305454</v>
      </c>
      <c r="G36" s="66">
        <f>STDEV('Session averages'!C36,'Session averages'!E36,'Session averages'!G36)</f>
        <v>8.8268340403524867E-2</v>
      </c>
    </row>
    <row r="37" spans="1:7" x14ac:dyDescent="0.4">
      <c r="A37" s="14">
        <f t="shared" si="1"/>
        <v>0.32000000000000012</v>
      </c>
      <c r="B37" s="57">
        <f>STDEV('Session averages'!B37:G37)</f>
        <v>1.3027797240386774</v>
      </c>
      <c r="C37" s="67">
        <f>SQRT(SUMSQ(B37)/COUNT(B37))</f>
        <v>1.3027797240386774</v>
      </c>
      <c r="D37" s="76">
        <f t="shared" si="2"/>
        <v>2.0011047825437425</v>
      </c>
      <c r="E37" s="72">
        <f t="shared" si="3"/>
        <v>6.7815003775248767E-2</v>
      </c>
      <c r="F37" s="7">
        <f>STDEV('Session averages'!B37,'Session averages'!D37,'Session averages'!F37)</f>
        <v>2.0011047825437425</v>
      </c>
      <c r="G37" s="66">
        <f>STDEV('Session averages'!C37,'Session averages'!E37,'Session averages'!G37)</f>
        <v>6.7815003775248767E-2</v>
      </c>
    </row>
    <row r="38" spans="1:7" x14ac:dyDescent="0.4">
      <c r="A38" s="14">
        <f t="shared" si="1"/>
        <v>0.33000000000000013</v>
      </c>
      <c r="B38" s="57">
        <f>STDEV('Session averages'!B38:G38)</f>
        <v>1.3204189834347706</v>
      </c>
      <c r="C38" s="67">
        <f>SQRT(SUMSQ(B38)/COUNT(B38))</f>
        <v>1.3204189834347706</v>
      </c>
      <c r="D38" s="76">
        <f t="shared" si="2"/>
        <v>2.0329437416864331</v>
      </c>
      <c r="E38" s="72">
        <f t="shared" si="3"/>
        <v>5.2284746527495769E-2</v>
      </c>
      <c r="F38" s="7">
        <f>STDEV('Session averages'!B38,'Session averages'!D38,'Session averages'!F38)</f>
        <v>2.0329437416864331</v>
      </c>
      <c r="G38" s="66">
        <f>STDEV('Session averages'!C38,'Session averages'!E38,'Session averages'!G38)</f>
        <v>5.2284746527495769E-2</v>
      </c>
    </row>
    <row r="39" spans="1:7" x14ac:dyDescent="0.4">
      <c r="A39" s="14">
        <f t="shared" si="1"/>
        <v>0.34000000000000014</v>
      </c>
      <c r="B39" s="57">
        <f>STDEV('Session averages'!B39:G39)</f>
        <v>1.3379052099526789</v>
      </c>
      <c r="C39" s="67">
        <f>SQRT(SUMSQ(B39)/COUNT(B39))</f>
        <v>1.3379052099526789</v>
      </c>
      <c r="D39" s="76">
        <f t="shared" si="2"/>
        <v>2.0651087209187824</v>
      </c>
      <c r="E39" s="72">
        <f t="shared" si="3"/>
        <v>6.7690569184203811E-2</v>
      </c>
      <c r="F39" s="7">
        <f>STDEV('Session averages'!B39,'Session averages'!D39,'Session averages'!F39)</f>
        <v>2.0651087209187824</v>
      </c>
      <c r="G39" s="66">
        <f>STDEV('Session averages'!C39,'Session averages'!E39,'Session averages'!G39)</f>
        <v>6.7690569184203811E-2</v>
      </c>
    </row>
    <row r="40" spans="1:7" x14ac:dyDescent="0.4">
      <c r="A40" s="14">
        <f t="shared" si="1"/>
        <v>0.35000000000000014</v>
      </c>
      <c r="B40" s="57">
        <f>STDEV('Session averages'!B40:G40)</f>
        <v>1.3561730449434186</v>
      </c>
      <c r="C40" s="67">
        <f>SQRT(SUMSQ(B40)/COUNT(B40))</f>
        <v>1.3561730449434186</v>
      </c>
      <c r="D40" s="76">
        <f t="shared" si="2"/>
        <v>2.0975336286358641</v>
      </c>
      <c r="E40" s="72">
        <f t="shared" si="3"/>
        <v>0.1060933245753207</v>
      </c>
      <c r="F40" s="7">
        <f>STDEV('Session averages'!B40,'Session averages'!D40,'Session averages'!F40)</f>
        <v>2.0975336286358641</v>
      </c>
      <c r="G40" s="66">
        <f>STDEV('Session averages'!C40,'Session averages'!E40,'Session averages'!G40)</f>
        <v>0.1060933245753207</v>
      </c>
    </row>
    <row r="41" spans="1:7" x14ac:dyDescent="0.4">
      <c r="A41" s="14">
        <f t="shared" si="1"/>
        <v>0.36000000000000015</v>
      </c>
      <c r="B41" s="57">
        <f>STDEV('Session averages'!B41:G41)</f>
        <v>1.3755322799793823</v>
      </c>
      <c r="C41" s="67">
        <f>SQRT(SUMSQ(B41)/COUNT(B41))</f>
        <v>1.3755322799793823</v>
      </c>
      <c r="D41" s="76">
        <f t="shared" si="2"/>
        <v>2.1298270718928345</v>
      </c>
      <c r="E41" s="72">
        <f t="shared" si="3"/>
        <v>0.14818827771091048</v>
      </c>
      <c r="F41" s="7">
        <f>STDEV('Session averages'!B41,'Session averages'!D41,'Session averages'!F41)</f>
        <v>2.1298270718928345</v>
      </c>
      <c r="G41" s="66">
        <f>STDEV('Session averages'!C41,'Session averages'!E41,'Session averages'!G41)</f>
        <v>0.14818827771091048</v>
      </c>
    </row>
    <row r="42" spans="1:7" x14ac:dyDescent="0.4">
      <c r="A42" s="14">
        <f t="shared" si="1"/>
        <v>0.37000000000000016</v>
      </c>
      <c r="B42" s="57">
        <f>STDEV('Session averages'!B42:G42)</f>
        <v>1.3956759738346658</v>
      </c>
      <c r="C42" s="67">
        <f>SQRT(SUMSQ(B42)/COUNT(B42))</f>
        <v>1.3956759738346658</v>
      </c>
      <c r="D42" s="76">
        <f t="shared" si="2"/>
        <v>2.1614972124914527</v>
      </c>
      <c r="E42" s="72">
        <f t="shared" si="3"/>
        <v>0.18647209216523958</v>
      </c>
      <c r="F42" s="7">
        <f>STDEV('Session averages'!B42,'Session averages'!D42,'Session averages'!F42)</f>
        <v>2.1614972124914527</v>
      </c>
      <c r="G42" s="66">
        <f>STDEV('Session averages'!C42,'Session averages'!E42,'Session averages'!G42)</f>
        <v>0.18647209216523958</v>
      </c>
    </row>
    <row r="43" spans="1:7" x14ac:dyDescent="0.4">
      <c r="A43" s="14">
        <f t="shared" si="1"/>
        <v>0.38000000000000017</v>
      </c>
      <c r="B43" s="57">
        <f>STDEV('Session averages'!B43:G43)</f>
        <v>1.4158110819591125</v>
      </c>
      <c r="C43" s="67">
        <f>SQRT(SUMSQ(B43)/COUNT(B43))</f>
        <v>1.4158110819591125</v>
      </c>
      <c r="D43" s="76">
        <f t="shared" si="2"/>
        <v>2.1918053076256832</v>
      </c>
      <c r="E43" s="72">
        <f t="shared" si="3"/>
        <v>0.21901189582946123</v>
      </c>
      <c r="F43" s="7">
        <f>STDEV('Session averages'!B43,'Session averages'!D43,'Session averages'!F43)</f>
        <v>2.1918053076256832</v>
      </c>
      <c r="G43" s="66">
        <f>STDEV('Session averages'!C43,'Session averages'!E43,'Session averages'!G43)</f>
        <v>0.21901189582946123</v>
      </c>
    </row>
    <row r="44" spans="1:7" x14ac:dyDescent="0.4">
      <c r="A44" s="14">
        <f t="shared" si="1"/>
        <v>0.39000000000000018</v>
      </c>
      <c r="B44" s="57">
        <f>STDEV('Session averages'!B44:G44)</f>
        <v>1.4348883562702692</v>
      </c>
      <c r="C44" s="67">
        <f>SQRT(SUMSQ(B44)/COUNT(B44))</f>
        <v>1.4348883562702692</v>
      </c>
      <c r="D44" s="76">
        <f t="shared" si="2"/>
        <v>2.2197029571095586</v>
      </c>
      <c r="E44" s="72">
        <f t="shared" si="3"/>
        <v>0.24658958308140175</v>
      </c>
      <c r="F44" s="7">
        <f>STDEV('Session averages'!B44,'Session averages'!D44,'Session averages'!F44)</f>
        <v>2.2197029571095586</v>
      </c>
      <c r="G44" s="66">
        <f>STDEV('Session averages'!C44,'Session averages'!E44,'Session averages'!G44)</f>
        <v>0.24658958308140175</v>
      </c>
    </row>
    <row r="45" spans="1:7" x14ac:dyDescent="0.4">
      <c r="A45" s="14">
        <f t="shared" si="1"/>
        <v>0.40000000000000019</v>
      </c>
      <c r="B45" s="57">
        <f>STDEV('Session averages'!B45:G45)</f>
        <v>1.4514598020107066</v>
      </c>
      <c r="C45" s="67">
        <f>SQRT(SUMSQ(B45)/COUNT(B45))</f>
        <v>1.4514598020107066</v>
      </c>
      <c r="D45" s="76">
        <f t="shared" si="2"/>
        <v>2.2432847989526521</v>
      </c>
      <c r="E45" s="72">
        <f t="shared" si="3"/>
        <v>0.27126544695562999</v>
      </c>
      <c r="F45" s="7">
        <f>STDEV('Session averages'!B45,'Session averages'!D45,'Session averages'!F45)</f>
        <v>2.2432847989526521</v>
      </c>
      <c r="G45" s="66">
        <f>STDEV('Session averages'!C45,'Session averages'!E45,'Session averages'!G45)</f>
        <v>0.27126544695562999</v>
      </c>
    </row>
    <row r="46" spans="1:7" x14ac:dyDescent="0.4">
      <c r="A46" s="14">
        <f t="shared" si="1"/>
        <v>0.4100000000000002</v>
      </c>
      <c r="B46" s="57">
        <f>STDEV('Session averages'!B46:G46)</f>
        <v>1.4636748849463443</v>
      </c>
      <c r="C46" s="67">
        <f>SQRT(SUMSQ(B46)/COUNT(B46))</f>
        <v>1.4636748849463443</v>
      </c>
      <c r="D46" s="76">
        <f t="shared" si="2"/>
        <v>2.2597110043631328</v>
      </c>
      <c r="E46" s="72">
        <f t="shared" si="3"/>
        <v>0.2950135697632299</v>
      </c>
      <c r="F46" s="7">
        <f>STDEV('Session averages'!B46,'Session averages'!D46,'Session averages'!F46)</f>
        <v>2.2597110043631328</v>
      </c>
      <c r="G46" s="66">
        <f>STDEV('Session averages'!C46,'Session averages'!E46,'Session averages'!G46)</f>
        <v>0.2950135697632299</v>
      </c>
    </row>
    <row r="47" spans="1:7" x14ac:dyDescent="0.4">
      <c r="A47" s="14">
        <f t="shared" si="1"/>
        <v>0.42000000000000021</v>
      </c>
      <c r="B47" s="57">
        <f>STDEV('Session averages'!B47:G47)</f>
        <v>1.4693297219452146</v>
      </c>
      <c r="C47" s="67">
        <f>SQRT(SUMSQ(B47)/COUNT(B47))</f>
        <v>1.4693297219452146</v>
      </c>
      <c r="D47" s="76">
        <f t="shared" si="2"/>
        <v>2.2651953134665757</v>
      </c>
      <c r="E47" s="72">
        <f t="shared" si="3"/>
        <v>0.31940155563873546</v>
      </c>
      <c r="F47" s="7">
        <f>STDEV('Session averages'!B47,'Session averages'!D47,'Session averages'!F47)</f>
        <v>2.2651953134665757</v>
      </c>
      <c r="G47" s="66">
        <f>STDEV('Session averages'!C47,'Session averages'!E47,'Session averages'!G47)</f>
        <v>0.31940155563873546</v>
      </c>
    </row>
    <row r="48" spans="1:7" x14ac:dyDescent="0.4">
      <c r="A48" s="14">
        <f t="shared" si="1"/>
        <v>0.43000000000000022</v>
      </c>
      <c r="B48" s="57">
        <f>STDEV('Session averages'!B48:G48)</f>
        <v>1.4664878459361703</v>
      </c>
      <c r="C48" s="67">
        <f>SQRT(SUMSQ(B48)/COUNT(B48))</f>
        <v>1.4664878459361703</v>
      </c>
      <c r="D48" s="76">
        <f t="shared" si="2"/>
        <v>2.2560466241679156</v>
      </c>
      <c r="E48" s="72">
        <f t="shared" si="3"/>
        <v>0.34583329384069228</v>
      </c>
      <c r="F48" s="7">
        <f>STDEV('Session averages'!B48,'Session averages'!D48,'Session averages'!F48)</f>
        <v>2.2560466241679156</v>
      </c>
      <c r="G48" s="66">
        <f>STDEV('Session averages'!C48,'Session averages'!E48,'Session averages'!G48)</f>
        <v>0.34583329384069228</v>
      </c>
    </row>
    <row r="49" spans="1:7" x14ac:dyDescent="0.4">
      <c r="A49" s="14">
        <f t="shared" si="1"/>
        <v>0.44000000000000022</v>
      </c>
      <c r="B49" s="57">
        <f>STDEV('Session averages'!B49:G49)</f>
        <v>1.4542297988930499</v>
      </c>
      <c r="C49" s="67">
        <f>SQRT(SUMSQ(B49)/COUNT(B49))</f>
        <v>1.4542297988930499</v>
      </c>
      <c r="D49" s="76">
        <f t="shared" si="2"/>
        <v>2.2298846347066696</v>
      </c>
      <c r="E49" s="72">
        <f t="shared" si="3"/>
        <v>0.37611267309416335</v>
      </c>
      <c r="F49" s="7">
        <f>STDEV('Session averages'!B49,'Session averages'!D49,'Session averages'!F49)</f>
        <v>2.2298846347066696</v>
      </c>
      <c r="G49" s="66">
        <f>STDEV('Session averages'!C49,'Session averages'!E49,'Session averages'!G49)</f>
        <v>0.37611267309416335</v>
      </c>
    </row>
    <row r="50" spans="1:7" x14ac:dyDescent="0.4">
      <c r="A50" s="14">
        <f t="shared" si="1"/>
        <v>0.45000000000000023</v>
      </c>
      <c r="B50" s="57">
        <f>STDEV('Session averages'!B50:G50)</f>
        <v>1.4333218699091135</v>
      </c>
      <c r="C50" s="67">
        <f>SQRT(SUMSQ(B50)/COUNT(B50))</f>
        <v>1.4333218699091135</v>
      </c>
      <c r="D50" s="76">
        <f t="shared" si="2"/>
        <v>2.1868072456405843</v>
      </c>
      <c r="E50" s="72">
        <f t="shared" si="3"/>
        <v>0.41255885403714815</v>
      </c>
      <c r="F50" s="7">
        <f>STDEV('Session averages'!B50,'Session averages'!D50,'Session averages'!F50)</f>
        <v>2.1868072456405843</v>
      </c>
      <c r="G50" s="66">
        <f>STDEV('Session averages'!C50,'Session averages'!E50,'Session averages'!G50)</f>
        <v>0.41255885403714815</v>
      </c>
    </row>
    <row r="51" spans="1:7" x14ac:dyDescent="0.4">
      <c r="A51" s="14">
        <f t="shared" si="1"/>
        <v>0.46000000000000024</v>
      </c>
      <c r="B51" s="57">
        <f>STDEV('Session averages'!B51:G51)</f>
        <v>1.4065661071249671</v>
      </c>
      <c r="C51" s="67">
        <f>SQRT(SUMSQ(B51)/COUNT(B51))</f>
        <v>1.4065661071249671</v>
      </c>
      <c r="D51" s="76">
        <f t="shared" si="2"/>
        <v>2.1300918295211035</v>
      </c>
      <c r="E51" s="72">
        <f t="shared" si="3"/>
        <v>0.45729030294810591</v>
      </c>
      <c r="F51" s="7">
        <f>STDEV('Session averages'!B51,'Session averages'!D51,'Session averages'!F51)</f>
        <v>2.1300918295211035</v>
      </c>
      <c r="G51" s="66">
        <f>STDEV('Session averages'!C51,'Session averages'!E51,'Session averages'!G51)</f>
        <v>0.45729030294810591</v>
      </c>
    </row>
    <row r="52" spans="1:7" x14ac:dyDescent="0.4">
      <c r="A52" s="14">
        <f t="shared" si="1"/>
        <v>0.47000000000000025</v>
      </c>
      <c r="B52" s="57">
        <f>STDEV('Session averages'!B52:G52)</f>
        <v>1.3783487868543882</v>
      </c>
      <c r="C52" s="67">
        <f>SQRT(SUMSQ(B52)/COUNT(B52))</f>
        <v>1.3783487868543882</v>
      </c>
      <c r="D52" s="76">
        <f t="shared" si="2"/>
        <v>2.0661658411376904</v>
      </c>
      <c r="E52" s="72">
        <f t="shared" si="3"/>
        <v>0.51029491114434566</v>
      </c>
      <c r="F52" s="7">
        <f>STDEV('Session averages'!B52,'Session averages'!D52,'Session averages'!F52)</f>
        <v>2.0661658411376904</v>
      </c>
      <c r="G52" s="66">
        <f>STDEV('Session averages'!C52,'Session averages'!E52,'Session averages'!G52)</f>
        <v>0.51029491114434566</v>
      </c>
    </row>
    <row r="53" spans="1:7" x14ac:dyDescent="0.4">
      <c r="A53" s="14">
        <f t="shared" si="1"/>
        <v>0.48000000000000026</v>
      </c>
      <c r="B53" s="57">
        <f>STDEV('Session averages'!B53:G53)</f>
        <v>1.3539382826368518</v>
      </c>
      <c r="C53" s="67">
        <f>SQRT(SUMSQ(B53)/COUNT(B53))</f>
        <v>1.3539382826368518</v>
      </c>
      <c r="D53" s="76">
        <f t="shared" si="2"/>
        <v>2.0043233309041035</v>
      </c>
      <c r="E53" s="72">
        <f t="shared" si="3"/>
        <v>0.56857104775431966</v>
      </c>
      <c r="F53" s="7">
        <f>STDEV('Session averages'!B53,'Session averages'!D53,'Session averages'!F53)</f>
        <v>2.0043233309041035</v>
      </c>
      <c r="G53" s="66">
        <f>STDEV('Session averages'!C53,'Session averages'!E53,'Session averages'!G53)</f>
        <v>0.56857104775431966</v>
      </c>
    </row>
    <row r="54" spans="1:7" x14ac:dyDescent="0.4">
      <c r="A54" s="14">
        <f t="shared" si="1"/>
        <v>0.49000000000000027</v>
      </c>
      <c r="B54" s="57">
        <f>STDEV('Session averages'!B54:G54)</f>
        <v>1.3383337432904097</v>
      </c>
      <c r="C54" s="67">
        <f>SQRT(SUMSQ(B54)/COUNT(B54))</f>
        <v>1.3383337432904097</v>
      </c>
      <c r="D54" s="76">
        <f t="shared" si="2"/>
        <v>1.9558312779785947</v>
      </c>
      <c r="E54" s="72">
        <f t="shared" si="3"/>
        <v>0.6263512649885663</v>
      </c>
      <c r="F54" s="7">
        <f>STDEV('Session averages'!B54,'Session averages'!D54,'Session averages'!F54)</f>
        <v>1.9558312779785947</v>
      </c>
      <c r="G54" s="66">
        <f>STDEV('Session averages'!C54,'Session averages'!E54,'Session averages'!G54)</f>
        <v>0.6263512649885663</v>
      </c>
    </row>
    <row r="55" spans="1:7" x14ac:dyDescent="0.4">
      <c r="A55" s="14">
        <f t="shared" si="1"/>
        <v>0.50000000000000022</v>
      </c>
      <c r="B55" s="57">
        <f>STDEV('Session averages'!B55:G55)</f>
        <v>1.3355277495275935</v>
      </c>
      <c r="C55" s="67">
        <f>SQRT(SUMSQ(B55)/COUNT(B55))</f>
        <v>1.3355277495275935</v>
      </c>
      <c r="D55" s="76">
        <f t="shared" si="2"/>
        <v>1.9327924015105757</v>
      </c>
      <c r="E55" s="72">
        <f t="shared" si="3"/>
        <v>0.67703969505938888</v>
      </c>
      <c r="F55" s="7">
        <f>STDEV('Session averages'!B55,'Session averages'!D55,'Session averages'!F55)</f>
        <v>1.9327924015105757</v>
      </c>
      <c r="G55" s="66">
        <f>STDEV('Session averages'!C55,'Session averages'!E55,'Session averages'!G55)</f>
        <v>0.67703969505938888</v>
      </c>
    </row>
    <row r="56" spans="1:7" x14ac:dyDescent="0.4">
      <c r="A56" s="14">
        <f t="shared" si="1"/>
        <v>0.51000000000000023</v>
      </c>
      <c r="B56" s="57">
        <f>STDEV('Session averages'!B56:G56)</f>
        <v>1.3488617445715176</v>
      </c>
      <c r="C56" s="67">
        <f>SQRT(SUMSQ(B56)/COUNT(B56))</f>
        <v>1.3488617445715176</v>
      </c>
      <c r="D56" s="76">
        <f t="shared" si="2"/>
        <v>1.947058726248883</v>
      </c>
      <c r="E56" s="72">
        <f t="shared" si="3"/>
        <v>0.71534267589684464</v>
      </c>
      <c r="F56" s="7">
        <f>STDEV('Session averages'!B56,'Session averages'!D56,'Session averages'!F56)</f>
        <v>1.947058726248883</v>
      </c>
      <c r="G56" s="66">
        <f>STDEV('Session averages'!C56,'Session averages'!E56,'Session averages'!G56)</f>
        <v>0.71534267589684464</v>
      </c>
    </row>
    <row r="57" spans="1:7" x14ac:dyDescent="0.4">
      <c r="A57" s="14">
        <f t="shared" si="1"/>
        <v>0.52000000000000024</v>
      </c>
      <c r="B57" s="57">
        <f>STDEV('Session averages'!B57:G57)</f>
        <v>1.3823915916594485</v>
      </c>
      <c r="C57" s="67">
        <f>SQRT(SUMSQ(B57)/COUNT(B57))</f>
        <v>1.3823915916594485</v>
      </c>
      <c r="D57" s="76">
        <f t="shared" si="2"/>
        <v>2.0088969733247399</v>
      </c>
      <c r="E57" s="72">
        <f t="shared" si="3"/>
        <v>0.73966643883377403</v>
      </c>
      <c r="F57" s="7">
        <f>STDEV('Session averages'!B57,'Session averages'!D57,'Session averages'!F57)</f>
        <v>2.0088969733247399</v>
      </c>
      <c r="G57" s="66">
        <f>STDEV('Session averages'!C57,'Session averages'!E57,'Session averages'!G57)</f>
        <v>0.73966643883377403</v>
      </c>
    </row>
    <row r="58" spans="1:7" x14ac:dyDescent="0.4">
      <c r="A58" s="14">
        <f t="shared" si="1"/>
        <v>0.53000000000000025</v>
      </c>
      <c r="B58" s="57">
        <f>STDEV('Session averages'!B58:G58)</f>
        <v>1.4426192719124791</v>
      </c>
      <c r="C58" s="67">
        <f>SQRT(SUMSQ(B58)/COUNT(B58))</f>
        <v>1.4426192719124791</v>
      </c>
      <c r="D58" s="76">
        <f t="shared" si="2"/>
        <v>2.1259194452076575</v>
      </c>
      <c r="E58" s="72">
        <f t="shared" si="3"/>
        <v>0.75355992570511754</v>
      </c>
      <c r="F58" s="7">
        <f>STDEV('Session averages'!B58,'Session averages'!D58,'Session averages'!F58)</f>
        <v>2.1259194452076575</v>
      </c>
      <c r="G58" s="66">
        <f>STDEV('Session averages'!C58,'Session averages'!E58,'Session averages'!G58)</f>
        <v>0.75355992570511754</v>
      </c>
    </row>
    <row r="59" spans="1:7" x14ac:dyDescent="0.4">
      <c r="A59" s="14">
        <f t="shared" si="1"/>
        <v>0.54000000000000026</v>
      </c>
      <c r="B59" s="57">
        <f>STDEV('Session averages'!B59:G59)</f>
        <v>1.5381617049724743</v>
      </c>
      <c r="C59" s="67">
        <f>SQRT(SUMSQ(B59)/COUNT(B59))</f>
        <v>1.5381617049724743</v>
      </c>
      <c r="D59" s="76">
        <f t="shared" si="2"/>
        <v>2.3010920356239595</v>
      </c>
      <c r="E59" s="72">
        <f t="shared" si="3"/>
        <v>0.76572467104395259</v>
      </c>
      <c r="F59" s="7">
        <f>STDEV('Session averages'!B59,'Session averages'!D59,'Session averages'!F59)</f>
        <v>2.3010920356239595</v>
      </c>
      <c r="G59" s="66">
        <f>STDEV('Session averages'!C59,'Session averages'!E59,'Session averages'!G59)</f>
        <v>0.76572467104395259</v>
      </c>
    </row>
    <row r="60" spans="1:7" x14ac:dyDescent="0.4">
      <c r="A60" s="14">
        <f t="shared" si="1"/>
        <v>0.55000000000000027</v>
      </c>
      <c r="B60" s="57">
        <f>STDEV('Session averages'!B60:G60)</f>
        <v>1.6758807866246892</v>
      </c>
      <c r="C60" s="67">
        <f>SQRT(SUMSQ(B60)/COUNT(B60))</f>
        <v>1.6758807866246892</v>
      </c>
      <c r="D60" s="76">
        <f t="shared" si="2"/>
        <v>2.530017242923424</v>
      </c>
      <c r="E60" s="72">
        <f t="shared" si="3"/>
        <v>0.78706000558042521</v>
      </c>
      <c r="F60" s="7">
        <f>STDEV('Session averages'!B60,'Session averages'!D60,'Session averages'!F60)</f>
        <v>2.530017242923424</v>
      </c>
      <c r="G60" s="66">
        <f>STDEV('Session averages'!C60,'Session averages'!E60,'Session averages'!G60)</f>
        <v>0.78706000558042521</v>
      </c>
    </row>
    <row r="61" spans="1:7" x14ac:dyDescent="0.4">
      <c r="A61" s="14">
        <f t="shared" si="1"/>
        <v>0.56000000000000028</v>
      </c>
      <c r="B61" s="57">
        <f>STDEV('Session averages'!B61:G61)</f>
        <v>1.8542323746548699</v>
      </c>
      <c r="C61" s="67">
        <f>SQRT(SUMSQ(B61)/COUNT(B61))</f>
        <v>1.8542323746548699</v>
      </c>
      <c r="D61" s="76">
        <f t="shared" si="2"/>
        <v>2.7973905081712296</v>
      </c>
      <c r="E61" s="72">
        <f t="shared" si="3"/>
        <v>0.82560883976614929</v>
      </c>
      <c r="F61" s="7">
        <f>STDEV('Session averages'!B61,'Session averages'!D61,'Session averages'!F61)</f>
        <v>2.7973905081712296</v>
      </c>
      <c r="G61" s="66">
        <f>STDEV('Session averages'!C61,'Session averages'!E61,'Session averages'!G61)</f>
        <v>0.82560883976614929</v>
      </c>
    </row>
    <row r="62" spans="1:7" x14ac:dyDescent="0.4">
      <c r="A62" s="14">
        <f t="shared" si="1"/>
        <v>0.57000000000000028</v>
      </c>
      <c r="B62" s="57">
        <f>STDEV('Session averages'!B62:G62)</f>
        <v>2.0571796696250231</v>
      </c>
      <c r="C62" s="67">
        <f>SQRT(SUMSQ(B62)/COUNT(B62))</f>
        <v>2.0571796696250231</v>
      </c>
      <c r="D62" s="76">
        <f t="shared" si="2"/>
        <v>3.0731750772219817</v>
      </c>
      <c r="E62" s="72">
        <f t="shared" si="3"/>
        <v>0.88224609111777375</v>
      </c>
      <c r="F62" s="7">
        <f>STDEV('Session averages'!B62,'Session averages'!D62,'Session averages'!F62)</f>
        <v>3.0731750772219817</v>
      </c>
      <c r="G62" s="66">
        <f>STDEV('Session averages'!C62,'Session averages'!E62,'Session averages'!G62)</f>
        <v>0.88224609111777375</v>
      </c>
    </row>
    <row r="63" spans="1:7" x14ac:dyDescent="0.4">
      <c r="A63" s="14">
        <f t="shared" si="1"/>
        <v>0.58000000000000029</v>
      </c>
      <c r="B63" s="57">
        <f>STDEV('Session averages'!B63:G63)</f>
        <v>2.2518914456717556</v>
      </c>
      <c r="C63" s="67">
        <f>SQRT(SUMSQ(B63)/COUNT(B63))</f>
        <v>2.2518914456717556</v>
      </c>
      <c r="D63" s="76">
        <f t="shared" si="2"/>
        <v>3.3100902759417696</v>
      </c>
      <c r="E63" s="72">
        <f t="shared" si="3"/>
        <v>0.95137805014961407</v>
      </c>
      <c r="F63" s="7">
        <f>STDEV('Session averages'!B63,'Session averages'!D63,'Session averages'!F63)</f>
        <v>3.3100902759417696</v>
      </c>
      <c r="G63" s="66">
        <f>STDEV('Session averages'!C63,'Session averages'!E63,'Session averages'!G63)</f>
        <v>0.95137805014961407</v>
      </c>
    </row>
    <row r="64" spans="1:7" x14ac:dyDescent="0.4">
      <c r="A64" s="14">
        <f t="shared" si="1"/>
        <v>0.5900000000000003</v>
      </c>
      <c r="B64" s="57">
        <f>STDEV('Session averages'!B64:G64)</f>
        <v>2.3928590643868928</v>
      </c>
      <c r="C64" s="67">
        <f>SQRT(SUMSQ(B64)/COUNT(B64))</f>
        <v>2.3928590643868928</v>
      </c>
      <c r="D64" s="76">
        <f t="shared" si="2"/>
        <v>3.4473283153916343</v>
      </c>
      <c r="E64" s="72">
        <f t="shared" si="3"/>
        <v>1.0270648337919277</v>
      </c>
      <c r="F64" s="7">
        <f>STDEV('Session averages'!B64,'Session averages'!D64,'Session averages'!F64)</f>
        <v>3.4473283153916343</v>
      </c>
      <c r="G64" s="66">
        <f>STDEV('Session averages'!C64,'Session averages'!E64,'Session averages'!G64)</f>
        <v>1.0270648337919277</v>
      </c>
    </row>
    <row r="65" spans="1:7" x14ac:dyDescent="0.4">
      <c r="A65" s="14">
        <f t="shared" si="1"/>
        <v>0.60000000000000031</v>
      </c>
      <c r="B65" s="57">
        <f>STDEV('Session averages'!B65:G65)</f>
        <v>2.4333018423982056</v>
      </c>
      <c r="C65" s="67">
        <f>SQRT(SUMSQ(B65)/COUNT(B65))</f>
        <v>2.4333018423982056</v>
      </c>
      <c r="D65" s="76">
        <f t="shared" si="2"/>
        <v>3.4247658915687627</v>
      </c>
      <c r="E65" s="72">
        <f t="shared" si="3"/>
        <v>1.1085968931295482</v>
      </c>
      <c r="F65" s="7">
        <f>STDEV('Session averages'!B65,'Session averages'!D65,'Session averages'!F65)</f>
        <v>3.4247658915687627</v>
      </c>
      <c r="G65" s="66">
        <f>STDEV('Session averages'!C65,'Session averages'!E65,'Session averages'!G65)</f>
        <v>1.1085968931295482</v>
      </c>
    </row>
    <row r="66" spans="1:7" x14ac:dyDescent="0.4">
      <c r="A66" s="14">
        <f t="shared" si="1"/>
        <v>0.61000000000000032</v>
      </c>
      <c r="B66" s="57">
        <f>STDEV('Session averages'!B66:G66)</f>
        <v>2.3428657353774187</v>
      </c>
      <c r="C66" s="67">
        <f>SQRT(SUMSQ(B66)/COUNT(B66))</f>
        <v>2.3428657353774187</v>
      </c>
      <c r="D66" s="76">
        <f t="shared" si="2"/>
        <v>3.2076376706494596</v>
      </c>
      <c r="E66" s="72">
        <f t="shared" si="3"/>
        <v>1.1955865260801677</v>
      </c>
      <c r="F66" s="7">
        <f>STDEV('Session averages'!B66,'Session averages'!D66,'Session averages'!F66)</f>
        <v>3.2076376706494596</v>
      </c>
      <c r="G66" s="66">
        <f>STDEV('Session averages'!C66,'Session averages'!E66,'Session averages'!G66)</f>
        <v>1.1955865260801677</v>
      </c>
    </row>
    <row r="67" spans="1:7" x14ac:dyDescent="0.4">
      <c r="A67" s="14">
        <f t="shared" si="1"/>
        <v>0.62000000000000033</v>
      </c>
      <c r="B67" s="57">
        <f>STDEV('Session averages'!B67:G67)</f>
        <v>2.1228758384234099</v>
      </c>
      <c r="C67" s="67">
        <f>SQRT(SUMSQ(B67)/COUNT(B67))</f>
        <v>2.1228758384234099</v>
      </c>
      <c r="D67" s="76">
        <f t="shared" si="2"/>
        <v>2.8093642151899387</v>
      </c>
      <c r="E67" s="72">
        <f t="shared" si="3"/>
        <v>1.2727026506931924</v>
      </c>
      <c r="F67" s="7">
        <f>STDEV('Session averages'!B67,'Session averages'!D67,'Session averages'!F67)</f>
        <v>2.8093642151899387</v>
      </c>
      <c r="G67" s="66">
        <f>STDEV('Session averages'!C67,'Session averages'!E67,'Session averages'!G67)</f>
        <v>1.2727026506931924</v>
      </c>
    </row>
    <row r="68" spans="1:7" x14ac:dyDescent="0.4">
      <c r="A68" s="14">
        <f t="shared" si="1"/>
        <v>0.63000000000000034</v>
      </c>
      <c r="B68" s="57">
        <f>STDEV('Session averages'!B68:G68)</f>
        <v>1.8083269807256692</v>
      </c>
      <c r="C68" s="67">
        <f>SQRT(SUMSQ(B68)/COUNT(B68))</f>
        <v>1.8083269807256692</v>
      </c>
      <c r="D68" s="76">
        <f t="shared" si="2"/>
        <v>2.2948482137516737</v>
      </c>
      <c r="E68" s="72">
        <f t="shared" si="3"/>
        <v>1.3058250264831843</v>
      </c>
      <c r="F68" s="7">
        <f>STDEV('Session averages'!B68,'Session averages'!D68,'Session averages'!F68)</f>
        <v>2.2948482137516737</v>
      </c>
      <c r="G68" s="66">
        <f>STDEV('Session averages'!C68,'Session averages'!E68,'Session averages'!G68)</f>
        <v>1.3058250264831843</v>
      </c>
    </row>
    <row r="69" spans="1:7" x14ac:dyDescent="0.4">
      <c r="A69" s="14">
        <f t="shared" si="1"/>
        <v>0.64000000000000035</v>
      </c>
      <c r="B69" s="57">
        <f>STDEV('Session averages'!B69:G69)</f>
        <v>1.4545801608251157</v>
      </c>
      <c r="C69" s="67">
        <f>SQRT(SUMSQ(B69)/COUNT(B69))</f>
        <v>1.4545801608251157</v>
      </c>
      <c r="D69" s="76">
        <f t="shared" si="2"/>
        <v>1.759799023841087</v>
      </c>
      <c r="E69" s="72">
        <f t="shared" si="3"/>
        <v>1.2609804156888882</v>
      </c>
      <c r="F69" s="7">
        <f>STDEV('Session averages'!B69,'Session averages'!D69,'Session averages'!F69)</f>
        <v>1.759799023841087</v>
      </c>
      <c r="G69" s="66">
        <f>STDEV('Session averages'!C69,'Session averages'!E69,'Session averages'!G69)</f>
        <v>1.2609804156888882</v>
      </c>
    </row>
    <row r="70" spans="1:7" x14ac:dyDescent="0.4">
      <c r="A70" s="14">
        <f t="shared" ref="A70:A105" si="4">A69+0.01</f>
        <v>0.65000000000000036</v>
      </c>
      <c r="B70" s="57">
        <f>STDEV('Session averages'!B70:G70)</f>
        <v>1.1220953192445215</v>
      </c>
      <c r="C70" s="67">
        <f>SQRT(SUMSQ(B70)/COUNT(B70))</f>
        <v>1.1220953192445215</v>
      </c>
      <c r="D70" s="76">
        <f t="shared" ref="D70:D105" si="5">SQRT(SUMSQ(F70)/COUNT(F70))</f>
        <v>1.3044457876147741</v>
      </c>
      <c r="E70" s="72">
        <f t="shared" ref="E70:E105" si="6">SQRT(SUMSQ(G70)/COUNT(G70))</f>
        <v>1.1272651639468643</v>
      </c>
      <c r="F70" s="7">
        <f>STDEV('Session averages'!B70,'Session averages'!D70,'Session averages'!F70)</f>
        <v>1.3044457876147741</v>
      </c>
      <c r="G70" s="66">
        <f>STDEV('Session averages'!C70,'Session averages'!E70,'Session averages'!G70)</f>
        <v>1.1272651639468643</v>
      </c>
    </row>
    <row r="71" spans="1:7" x14ac:dyDescent="0.4">
      <c r="A71" s="14">
        <f t="shared" si="4"/>
        <v>0.66000000000000036</v>
      </c>
      <c r="B71" s="57">
        <f>STDEV('Session averages'!B71:G71)</f>
        <v>0.8772447352912971</v>
      </c>
      <c r="C71" s="67">
        <f>SQRT(SUMSQ(B71)/COUNT(B71))</f>
        <v>0.8772447352912971</v>
      </c>
      <c r="D71" s="76">
        <f t="shared" si="5"/>
        <v>1.0280208902605232</v>
      </c>
      <c r="E71" s="72">
        <f t="shared" si="6"/>
        <v>0.92780991543008018</v>
      </c>
      <c r="F71" s="7">
        <f>STDEV('Session averages'!B71,'Session averages'!D71,'Session averages'!F71)</f>
        <v>1.0280208902605232</v>
      </c>
      <c r="G71" s="66">
        <f>STDEV('Session averages'!C71,'Session averages'!E71,'Session averages'!G71)</f>
        <v>0.92780991543008018</v>
      </c>
    </row>
    <row r="72" spans="1:7" x14ac:dyDescent="0.4">
      <c r="A72" s="14">
        <f t="shared" si="4"/>
        <v>0.67000000000000037</v>
      </c>
      <c r="B72" s="57">
        <f>STDEV('Session averages'!B72:G72)</f>
        <v>0.7927813192197436</v>
      </c>
      <c r="C72" s="67">
        <f>SQRT(SUMSQ(B72)/COUNT(B72))</f>
        <v>0.7927813192197436</v>
      </c>
      <c r="D72" s="76">
        <f t="shared" si="5"/>
        <v>1.0059997771652267</v>
      </c>
      <c r="E72" s="72">
        <f t="shared" si="6"/>
        <v>0.71955236562007241</v>
      </c>
      <c r="F72" s="7">
        <f>STDEV('Session averages'!B72,'Session averages'!D72,'Session averages'!F72)</f>
        <v>1.0059997771652267</v>
      </c>
      <c r="G72" s="66">
        <f>STDEV('Session averages'!C72,'Session averages'!E72,'Session averages'!G72)</f>
        <v>0.71955236562007241</v>
      </c>
    </row>
    <row r="73" spans="1:7" x14ac:dyDescent="0.4">
      <c r="A73" s="14">
        <f t="shared" si="4"/>
        <v>0.68000000000000038</v>
      </c>
      <c r="B73" s="57">
        <f>STDEV('Session averages'!B73:G73)</f>
        <v>0.87865594452660878</v>
      </c>
      <c r="C73" s="67">
        <f>SQRT(SUMSQ(B73)/COUNT(B73))</f>
        <v>0.87865594452660878</v>
      </c>
      <c r="D73" s="76">
        <f t="shared" si="5"/>
        <v>1.1933462897771985</v>
      </c>
      <c r="E73" s="72">
        <f t="shared" si="6"/>
        <v>0.58180031036096225</v>
      </c>
      <c r="F73" s="7">
        <f>STDEV('Session averages'!B73,'Session averages'!D73,'Session averages'!F73)</f>
        <v>1.1933462897771985</v>
      </c>
      <c r="G73" s="66">
        <f>STDEV('Session averages'!C73,'Session averages'!E73,'Session averages'!G73)</f>
        <v>0.58180031036096225</v>
      </c>
    </row>
    <row r="74" spans="1:7" x14ac:dyDescent="0.4">
      <c r="A74" s="14">
        <f t="shared" si="4"/>
        <v>0.69000000000000039</v>
      </c>
      <c r="B74" s="57">
        <f>STDEV('Session averages'!B74:G74)</f>
        <v>1.0500565006747746</v>
      </c>
      <c r="C74" s="67">
        <f>SQRT(SUMSQ(B74)/COUNT(B74))</f>
        <v>1.0500565006747746</v>
      </c>
      <c r="D74" s="76">
        <f t="shared" si="5"/>
        <v>1.4682531481955339</v>
      </c>
      <c r="E74" s="72">
        <f t="shared" si="6"/>
        <v>0.55639100262648211</v>
      </c>
      <c r="F74" s="7">
        <f>STDEV('Session averages'!B74,'Session averages'!D74,'Session averages'!F74)</f>
        <v>1.4682531481955339</v>
      </c>
      <c r="G74" s="66">
        <f>STDEV('Session averages'!C74,'Session averages'!E74,'Session averages'!G74)</f>
        <v>0.55639100262648211</v>
      </c>
    </row>
    <row r="75" spans="1:7" x14ac:dyDescent="0.4">
      <c r="A75" s="14">
        <f t="shared" si="4"/>
        <v>0.7000000000000004</v>
      </c>
      <c r="B75" s="57">
        <f>STDEV('Session averages'!B75:G75)</f>
        <v>1.2277262207880355</v>
      </c>
      <c r="C75" s="67">
        <f>SQRT(SUMSQ(B75)/COUNT(B75))</f>
        <v>1.2277262207880355</v>
      </c>
      <c r="D75" s="76">
        <f t="shared" si="5"/>
        <v>1.7455886638580667</v>
      </c>
      <c r="E75" s="72">
        <f t="shared" si="6"/>
        <v>0.58854791502838533</v>
      </c>
      <c r="F75" s="7">
        <f>STDEV('Session averages'!B75,'Session averages'!D75,'Session averages'!F75)</f>
        <v>1.7455886638580667</v>
      </c>
      <c r="G75" s="66">
        <f>STDEV('Session averages'!C75,'Session averages'!E75,'Session averages'!G75)</f>
        <v>0.58854791502838533</v>
      </c>
    </row>
    <row r="76" spans="1:7" x14ac:dyDescent="0.4">
      <c r="A76" s="14">
        <f t="shared" si="4"/>
        <v>0.71000000000000041</v>
      </c>
      <c r="B76" s="57">
        <f>STDEV('Session averages'!B76:G76)</f>
        <v>1.3762913927280922</v>
      </c>
      <c r="C76" s="67">
        <f>SQRT(SUMSQ(B76)/COUNT(B76))</f>
        <v>1.3762913927280922</v>
      </c>
      <c r="D76" s="76">
        <f t="shared" si="5"/>
        <v>1.9848006176848143</v>
      </c>
      <c r="E76" s="72">
        <f t="shared" si="6"/>
        <v>0.61033694781911108</v>
      </c>
      <c r="F76" s="7">
        <f>STDEV('Session averages'!B76,'Session averages'!D76,'Session averages'!F76)</f>
        <v>1.9848006176848143</v>
      </c>
      <c r="G76" s="66">
        <f>STDEV('Session averages'!C76,'Session averages'!E76,'Session averages'!G76)</f>
        <v>0.61033694781911108</v>
      </c>
    </row>
    <row r="77" spans="1:7" x14ac:dyDescent="0.4">
      <c r="A77" s="14">
        <f t="shared" si="4"/>
        <v>0.72000000000000042</v>
      </c>
      <c r="B77" s="57">
        <f>STDEV('Session averages'!B77:G77)</f>
        <v>1.4894507488381215</v>
      </c>
      <c r="C77" s="67">
        <f>SQRT(SUMSQ(B77)/COUNT(B77))</f>
        <v>1.4894507488381215</v>
      </c>
      <c r="D77" s="76">
        <f t="shared" si="5"/>
        <v>2.1744021835597609</v>
      </c>
      <c r="E77" s="72">
        <f t="shared" si="6"/>
        <v>0.60181152583955488</v>
      </c>
      <c r="F77" s="7">
        <f>STDEV('Session averages'!B77,'Session averages'!D77,'Session averages'!F77)</f>
        <v>2.1744021835597609</v>
      </c>
      <c r="G77" s="66">
        <f>STDEV('Session averages'!C77,'Session averages'!E77,'Session averages'!G77)</f>
        <v>0.60181152583955488</v>
      </c>
    </row>
    <row r="78" spans="1:7" x14ac:dyDescent="0.4">
      <c r="A78" s="14">
        <f t="shared" si="4"/>
        <v>0.73000000000000043</v>
      </c>
      <c r="B78" s="57">
        <f>STDEV('Session averages'!B78:G78)</f>
        <v>1.573871677065269</v>
      </c>
      <c r="C78" s="67">
        <f>SQRT(SUMSQ(B78)/COUNT(B78))</f>
        <v>1.573871677065269</v>
      </c>
      <c r="D78" s="76">
        <f t="shared" si="5"/>
        <v>2.3190693061856931</v>
      </c>
      <c r="E78" s="72">
        <f t="shared" si="6"/>
        <v>0.57311447200879728</v>
      </c>
      <c r="F78" s="7">
        <f>STDEV('Session averages'!B78,'Session averages'!D78,'Session averages'!F78)</f>
        <v>2.3190693061856931</v>
      </c>
      <c r="G78" s="66">
        <f>STDEV('Session averages'!C78,'Session averages'!E78,'Session averages'!G78)</f>
        <v>0.57311447200879728</v>
      </c>
    </row>
    <row r="79" spans="1:7" x14ac:dyDescent="0.4">
      <c r="A79" s="14">
        <f t="shared" si="4"/>
        <v>0.74000000000000044</v>
      </c>
      <c r="B79" s="57">
        <f>STDEV('Session averages'!B79:G79)</f>
        <v>1.6385556929765979</v>
      </c>
      <c r="C79" s="67">
        <f>SQRT(SUMSQ(B79)/COUNT(B79))</f>
        <v>1.6385556929765979</v>
      </c>
      <c r="D79" s="76">
        <f t="shared" si="5"/>
        <v>2.4287364371682458</v>
      </c>
      <c r="E79" s="72">
        <f t="shared" si="6"/>
        <v>0.54190374722156853</v>
      </c>
      <c r="F79" s="7">
        <f>STDEV('Session averages'!B79,'Session averages'!D79,'Session averages'!F79)</f>
        <v>2.4287364371682458</v>
      </c>
      <c r="G79" s="66">
        <f>STDEV('Session averages'!C79,'Session averages'!E79,'Session averages'!G79)</f>
        <v>0.54190374722156853</v>
      </c>
    </row>
    <row r="80" spans="1:7" x14ac:dyDescent="0.4">
      <c r="A80" s="14">
        <f t="shared" si="4"/>
        <v>0.75000000000000044</v>
      </c>
      <c r="B80" s="57">
        <f>STDEV('Session averages'!B80:G80)</f>
        <v>1.6901082451112304</v>
      </c>
      <c r="C80" s="67">
        <f>SQRT(SUMSQ(B80)/COUNT(B80))</f>
        <v>1.6901082451112304</v>
      </c>
      <c r="D80" s="76">
        <f t="shared" si="5"/>
        <v>2.5119653573618632</v>
      </c>
      <c r="E80" s="72">
        <f t="shared" si="6"/>
        <v>0.52150244459140838</v>
      </c>
      <c r="F80" s="7">
        <f>STDEV('Session averages'!B80,'Session averages'!D80,'Session averages'!F80)</f>
        <v>2.5119653573618632</v>
      </c>
      <c r="G80" s="66">
        <f>STDEV('Session averages'!C80,'Session averages'!E80,'Session averages'!G80)</f>
        <v>0.52150244459140838</v>
      </c>
    </row>
    <row r="81" spans="1:7" x14ac:dyDescent="0.4">
      <c r="A81" s="14">
        <f t="shared" si="4"/>
        <v>0.76000000000000045</v>
      </c>
      <c r="B81" s="57">
        <f>STDEV('Session averages'!B81:G81)</f>
        <v>1.7314837397721288</v>
      </c>
      <c r="C81" s="67">
        <f>SQRT(SUMSQ(B81)/COUNT(B81))</f>
        <v>1.7314837397721288</v>
      </c>
      <c r="D81" s="76">
        <f t="shared" si="5"/>
        <v>2.5731457566308968</v>
      </c>
      <c r="E81" s="72">
        <f t="shared" si="6"/>
        <v>0.51581579703453262</v>
      </c>
      <c r="F81" s="7">
        <f>STDEV('Session averages'!B81,'Session averages'!D81,'Session averages'!F81)</f>
        <v>2.5731457566308968</v>
      </c>
      <c r="G81" s="66">
        <f>STDEV('Session averages'!C81,'Session averages'!E81,'Session averages'!G81)</f>
        <v>0.51581579703453262</v>
      </c>
    </row>
    <row r="82" spans="1:7" x14ac:dyDescent="0.4">
      <c r="A82" s="14">
        <f t="shared" si="4"/>
        <v>0.77000000000000046</v>
      </c>
      <c r="B82" s="57">
        <f>STDEV('Session averages'!B82:G82)</f>
        <v>1.7626706282935813</v>
      </c>
      <c r="C82" s="67">
        <f>SQRT(SUMSQ(B82)/COUNT(B82))</f>
        <v>1.7626706282935813</v>
      </c>
      <c r="D82" s="76">
        <f t="shared" si="5"/>
        <v>2.6129464220497858</v>
      </c>
      <c r="E82" s="72">
        <f t="shared" si="6"/>
        <v>0.51877463808424984</v>
      </c>
      <c r="F82" s="7">
        <f>STDEV('Session averages'!B82,'Session averages'!D82,'Session averages'!F82)</f>
        <v>2.6129464220497858</v>
      </c>
      <c r="G82" s="66">
        <f>STDEV('Session averages'!C82,'Session averages'!E82,'Session averages'!G82)</f>
        <v>0.51877463808424984</v>
      </c>
    </row>
    <row r="83" spans="1:7" x14ac:dyDescent="0.4">
      <c r="A83" s="14">
        <f t="shared" si="4"/>
        <v>0.78000000000000047</v>
      </c>
      <c r="B83" s="57">
        <f>STDEV('Session averages'!B83:G83)</f>
        <v>1.7816581555304711</v>
      </c>
      <c r="C83" s="67">
        <f>SQRT(SUMSQ(B83)/COUNT(B83))</f>
        <v>1.7816581555304711</v>
      </c>
      <c r="D83" s="76">
        <f t="shared" si="5"/>
        <v>2.6295802801758716</v>
      </c>
      <c r="E83" s="72">
        <f t="shared" si="6"/>
        <v>0.51864541775864259</v>
      </c>
      <c r="F83" s="7">
        <f>STDEV('Session averages'!B83,'Session averages'!D83,'Session averages'!F83)</f>
        <v>2.6295802801758716</v>
      </c>
      <c r="G83" s="66">
        <f>STDEV('Session averages'!C83,'Session averages'!E83,'Session averages'!G83)</f>
        <v>0.51864541775864259</v>
      </c>
    </row>
    <row r="84" spans="1:7" x14ac:dyDescent="0.4">
      <c r="A84" s="14">
        <f t="shared" si="4"/>
        <v>0.79000000000000048</v>
      </c>
      <c r="B84" s="57">
        <f>STDEV('Session averages'!B84:G84)</f>
        <v>1.7850174262101965</v>
      </c>
      <c r="C84" s="67">
        <f>SQRT(SUMSQ(B84)/COUNT(B84))</f>
        <v>1.7850174262101965</v>
      </c>
      <c r="D84" s="76">
        <f t="shared" si="5"/>
        <v>2.6194477282344799</v>
      </c>
      <c r="E84" s="72">
        <f t="shared" si="6"/>
        <v>0.504231278345599</v>
      </c>
      <c r="F84" s="7">
        <f>STDEV('Session averages'!B84,'Session averages'!D84,'Session averages'!F84)</f>
        <v>2.6194477282344799</v>
      </c>
      <c r="G84" s="66">
        <f>STDEV('Session averages'!C84,'Session averages'!E84,'Session averages'!G84)</f>
        <v>0.504231278345599</v>
      </c>
    </row>
    <row r="85" spans="1:7" x14ac:dyDescent="0.4">
      <c r="A85" s="14">
        <f t="shared" si="4"/>
        <v>0.80000000000000049</v>
      </c>
      <c r="B85" s="57">
        <f>STDEV('Session averages'!B85:G85)</f>
        <v>1.7684521508837263</v>
      </c>
      <c r="C85" s="67">
        <f>SQRT(SUMSQ(B85)/COUNT(B85))</f>
        <v>1.7684521508837263</v>
      </c>
      <c r="D85" s="76">
        <f t="shared" si="5"/>
        <v>2.5773302088924197</v>
      </c>
      <c r="E85" s="72">
        <f t="shared" si="6"/>
        <v>0.46883026387489152</v>
      </c>
      <c r="F85" s="7">
        <f>STDEV('Session averages'!B85,'Session averages'!D85,'Session averages'!F85)</f>
        <v>2.5773302088924197</v>
      </c>
      <c r="G85" s="66">
        <f>STDEV('Session averages'!C85,'Session averages'!E85,'Session averages'!G85)</f>
        <v>0.46883026387489152</v>
      </c>
    </row>
    <row r="86" spans="1:7" x14ac:dyDescent="0.4">
      <c r="A86" s="14">
        <f t="shared" si="4"/>
        <v>0.8100000000000005</v>
      </c>
      <c r="B86" s="57">
        <f>STDEV('Session averages'!B86:G86)</f>
        <v>1.7276959228933264</v>
      </c>
      <c r="C86" s="67">
        <f>SQRT(SUMSQ(B86)/COUNT(B86))</f>
        <v>1.7276959228933264</v>
      </c>
      <c r="D86" s="76">
        <f t="shared" si="5"/>
        <v>2.497366273853614</v>
      </c>
      <c r="E86" s="72">
        <f t="shared" si="6"/>
        <v>0.41147529794337995</v>
      </c>
      <c r="F86" s="7">
        <f>STDEV('Session averages'!B86,'Session averages'!D86,'Session averages'!F86)</f>
        <v>2.497366273853614</v>
      </c>
      <c r="G86" s="66">
        <f>STDEV('Session averages'!C86,'Session averages'!E86,'Session averages'!G86)</f>
        <v>0.41147529794337995</v>
      </c>
    </row>
    <row r="87" spans="1:7" x14ac:dyDescent="0.4">
      <c r="A87" s="14">
        <f t="shared" si="4"/>
        <v>0.82000000000000051</v>
      </c>
      <c r="B87" s="57">
        <f>STDEV('Session averages'!B87:G87)</f>
        <v>1.6606074695305755</v>
      </c>
      <c r="C87" s="67">
        <f>SQRT(SUMSQ(B87)/COUNT(B87))</f>
        <v>1.6606074695305755</v>
      </c>
      <c r="D87" s="76">
        <f t="shared" si="5"/>
        <v>2.3763534590268143</v>
      </c>
      <c r="E87" s="72">
        <f t="shared" si="6"/>
        <v>0.33626571233150587</v>
      </c>
      <c r="F87" s="7">
        <f>STDEV('Session averages'!B87,'Session averages'!D87,'Session averages'!F87)</f>
        <v>2.3763534590268143</v>
      </c>
      <c r="G87" s="66">
        <f>STDEV('Session averages'!C87,'Session averages'!E87,'Session averages'!G87)</f>
        <v>0.33626571233150587</v>
      </c>
    </row>
    <row r="88" spans="1:7" x14ac:dyDescent="0.4">
      <c r="A88" s="14">
        <f t="shared" si="4"/>
        <v>0.83000000000000052</v>
      </c>
      <c r="B88" s="57">
        <f>STDEV('Session averages'!B88:G88)</f>
        <v>1.5690540089080627</v>
      </c>
      <c r="C88" s="67">
        <f>SQRT(SUMSQ(B88)/COUNT(B88))</f>
        <v>1.5690540089080627</v>
      </c>
      <c r="D88" s="76">
        <f t="shared" si="5"/>
        <v>2.2176341790752545</v>
      </c>
      <c r="E88" s="72">
        <f t="shared" si="6"/>
        <v>0.25115995031018507</v>
      </c>
      <c r="F88" s="7">
        <f>STDEV('Session averages'!B88,'Session averages'!D88,'Session averages'!F88)</f>
        <v>2.2176341790752545</v>
      </c>
      <c r="G88" s="66">
        <f>STDEV('Session averages'!C88,'Session averages'!E88,'Session averages'!G88)</f>
        <v>0.25115995031018507</v>
      </c>
    </row>
    <row r="89" spans="1:7" x14ac:dyDescent="0.4">
      <c r="A89" s="14">
        <f t="shared" si="4"/>
        <v>0.84000000000000052</v>
      </c>
      <c r="B89" s="57">
        <f>STDEV('Session averages'!B89:G89)</f>
        <v>1.4595389723275507</v>
      </c>
      <c r="C89" s="67">
        <f>SQRT(SUMSQ(B89)/COUNT(B89))</f>
        <v>1.4595389723275507</v>
      </c>
      <c r="D89" s="76">
        <f t="shared" si="5"/>
        <v>2.0333382069483945</v>
      </c>
      <c r="E89" s="72">
        <f t="shared" si="6"/>
        <v>0.16740752991770794</v>
      </c>
      <c r="F89" s="7">
        <f>STDEV('Session averages'!B89,'Session averages'!D89,'Session averages'!F89)</f>
        <v>2.0333382069483945</v>
      </c>
      <c r="G89" s="66">
        <f>STDEV('Session averages'!C89,'Session averages'!E89,'Session averages'!G89)</f>
        <v>0.16740752991770794</v>
      </c>
    </row>
    <row r="90" spans="1:7" x14ac:dyDescent="0.4">
      <c r="A90" s="14">
        <f t="shared" si="4"/>
        <v>0.85000000000000053</v>
      </c>
      <c r="B90" s="57">
        <f>STDEV('Session averages'!B90:G90)</f>
        <v>1.3410640256443416</v>
      </c>
      <c r="C90" s="67">
        <f>SQRT(SUMSQ(B90)/COUNT(B90))</f>
        <v>1.3410640256443416</v>
      </c>
      <c r="D90" s="76">
        <f t="shared" si="5"/>
        <v>1.8415187210839801</v>
      </c>
      <c r="E90" s="72">
        <f t="shared" si="6"/>
        <v>0.10015737716676641</v>
      </c>
      <c r="F90" s="7">
        <f>STDEV('Session averages'!B90,'Session averages'!D90,'Session averages'!F90)</f>
        <v>1.8415187210839801</v>
      </c>
      <c r="G90" s="66">
        <f>STDEV('Session averages'!C90,'Session averages'!E90,'Session averages'!G90)</f>
        <v>0.10015737716676641</v>
      </c>
    </row>
    <row r="91" spans="1:7" x14ac:dyDescent="0.4">
      <c r="A91" s="14">
        <f t="shared" si="4"/>
        <v>0.86000000000000054</v>
      </c>
      <c r="B91" s="57">
        <f>STDEV('Session averages'!B91:G91)</f>
        <v>1.2226248770333199</v>
      </c>
      <c r="C91" s="67">
        <f>SQRT(SUMSQ(B91)/COUNT(B91))</f>
        <v>1.2226248770333199</v>
      </c>
      <c r="D91" s="76">
        <f t="shared" si="5"/>
        <v>1.660320071520125</v>
      </c>
      <c r="E91" s="72">
        <f t="shared" si="6"/>
        <v>7.7659518579025005E-2</v>
      </c>
      <c r="F91" s="7">
        <f>STDEV('Session averages'!B91,'Session averages'!D91,'Session averages'!F91)</f>
        <v>1.660320071520125</v>
      </c>
      <c r="G91" s="66">
        <f>STDEV('Session averages'!C91,'Session averages'!E91,'Session averages'!G91)</f>
        <v>7.7659518579025005E-2</v>
      </c>
    </row>
    <row r="92" spans="1:7" x14ac:dyDescent="0.4">
      <c r="A92" s="14">
        <f t="shared" si="4"/>
        <v>0.87000000000000055</v>
      </c>
      <c r="B92" s="57">
        <f>STDEV('Session averages'!B92:G92)</f>
        <v>1.1116096513130058</v>
      </c>
      <c r="C92" s="67">
        <f>SQRT(SUMSQ(B92)/COUNT(B92))</f>
        <v>1.1116096513130058</v>
      </c>
      <c r="D92" s="76">
        <f t="shared" si="5"/>
        <v>1.5015440011371382</v>
      </c>
      <c r="E92" s="72">
        <f t="shared" si="6"/>
        <v>0.11385272626820919</v>
      </c>
      <c r="F92" s="7">
        <f>STDEV('Session averages'!B92,'Session averages'!D92,'Session averages'!F92)</f>
        <v>1.5015440011371382</v>
      </c>
      <c r="G92" s="66">
        <f>STDEV('Session averages'!C92,'Session averages'!E92,'Session averages'!G92)</f>
        <v>0.11385272626820919</v>
      </c>
    </row>
    <row r="93" spans="1:7" x14ac:dyDescent="0.4">
      <c r="A93" s="14">
        <f t="shared" si="4"/>
        <v>0.88000000000000056</v>
      </c>
      <c r="B93" s="57">
        <f>STDEV('Session averages'!B93:G93)</f>
        <v>1.0147310161507044</v>
      </c>
      <c r="C93" s="67">
        <f>SQRT(SUMSQ(B93)/COUNT(B93))</f>
        <v>1.0147310161507044</v>
      </c>
      <c r="D93" s="76">
        <f t="shared" si="5"/>
        <v>1.3695749758714686</v>
      </c>
      <c r="E93" s="72">
        <f t="shared" si="6"/>
        <v>0.17671264592185729</v>
      </c>
      <c r="F93" s="7">
        <f>STDEV('Session averages'!B93,'Session averages'!D93,'Session averages'!F93)</f>
        <v>1.3695749758714686</v>
      </c>
      <c r="G93" s="66">
        <f>STDEV('Session averages'!C93,'Session averages'!E93,'Session averages'!G93)</f>
        <v>0.17671264592185729</v>
      </c>
    </row>
    <row r="94" spans="1:7" x14ac:dyDescent="0.4">
      <c r="A94" s="14">
        <f t="shared" si="4"/>
        <v>0.89000000000000057</v>
      </c>
      <c r="B94" s="57">
        <f>STDEV('Session averages'!B94:G94)</f>
        <v>0.93837623125367564</v>
      </c>
      <c r="C94" s="67">
        <f>SQRT(SUMSQ(B94)/COUNT(B94))</f>
        <v>0.93837623125367564</v>
      </c>
      <c r="D94" s="76">
        <f t="shared" si="5"/>
        <v>1.2649097600853823</v>
      </c>
      <c r="E94" s="72">
        <f t="shared" si="6"/>
        <v>0.24743579942302427</v>
      </c>
      <c r="F94" s="7">
        <f>STDEV('Session averages'!B94,'Session averages'!D94,'Session averages'!F94)</f>
        <v>1.2649097600853823</v>
      </c>
      <c r="G94" s="66">
        <f>STDEV('Session averages'!C94,'Session averages'!E94,'Session averages'!G94)</f>
        <v>0.24743579942302427</v>
      </c>
    </row>
    <row r="95" spans="1:7" x14ac:dyDescent="0.4">
      <c r="A95" s="14">
        <f t="shared" si="4"/>
        <v>0.90000000000000058</v>
      </c>
      <c r="B95" s="57">
        <f>STDEV('Session averages'!B95:G95)</f>
        <v>0.88681721117254597</v>
      </c>
      <c r="C95" s="67">
        <f>SQRT(SUMSQ(B95)/COUNT(B95))</f>
        <v>0.88681721117254597</v>
      </c>
      <c r="D95" s="76">
        <f t="shared" si="5"/>
        <v>1.1881503767356374</v>
      </c>
      <c r="E95" s="72">
        <f t="shared" si="6"/>
        <v>0.31196338917589544</v>
      </c>
      <c r="F95" s="7">
        <f>STDEV('Session averages'!B95,'Session averages'!D95,'Session averages'!F95)</f>
        <v>1.1881503767356374</v>
      </c>
      <c r="G95" s="66">
        <f>STDEV('Session averages'!C95,'Session averages'!E95,'Session averages'!G95)</f>
        <v>0.31196338917589544</v>
      </c>
    </row>
    <row r="96" spans="1:7" x14ac:dyDescent="0.4">
      <c r="A96" s="14">
        <f t="shared" si="4"/>
        <v>0.91000000000000059</v>
      </c>
      <c r="B96" s="57">
        <f>STDEV('Session averages'!B96:G96)</f>
        <v>0.86057576044869621</v>
      </c>
      <c r="C96" s="67">
        <f>SQRT(SUMSQ(B96)/COUNT(B96))</f>
        <v>0.86057576044869621</v>
      </c>
      <c r="D96" s="76">
        <f t="shared" si="5"/>
        <v>1.1412661437059475</v>
      </c>
      <c r="E96" s="72">
        <f t="shared" si="6"/>
        <v>0.35827679520764294</v>
      </c>
      <c r="F96" s="7">
        <f>STDEV('Session averages'!B96,'Session averages'!D96,'Session averages'!F96)</f>
        <v>1.1412661437059475</v>
      </c>
      <c r="G96" s="66">
        <f>STDEV('Session averages'!C96,'Session averages'!E96,'Session averages'!G96)</f>
        <v>0.35827679520764294</v>
      </c>
    </row>
    <row r="97" spans="1:7" x14ac:dyDescent="0.4">
      <c r="A97" s="14">
        <f t="shared" si="4"/>
        <v>0.9200000000000006</v>
      </c>
      <c r="B97" s="57">
        <f>STDEV('Session averages'!B97:G97)</f>
        <v>0.85798104317922275</v>
      </c>
      <c r="C97" s="67">
        <f>SQRT(SUMSQ(B97)/COUNT(B97))</f>
        <v>0.85798104317922275</v>
      </c>
      <c r="D97" s="76">
        <f t="shared" si="5"/>
        <v>1.1279084467011562</v>
      </c>
      <c r="E97" s="72">
        <f t="shared" si="6"/>
        <v>0.38099849008279618</v>
      </c>
      <c r="F97" s="7">
        <f>STDEV('Session averages'!B97,'Session averages'!D97,'Session averages'!F97)</f>
        <v>1.1279084467011562</v>
      </c>
      <c r="G97" s="66">
        <f>STDEV('Session averages'!C97,'Session averages'!E97,'Session averages'!G97)</f>
        <v>0.38099849008279618</v>
      </c>
    </row>
    <row r="98" spans="1:7" x14ac:dyDescent="0.4">
      <c r="A98" s="14">
        <f t="shared" si="4"/>
        <v>0.9300000000000006</v>
      </c>
      <c r="B98" s="57">
        <f>STDEV('Session averages'!B98:G98)</f>
        <v>0.87675597393776328</v>
      </c>
      <c r="C98" s="67">
        <f>SQRT(SUMSQ(B98)/COUNT(B98))</f>
        <v>0.87675597393776328</v>
      </c>
      <c r="D98" s="76">
        <f t="shared" si="5"/>
        <v>1.1518968199842445</v>
      </c>
      <c r="E98" s="72">
        <f t="shared" si="6"/>
        <v>0.38271938119177468</v>
      </c>
      <c r="F98" s="7">
        <f>STDEV('Session averages'!B98,'Session averages'!D98,'Session averages'!F98)</f>
        <v>1.1518968199842445</v>
      </c>
      <c r="G98" s="66">
        <f>STDEV('Session averages'!C98,'Session averages'!E98,'Session averages'!G98)</f>
        <v>0.38271938119177468</v>
      </c>
    </row>
    <row r="99" spans="1:7" x14ac:dyDescent="0.4">
      <c r="A99" s="14">
        <f t="shared" si="4"/>
        <v>0.94000000000000061</v>
      </c>
      <c r="B99" s="57">
        <f>STDEV('Session averages'!B99:G99)</f>
        <v>0.91369417178495549</v>
      </c>
      <c r="C99" s="67">
        <f>SQRT(SUMSQ(B99)/COUNT(B99))</f>
        <v>0.91369417178495549</v>
      </c>
      <c r="D99" s="76">
        <f t="shared" si="5"/>
        <v>1.2146056345366376</v>
      </c>
      <c r="E99" s="72">
        <f t="shared" si="6"/>
        <v>0.37008906518241258</v>
      </c>
      <c r="F99" s="7">
        <f>STDEV('Session averages'!B99,'Session averages'!D99,'Session averages'!F99)</f>
        <v>1.2146056345366376</v>
      </c>
      <c r="G99" s="66">
        <f>STDEV('Session averages'!C99,'Session averages'!E99,'Session averages'!G99)</f>
        <v>0.37008906518241258</v>
      </c>
    </row>
    <row r="100" spans="1:7" x14ac:dyDescent="0.4">
      <c r="A100" s="14">
        <f t="shared" si="4"/>
        <v>0.95000000000000062</v>
      </c>
      <c r="B100" s="57">
        <f>STDEV('Session averages'!B100:G100)</f>
        <v>0.96385984031258742</v>
      </c>
      <c r="C100" s="67">
        <f>SQRT(SUMSQ(B100)/COUNT(B100))</f>
        <v>0.96385984031258742</v>
      </c>
      <c r="D100" s="76">
        <f t="shared" si="5"/>
        <v>1.3123742935741538</v>
      </c>
      <c r="E100" s="72">
        <f t="shared" si="6"/>
        <v>0.3503221784340505</v>
      </c>
      <c r="F100" s="7">
        <f>STDEV('Session averages'!B100,'Session averages'!D100,'Session averages'!F100)</f>
        <v>1.3123742935741538</v>
      </c>
      <c r="G100" s="66">
        <f>STDEV('Session averages'!C100,'Session averages'!E100,'Session averages'!G100)</f>
        <v>0.3503221784340505</v>
      </c>
    </row>
    <row r="101" spans="1:7" x14ac:dyDescent="0.4">
      <c r="A101" s="14">
        <f t="shared" si="4"/>
        <v>0.96000000000000063</v>
      </c>
      <c r="B101" s="57">
        <f>STDEV('Session averages'!B101:G101)</f>
        <v>1.0214871273719828</v>
      </c>
      <c r="C101" s="67">
        <f>SQRT(SUMSQ(B101)/COUNT(B101))</f>
        <v>1.0214871273719828</v>
      </c>
      <c r="D101" s="76">
        <f t="shared" si="5"/>
        <v>1.4359424075201674</v>
      </c>
      <c r="E101" s="72">
        <f t="shared" si="6"/>
        <v>0.32690866280597747</v>
      </c>
      <c r="F101" s="7">
        <f>STDEV('Session averages'!B101,'Session averages'!D101,'Session averages'!F101)</f>
        <v>1.4359424075201674</v>
      </c>
      <c r="G101" s="66">
        <f>STDEV('Session averages'!C101,'Session averages'!E101,'Session averages'!G101)</f>
        <v>0.32690866280597747</v>
      </c>
    </row>
    <row r="102" spans="1:7" x14ac:dyDescent="0.4">
      <c r="A102" s="14">
        <f t="shared" si="4"/>
        <v>0.97000000000000064</v>
      </c>
      <c r="B102" s="57">
        <f>STDEV('Session averages'!B102:G102)</f>
        <v>1.0819698646976248</v>
      </c>
      <c r="C102" s="67">
        <f>SQRT(SUMSQ(B102)/COUNT(B102))</f>
        <v>1.0819698646976248</v>
      </c>
      <c r="D102" s="76">
        <f t="shared" si="5"/>
        <v>1.5725570230757928</v>
      </c>
      <c r="E102" s="72">
        <f t="shared" si="6"/>
        <v>0.30252598392228847</v>
      </c>
      <c r="F102" s="7">
        <f>STDEV('Session averages'!B102,'Session averages'!D102,'Session averages'!F102)</f>
        <v>1.5725570230757928</v>
      </c>
      <c r="G102" s="66">
        <f>STDEV('Session averages'!C102,'Session averages'!E102,'Session averages'!G102)</f>
        <v>0.30252598392228847</v>
      </c>
    </row>
    <row r="103" spans="1:7" x14ac:dyDescent="0.4">
      <c r="A103" s="14">
        <f t="shared" si="4"/>
        <v>0.98000000000000065</v>
      </c>
      <c r="B103" s="57">
        <f>STDEV('Session averages'!B103:G103)</f>
        <v>1.1426432223277632</v>
      </c>
      <c r="C103" s="67">
        <f>SQRT(SUMSQ(B103)/COUNT(B103))</f>
        <v>1.1426432223277632</v>
      </c>
      <c r="D103" s="76">
        <f t="shared" si="5"/>
        <v>1.7085202585232222</v>
      </c>
      <c r="E103" s="72">
        <f t="shared" si="6"/>
        <v>0.28640027841777266</v>
      </c>
      <c r="F103" s="7">
        <f>STDEV('Session averages'!B103,'Session averages'!D103,'Session averages'!F103)</f>
        <v>1.7085202585232222</v>
      </c>
      <c r="G103" s="66">
        <f>STDEV('Session averages'!C103,'Session averages'!E103,'Session averages'!G103)</f>
        <v>0.28640027841777266</v>
      </c>
    </row>
    <row r="104" spans="1:7" x14ac:dyDescent="0.4">
      <c r="A104" s="14">
        <f t="shared" si="4"/>
        <v>0.99000000000000066</v>
      </c>
      <c r="B104" s="57">
        <f>STDEV('Session averages'!B104:G104)</f>
        <v>1.2038138569264936</v>
      </c>
      <c r="C104" s="67">
        <f>SQRT(SUMSQ(B104)/COUNT(B104))</f>
        <v>1.2038138569264936</v>
      </c>
      <c r="D104" s="76">
        <f t="shared" si="5"/>
        <v>1.8339890089872704</v>
      </c>
      <c r="E104" s="72">
        <f t="shared" si="6"/>
        <v>0.30214693836283851</v>
      </c>
      <c r="F104" s="7">
        <f>STDEV('Session averages'!B104,'Session averages'!D104,'Session averages'!F104)</f>
        <v>1.8339890089872704</v>
      </c>
      <c r="G104" s="66">
        <f>STDEV('Session averages'!C104,'Session averages'!E104,'Session averages'!G104)</f>
        <v>0.30214693836283851</v>
      </c>
    </row>
    <row r="105" spans="1:7" ht="15" thickBot="1" x14ac:dyDescent="0.45">
      <c r="A105" s="15">
        <f t="shared" si="4"/>
        <v>1.0000000000000007</v>
      </c>
      <c r="B105" s="58">
        <f>STDEV('Session averages'!B105:G105)</f>
        <v>1.268199374771358</v>
      </c>
      <c r="C105" s="67">
        <f>SQRT(SUMSQ(B105)/COUNT(B105))</f>
        <v>1.268199374771358</v>
      </c>
      <c r="D105" s="76">
        <f t="shared" si="5"/>
        <v>1.9468321465013172</v>
      </c>
      <c r="E105" s="72">
        <f t="shared" si="6"/>
        <v>0.36637348999777125</v>
      </c>
      <c r="F105" s="7">
        <f>STDEV('Session averages'!B105,'Session averages'!D105,'Session averages'!F105)</f>
        <v>1.9468321465013172</v>
      </c>
      <c r="G105" s="66">
        <f>STDEV('Session averages'!C105,'Session averages'!E105,'Session averages'!G105)</f>
        <v>0.36637348999777125</v>
      </c>
    </row>
    <row r="106" spans="1:7" s="75" customFormat="1" x14ac:dyDescent="0.4">
      <c r="A106" s="3"/>
      <c r="B106" s="74"/>
      <c r="C106" s="48"/>
      <c r="D106" s="48"/>
      <c r="E106" s="48"/>
      <c r="F106" s="74"/>
      <c r="G106" s="74"/>
    </row>
    <row r="107" spans="1:7" s="75" customFormat="1" x14ac:dyDescent="0.4">
      <c r="A107" s="3"/>
      <c r="B107" s="74"/>
      <c r="C107" s="48"/>
      <c r="D107" s="48"/>
      <c r="E107" s="48"/>
      <c r="F107" s="74"/>
      <c r="G107" s="74"/>
    </row>
    <row r="108" spans="1:7" s="75" customFormat="1" x14ac:dyDescent="0.4">
      <c r="A108" s="3"/>
      <c r="B108" s="74"/>
      <c r="C108" s="48"/>
      <c r="D108" s="48"/>
      <c r="E108" s="48"/>
      <c r="F108" s="74"/>
      <c r="G108" s="74"/>
    </row>
    <row r="109" spans="1:7" s="75" customFormat="1" x14ac:dyDescent="0.4">
      <c r="A109" s="3"/>
      <c r="B109" s="74"/>
      <c r="C109" s="48"/>
      <c r="D109" s="48"/>
      <c r="E109" s="48"/>
      <c r="F109" s="74"/>
      <c r="G109" s="74"/>
    </row>
    <row r="110" spans="1:7" s="75" customFormat="1" x14ac:dyDescent="0.4">
      <c r="A110" s="3"/>
      <c r="B110" s="74"/>
      <c r="C110" s="48"/>
      <c r="D110" s="48"/>
      <c r="E110" s="48"/>
      <c r="F110" s="74"/>
      <c r="G110" s="74"/>
    </row>
    <row r="111" spans="1:7" s="75" customFormat="1" x14ac:dyDescent="0.4">
      <c r="A111" s="3"/>
      <c r="B111" s="74"/>
      <c r="C111" s="48"/>
      <c r="D111" s="48"/>
      <c r="E111" s="48"/>
      <c r="F111" s="74"/>
      <c r="G111" s="74"/>
    </row>
    <row r="112" spans="1:7" s="75" customFormat="1" x14ac:dyDescent="0.4">
      <c r="A112" s="3"/>
      <c r="B112" s="74"/>
      <c r="C112" s="48"/>
      <c r="D112" s="48"/>
      <c r="E112" s="48"/>
      <c r="F112" s="74"/>
      <c r="G112" s="74"/>
    </row>
    <row r="113" spans="1:7" s="75" customFormat="1" x14ac:dyDescent="0.4">
      <c r="A113" s="3"/>
      <c r="B113" s="74"/>
      <c r="C113" s="48"/>
      <c r="D113" s="48"/>
      <c r="E113" s="48"/>
      <c r="F113" s="74"/>
      <c r="G113" s="74"/>
    </row>
    <row r="114" spans="1:7" s="75" customFormat="1" x14ac:dyDescent="0.4">
      <c r="A114" s="3"/>
      <c r="B114" s="74"/>
      <c r="C114" s="48"/>
      <c r="D114" s="48"/>
      <c r="E114" s="48"/>
      <c r="F114" s="74"/>
      <c r="G114" s="74"/>
    </row>
    <row r="115" spans="1:7" s="75" customFormat="1" x14ac:dyDescent="0.4">
      <c r="A115" s="3"/>
      <c r="B115" s="74"/>
      <c r="C115" s="48"/>
      <c r="D115" s="48"/>
      <c r="E115" s="48"/>
      <c r="F115" s="74"/>
      <c r="G115" s="74"/>
    </row>
    <row r="116" spans="1:7" s="75" customFormat="1" x14ac:dyDescent="0.4">
      <c r="A116" s="3"/>
      <c r="B116" s="74"/>
      <c r="C116" s="48"/>
      <c r="D116" s="48"/>
      <c r="E116" s="48"/>
      <c r="F116" s="74"/>
      <c r="G116" s="74"/>
    </row>
    <row r="117" spans="1:7" s="75" customFormat="1" x14ac:dyDescent="0.4">
      <c r="A117" s="3"/>
      <c r="B117" s="74"/>
      <c r="C117" s="48"/>
      <c r="D117" s="48"/>
      <c r="E117" s="48"/>
      <c r="F117" s="74"/>
      <c r="G117" s="74"/>
    </row>
    <row r="118" spans="1:7" s="75" customFormat="1" x14ac:dyDescent="0.4">
      <c r="A118" s="3"/>
      <c r="B118" s="74"/>
      <c r="C118" s="48"/>
      <c r="D118" s="48"/>
      <c r="E118" s="48"/>
      <c r="F118" s="74"/>
      <c r="G118" s="74"/>
    </row>
    <row r="119" spans="1:7" s="75" customFormat="1" x14ac:dyDescent="0.4">
      <c r="A119" s="3"/>
      <c r="B119" s="74"/>
      <c r="C119" s="48"/>
      <c r="D119" s="48"/>
      <c r="E119" s="48"/>
      <c r="F119" s="74"/>
      <c r="G119" s="74"/>
    </row>
    <row r="120" spans="1:7" s="75" customFormat="1" x14ac:dyDescent="0.4">
      <c r="A120" s="3"/>
      <c r="B120" s="74"/>
      <c r="C120" s="48"/>
      <c r="D120" s="48"/>
      <c r="E120" s="48"/>
      <c r="F120" s="74"/>
      <c r="G120" s="74"/>
    </row>
    <row r="121" spans="1:7" s="75" customFormat="1" x14ac:dyDescent="0.4">
      <c r="A121" s="3"/>
      <c r="B121" s="74"/>
      <c r="C121" s="48"/>
      <c r="D121" s="48"/>
      <c r="E121" s="48"/>
      <c r="F121" s="74"/>
      <c r="G121" s="74"/>
    </row>
    <row r="122" spans="1:7" s="75" customFormat="1" x14ac:dyDescent="0.4">
      <c r="A122" s="3"/>
      <c r="B122" s="74"/>
      <c r="C122" s="48"/>
      <c r="D122" s="48"/>
      <c r="E122" s="48"/>
      <c r="F122" s="74"/>
      <c r="G122" s="74"/>
    </row>
    <row r="123" spans="1:7" s="75" customFormat="1" x14ac:dyDescent="0.4">
      <c r="A123" s="3"/>
      <c r="B123" s="74"/>
      <c r="C123" s="48"/>
      <c r="D123" s="48"/>
      <c r="E123" s="48"/>
      <c r="F123" s="74"/>
      <c r="G123" s="74"/>
    </row>
    <row r="124" spans="1:7" s="75" customFormat="1" x14ac:dyDescent="0.4">
      <c r="A124" s="3"/>
      <c r="B124" s="74"/>
      <c r="C124" s="48"/>
      <c r="D124" s="48"/>
      <c r="E124" s="48"/>
      <c r="F124" s="74"/>
      <c r="G124" s="74"/>
    </row>
    <row r="125" spans="1:7" s="75" customFormat="1" x14ac:dyDescent="0.4">
      <c r="A125" s="3"/>
      <c r="B125" s="74"/>
      <c r="C125" s="48"/>
      <c r="D125" s="48"/>
      <c r="E125" s="48"/>
      <c r="F125" s="74"/>
      <c r="G125" s="74"/>
    </row>
    <row r="126" spans="1:7" s="75" customFormat="1" x14ac:dyDescent="0.4">
      <c r="A126" s="3"/>
      <c r="B126" s="74"/>
      <c r="C126" s="48"/>
      <c r="D126" s="48"/>
      <c r="E126" s="48"/>
      <c r="F126" s="74"/>
      <c r="G126" s="74"/>
    </row>
    <row r="127" spans="1:7" s="75" customFormat="1" x14ac:dyDescent="0.4">
      <c r="A127" s="3"/>
      <c r="B127" s="74"/>
      <c r="C127" s="48"/>
      <c r="D127" s="48"/>
      <c r="E127" s="48"/>
      <c r="F127" s="74"/>
      <c r="G127" s="74"/>
    </row>
    <row r="128" spans="1:7" s="75" customFormat="1" x14ac:dyDescent="0.4">
      <c r="A128" s="3"/>
      <c r="B128" s="74"/>
      <c r="C128" s="48"/>
      <c r="D128" s="48"/>
      <c r="E128" s="48"/>
      <c r="F128" s="74"/>
      <c r="G128" s="74"/>
    </row>
    <row r="129" spans="1:7" s="75" customFormat="1" x14ac:dyDescent="0.4">
      <c r="A129" s="3"/>
      <c r="B129" s="74"/>
      <c r="C129" s="48"/>
      <c r="D129" s="48"/>
      <c r="E129" s="48"/>
      <c r="F129" s="74"/>
      <c r="G129" s="74"/>
    </row>
    <row r="130" spans="1:7" s="75" customFormat="1" x14ac:dyDescent="0.4">
      <c r="A130" s="3"/>
      <c r="B130" s="74"/>
      <c r="C130" s="48"/>
      <c r="D130" s="48"/>
      <c r="E130" s="48"/>
      <c r="F130" s="74"/>
      <c r="G130" s="74"/>
    </row>
    <row r="131" spans="1:7" s="75" customFormat="1" x14ac:dyDescent="0.4">
      <c r="A131" s="3"/>
      <c r="B131" s="74"/>
      <c r="C131" s="48"/>
      <c r="D131" s="48"/>
      <c r="E131" s="48"/>
      <c r="F131" s="74"/>
      <c r="G131" s="74"/>
    </row>
    <row r="132" spans="1:7" s="75" customFormat="1" x14ac:dyDescent="0.4">
      <c r="A132" s="3"/>
      <c r="B132" s="74"/>
      <c r="C132" s="48"/>
      <c r="D132" s="48"/>
      <c r="E132" s="48"/>
      <c r="F132" s="74"/>
      <c r="G132" s="74"/>
    </row>
    <row r="133" spans="1:7" s="75" customFormat="1" x14ac:dyDescent="0.4">
      <c r="A133" s="3"/>
      <c r="B133" s="74"/>
      <c r="C133" s="48"/>
      <c r="D133" s="48"/>
      <c r="E133" s="48"/>
      <c r="F133" s="74"/>
      <c r="G133" s="74"/>
    </row>
    <row r="134" spans="1:7" s="75" customFormat="1" x14ac:dyDescent="0.4">
      <c r="A134" s="3"/>
      <c r="B134" s="74"/>
      <c r="C134" s="48"/>
      <c r="D134" s="48"/>
      <c r="E134" s="48"/>
      <c r="F134" s="74"/>
      <c r="G134" s="74"/>
    </row>
    <row r="135" spans="1:7" s="75" customFormat="1" x14ac:dyDescent="0.4">
      <c r="A135" s="3"/>
      <c r="B135" s="74"/>
      <c r="C135" s="48"/>
      <c r="D135" s="48"/>
      <c r="E135" s="48"/>
      <c r="F135" s="74"/>
      <c r="G135" s="74"/>
    </row>
    <row r="136" spans="1:7" s="75" customFormat="1" x14ac:dyDescent="0.4">
      <c r="A136" s="3"/>
      <c r="B136" s="74"/>
      <c r="C136" s="48"/>
      <c r="D136" s="48"/>
      <c r="E136" s="48"/>
      <c r="F136" s="74"/>
      <c r="G136" s="74"/>
    </row>
    <row r="137" spans="1:7" s="75" customFormat="1" x14ac:dyDescent="0.4">
      <c r="A137" s="3"/>
      <c r="B137" s="74"/>
      <c r="C137" s="48"/>
      <c r="D137" s="48"/>
      <c r="E137" s="48"/>
      <c r="F137" s="74"/>
      <c r="G137" s="74"/>
    </row>
    <row r="138" spans="1:7" s="75" customFormat="1" x14ac:dyDescent="0.4">
      <c r="A138" s="3"/>
      <c r="B138" s="74"/>
      <c r="C138" s="48"/>
      <c r="D138" s="48"/>
      <c r="E138" s="48"/>
      <c r="F138" s="74"/>
      <c r="G138" s="74"/>
    </row>
    <row r="139" spans="1:7" s="75" customFormat="1" x14ac:dyDescent="0.4">
      <c r="A139" s="3"/>
      <c r="B139" s="74"/>
      <c r="C139" s="48"/>
      <c r="D139" s="48"/>
      <c r="E139" s="48"/>
      <c r="F139" s="74"/>
      <c r="G139" s="74"/>
    </row>
    <row r="140" spans="1:7" s="75" customFormat="1" x14ac:dyDescent="0.4">
      <c r="A140" s="3"/>
      <c r="B140" s="74"/>
      <c r="C140" s="48"/>
      <c r="D140" s="48"/>
      <c r="E140" s="48"/>
      <c r="F140" s="74"/>
      <c r="G140" s="74"/>
    </row>
    <row r="141" spans="1:7" s="75" customFormat="1" x14ac:dyDescent="0.4">
      <c r="A141" s="3"/>
      <c r="B141" s="74"/>
      <c r="C141" s="48"/>
      <c r="D141" s="48"/>
      <c r="E141" s="48"/>
      <c r="F141" s="74"/>
      <c r="G141" s="74"/>
    </row>
    <row r="142" spans="1:7" s="75" customFormat="1" x14ac:dyDescent="0.4">
      <c r="A142" s="3"/>
      <c r="B142" s="74"/>
      <c r="C142" s="48"/>
      <c r="D142" s="48"/>
      <c r="E142" s="48"/>
      <c r="F142" s="74"/>
      <c r="G142" s="74"/>
    </row>
    <row r="143" spans="1:7" s="75" customFormat="1" x14ac:dyDescent="0.4">
      <c r="A143" s="3"/>
      <c r="B143" s="74"/>
      <c r="C143" s="48"/>
      <c r="D143" s="48"/>
      <c r="E143" s="48"/>
      <c r="F143" s="74"/>
      <c r="G143" s="74"/>
    </row>
    <row r="144" spans="1:7" s="75" customFormat="1" x14ac:dyDescent="0.4">
      <c r="A144" s="3"/>
      <c r="B144" s="74"/>
      <c r="C144" s="48"/>
      <c r="D144" s="48"/>
      <c r="E144" s="48"/>
      <c r="F144" s="74"/>
      <c r="G144" s="74"/>
    </row>
    <row r="145" spans="1:7" s="75" customFormat="1" x14ac:dyDescent="0.4">
      <c r="A145" s="3"/>
      <c r="B145" s="74"/>
      <c r="C145" s="48"/>
      <c r="D145" s="48"/>
      <c r="E145" s="48"/>
      <c r="F145" s="74"/>
      <c r="G145" s="74"/>
    </row>
    <row r="146" spans="1:7" s="75" customFormat="1" x14ac:dyDescent="0.4">
      <c r="A146" s="3"/>
      <c r="B146" s="74"/>
      <c r="C146" s="48"/>
      <c r="D146" s="48"/>
      <c r="E146" s="48"/>
      <c r="F146" s="74"/>
      <c r="G146" s="74"/>
    </row>
    <row r="147" spans="1:7" s="75" customFormat="1" x14ac:dyDescent="0.4">
      <c r="A147" s="3"/>
      <c r="B147" s="74"/>
      <c r="C147" s="48"/>
      <c r="D147" s="48"/>
      <c r="E147" s="48"/>
      <c r="F147" s="74"/>
      <c r="G147" s="74"/>
    </row>
    <row r="148" spans="1:7" s="75" customFormat="1" x14ac:dyDescent="0.4">
      <c r="A148" s="3"/>
      <c r="B148" s="74"/>
      <c r="C148" s="48"/>
      <c r="D148" s="48"/>
      <c r="E148" s="48"/>
      <c r="F148" s="74"/>
      <c r="G148" s="74"/>
    </row>
    <row r="149" spans="1:7" s="75" customFormat="1" x14ac:dyDescent="0.4">
      <c r="A149" s="3"/>
      <c r="B149" s="74"/>
      <c r="C149" s="48"/>
      <c r="D149" s="48"/>
      <c r="E149" s="48"/>
      <c r="F149" s="74"/>
      <c r="G149" s="74"/>
    </row>
    <row r="150" spans="1:7" s="75" customFormat="1" x14ac:dyDescent="0.4">
      <c r="A150" s="3"/>
      <c r="B150" s="74"/>
      <c r="C150" s="48"/>
      <c r="D150" s="48"/>
      <c r="E150" s="48"/>
      <c r="F150" s="74"/>
      <c r="G150" s="74"/>
    </row>
    <row r="151" spans="1:7" s="75" customFormat="1" x14ac:dyDescent="0.4">
      <c r="A151" s="3"/>
      <c r="B151" s="74"/>
      <c r="C151" s="48"/>
      <c r="D151" s="48"/>
      <c r="E151" s="48"/>
      <c r="F151" s="74"/>
      <c r="G151" s="74"/>
    </row>
    <row r="152" spans="1:7" s="75" customFormat="1" x14ac:dyDescent="0.4">
      <c r="A152" s="3"/>
      <c r="B152" s="74"/>
      <c r="C152" s="48"/>
      <c r="D152" s="48"/>
      <c r="E152" s="48"/>
      <c r="F152" s="74"/>
      <c r="G152" s="74"/>
    </row>
    <row r="153" spans="1:7" s="75" customFormat="1" x14ac:dyDescent="0.4">
      <c r="A153" s="3"/>
      <c r="B153" s="74"/>
      <c r="C153" s="48"/>
      <c r="D153" s="48"/>
      <c r="E153" s="48"/>
      <c r="F153" s="74"/>
      <c r="G153" s="74"/>
    </row>
    <row r="154" spans="1:7" s="75" customFormat="1" x14ac:dyDescent="0.4">
      <c r="A154" s="3"/>
      <c r="B154" s="74"/>
      <c r="C154" s="48"/>
      <c r="D154" s="48"/>
      <c r="E154" s="48"/>
      <c r="F154" s="74"/>
      <c r="G154" s="74"/>
    </row>
    <row r="155" spans="1:7" s="75" customFormat="1" x14ac:dyDescent="0.4">
      <c r="A155" s="3"/>
      <c r="B155" s="74"/>
      <c r="C155" s="48"/>
      <c r="D155" s="48"/>
      <c r="E155" s="48"/>
      <c r="F155" s="74"/>
      <c r="G155" s="74"/>
    </row>
    <row r="156" spans="1:7" s="75" customFormat="1" x14ac:dyDescent="0.4">
      <c r="A156" s="3"/>
      <c r="B156" s="74"/>
      <c r="C156" s="48"/>
      <c r="D156" s="48"/>
      <c r="E156" s="48"/>
      <c r="F156" s="74"/>
      <c r="G156" s="74"/>
    </row>
    <row r="157" spans="1:7" s="75" customFormat="1" x14ac:dyDescent="0.4">
      <c r="A157" s="3"/>
      <c r="B157" s="74"/>
      <c r="C157" s="48"/>
      <c r="D157" s="48"/>
      <c r="E157" s="48"/>
      <c r="F157" s="74"/>
      <c r="G157" s="74"/>
    </row>
    <row r="158" spans="1:7" s="75" customFormat="1" x14ac:dyDescent="0.4">
      <c r="A158" s="3"/>
      <c r="B158" s="74"/>
      <c r="C158" s="48"/>
      <c r="D158" s="48"/>
      <c r="E158" s="48"/>
      <c r="F158" s="74"/>
      <c r="G158" s="74"/>
    </row>
    <row r="159" spans="1:7" s="75" customFormat="1" x14ac:dyDescent="0.4">
      <c r="A159" s="3"/>
      <c r="B159" s="74"/>
      <c r="C159" s="48"/>
      <c r="D159" s="48"/>
      <c r="E159" s="48"/>
      <c r="F159" s="74"/>
      <c r="G159" s="74"/>
    </row>
    <row r="160" spans="1:7" s="75" customFormat="1" x14ac:dyDescent="0.4">
      <c r="A160" s="3"/>
      <c r="B160" s="74"/>
      <c r="C160" s="48"/>
      <c r="D160" s="48"/>
      <c r="E160" s="48"/>
      <c r="F160" s="74"/>
      <c r="G160" s="74"/>
    </row>
    <row r="161" spans="1:7" s="75" customFormat="1" x14ac:dyDescent="0.4">
      <c r="A161" s="3"/>
      <c r="B161" s="74"/>
      <c r="C161" s="48"/>
      <c r="D161" s="48"/>
      <c r="E161" s="48"/>
      <c r="F161" s="74"/>
      <c r="G161" s="74"/>
    </row>
    <row r="162" spans="1:7" s="75" customFormat="1" x14ac:dyDescent="0.4">
      <c r="A162" s="3"/>
      <c r="B162" s="74"/>
      <c r="C162" s="48"/>
      <c r="D162" s="48"/>
      <c r="E162" s="48"/>
      <c r="F162" s="74"/>
      <c r="G162" s="74"/>
    </row>
    <row r="163" spans="1:7" s="75" customFormat="1" x14ac:dyDescent="0.4">
      <c r="A163" s="3"/>
      <c r="B163" s="74"/>
      <c r="C163" s="48"/>
      <c r="D163" s="48"/>
      <c r="E163" s="48"/>
      <c r="F163" s="74"/>
      <c r="G163" s="74"/>
    </row>
    <row r="164" spans="1:7" s="75" customFormat="1" x14ac:dyDescent="0.4">
      <c r="A164" s="3"/>
      <c r="B164" s="74"/>
      <c r="C164" s="48"/>
      <c r="D164" s="48"/>
      <c r="E164" s="48"/>
      <c r="F164" s="74"/>
      <c r="G164" s="74"/>
    </row>
    <row r="165" spans="1:7" s="75" customFormat="1" x14ac:dyDescent="0.4">
      <c r="A165" s="3"/>
      <c r="B165" s="74"/>
      <c r="C165" s="48"/>
      <c r="D165" s="48"/>
      <c r="E165" s="48"/>
      <c r="F165" s="74"/>
      <c r="G165" s="74"/>
    </row>
    <row r="166" spans="1:7" s="75" customFormat="1" x14ac:dyDescent="0.4">
      <c r="A166" s="3"/>
      <c r="B166" s="74"/>
      <c r="C166" s="48"/>
      <c r="D166" s="48"/>
      <c r="E166" s="48"/>
      <c r="F166" s="74"/>
      <c r="G166" s="74"/>
    </row>
    <row r="167" spans="1:7" s="75" customFormat="1" x14ac:dyDescent="0.4">
      <c r="A167" s="3"/>
      <c r="B167" s="74"/>
      <c r="C167" s="48"/>
      <c r="D167" s="48"/>
      <c r="E167" s="48"/>
      <c r="F167" s="74"/>
      <c r="G167" s="74"/>
    </row>
    <row r="168" spans="1:7" s="75" customFormat="1" x14ac:dyDescent="0.4">
      <c r="A168" s="3"/>
      <c r="B168" s="74"/>
      <c r="C168" s="48"/>
      <c r="D168" s="48"/>
      <c r="E168" s="48"/>
      <c r="F168" s="74"/>
      <c r="G168" s="74"/>
    </row>
    <row r="169" spans="1:7" s="75" customFormat="1" x14ac:dyDescent="0.4">
      <c r="A169" s="3"/>
      <c r="B169" s="74"/>
      <c r="C169" s="48"/>
      <c r="D169" s="48"/>
      <c r="E169" s="48"/>
      <c r="F169" s="74"/>
      <c r="G169" s="74"/>
    </row>
    <row r="170" spans="1:7" s="75" customFormat="1" x14ac:dyDescent="0.4">
      <c r="A170" s="3"/>
      <c r="B170" s="74"/>
      <c r="C170" s="48"/>
      <c r="D170" s="48"/>
      <c r="E170" s="48"/>
      <c r="F170" s="74"/>
      <c r="G170" s="74"/>
    </row>
    <row r="171" spans="1:7" s="75" customFormat="1" x14ac:dyDescent="0.4">
      <c r="A171" s="3"/>
      <c r="B171" s="74"/>
      <c r="C171" s="48"/>
      <c r="D171" s="48"/>
      <c r="E171" s="48"/>
      <c r="F171" s="74"/>
      <c r="G171" s="74"/>
    </row>
    <row r="172" spans="1:7" s="75" customFormat="1" x14ac:dyDescent="0.4">
      <c r="A172" s="3"/>
      <c r="B172" s="74"/>
      <c r="C172" s="48"/>
      <c r="D172" s="48"/>
      <c r="E172" s="48"/>
      <c r="F172" s="74"/>
      <c r="G172" s="74"/>
    </row>
    <row r="173" spans="1:7" s="75" customFormat="1" x14ac:dyDescent="0.4">
      <c r="A173" s="3"/>
      <c r="B173" s="74"/>
      <c r="C173" s="48"/>
      <c r="D173" s="48"/>
      <c r="E173" s="48"/>
      <c r="F173" s="74"/>
      <c r="G173" s="74"/>
    </row>
    <row r="174" spans="1:7" s="75" customFormat="1" x14ac:dyDescent="0.4">
      <c r="A174" s="3"/>
      <c r="B174" s="74"/>
      <c r="C174" s="48"/>
      <c r="D174" s="48"/>
      <c r="E174" s="48"/>
      <c r="F174" s="74"/>
      <c r="G174" s="74"/>
    </row>
    <row r="175" spans="1:7" s="75" customFormat="1" x14ac:dyDescent="0.4">
      <c r="A175" s="3"/>
      <c r="B175" s="74"/>
      <c r="C175" s="48"/>
      <c r="D175" s="48"/>
      <c r="E175" s="48"/>
      <c r="F175" s="74"/>
      <c r="G175" s="74"/>
    </row>
    <row r="176" spans="1:7" s="75" customFormat="1" x14ac:dyDescent="0.4">
      <c r="A176" s="3"/>
      <c r="B176" s="74"/>
      <c r="C176" s="48"/>
      <c r="D176" s="48"/>
      <c r="E176" s="48"/>
      <c r="F176" s="74"/>
      <c r="G176" s="74"/>
    </row>
    <row r="177" spans="1:7" s="75" customFormat="1" x14ac:dyDescent="0.4">
      <c r="A177" s="3"/>
      <c r="B177" s="74"/>
      <c r="C177" s="48"/>
      <c r="D177" s="48"/>
      <c r="E177" s="48"/>
      <c r="F177" s="74"/>
      <c r="G177" s="74"/>
    </row>
    <row r="178" spans="1:7" s="75" customFormat="1" x14ac:dyDescent="0.4">
      <c r="A178" s="3"/>
      <c r="B178" s="74"/>
      <c r="C178" s="48"/>
      <c r="D178" s="48"/>
      <c r="E178" s="48"/>
      <c r="F178" s="74"/>
      <c r="G178" s="74"/>
    </row>
    <row r="179" spans="1:7" s="75" customFormat="1" x14ac:dyDescent="0.4">
      <c r="A179" s="3"/>
      <c r="B179" s="74"/>
      <c r="C179" s="48"/>
      <c r="D179" s="48"/>
      <c r="E179" s="48"/>
      <c r="F179" s="74"/>
      <c r="G179" s="74"/>
    </row>
    <row r="180" spans="1:7" s="75" customFormat="1" x14ac:dyDescent="0.4">
      <c r="A180" s="3"/>
      <c r="B180" s="74"/>
      <c r="C180" s="48"/>
      <c r="D180" s="48"/>
      <c r="E180" s="48"/>
      <c r="F180" s="74"/>
      <c r="G180" s="74"/>
    </row>
    <row r="181" spans="1:7" s="75" customFormat="1" x14ac:dyDescent="0.4">
      <c r="A181" s="3"/>
      <c r="B181" s="74"/>
      <c r="C181" s="48"/>
      <c r="D181" s="48"/>
      <c r="E181" s="48"/>
      <c r="F181" s="74"/>
      <c r="G181" s="74"/>
    </row>
    <row r="182" spans="1:7" s="75" customFormat="1" x14ac:dyDescent="0.4">
      <c r="A182" s="3"/>
      <c r="B182" s="74"/>
      <c r="C182" s="48"/>
      <c r="D182" s="48"/>
      <c r="E182" s="48"/>
      <c r="F182" s="74"/>
      <c r="G182" s="74"/>
    </row>
    <row r="183" spans="1:7" s="75" customFormat="1" x14ac:dyDescent="0.4">
      <c r="A183" s="3"/>
      <c r="B183" s="74"/>
      <c r="C183" s="48"/>
      <c r="D183" s="48"/>
      <c r="E183" s="48"/>
      <c r="F183" s="74"/>
      <c r="G183" s="74"/>
    </row>
    <row r="184" spans="1:7" s="75" customFormat="1" x14ac:dyDescent="0.4">
      <c r="A184" s="3"/>
      <c r="B184" s="74"/>
      <c r="C184" s="48"/>
      <c r="D184" s="48"/>
      <c r="E184" s="48"/>
      <c r="F184" s="74"/>
      <c r="G184" s="74"/>
    </row>
    <row r="185" spans="1:7" s="75" customFormat="1" x14ac:dyDescent="0.4">
      <c r="A185" s="3"/>
      <c r="B185" s="74"/>
      <c r="C185" s="48"/>
      <c r="D185" s="48"/>
      <c r="E185" s="48"/>
      <c r="F185" s="74"/>
      <c r="G185" s="74"/>
    </row>
    <row r="186" spans="1:7" s="75" customFormat="1" x14ac:dyDescent="0.4">
      <c r="A186" s="3"/>
      <c r="B186" s="74"/>
      <c r="C186" s="48"/>
      <c r="D186" s="48"/>
      <c r="E186" s="48"/>
      <c r="F186" s="74"/>
      <c r="G186" s="74"/>
    </row>
    <row r="187" spans="1:7" s="75" customFormat="1" x14ac:dyDescent="0.4">
      <c r="A187" s="3"/>
      <c r="B187" s="74"/>
      <c r="C187" s="48"/>
      <c r="D187" s="48"/>
      <c r="E187" s="48"/>
      <c r="F187" s="74"/>
      <c r="G187" s="74"/>
    </row>
    <row r="188" spans="1:7" s="75" customFormat="1" x14ac:dyDescent="0.4">
      <c r="A188" s="3"/>
      <c r="B188" s="74"/>
      <c r="C188" s="48"/>
      <c r="D188" s="48"/>
      <c r="E188" s="48"/>
      <c r="F188" s="74"/>
      <c r="G188" s="74"/>
    </row>
    <row r="189" spans="1:7" s="75" customFormat="1" x14ac:dyDescent="0.4">
      <c r="A189" s="3"/>
      <c r="B189" s="74"/>
      <c r="C189" s="48"/>
      <c r="D189" s="48"/>
      <c r="E189" s="48"/>
      <c r="F189" s="74"/>
      <c r="G189" s="74"/>
    </row>
    <row r="190" spans="1:7" s="75" customFormat="1" x14ac:dyDescent="0.4">
      <c r="A190" s="3"/>
      <c r="B190" s="74"/>
      <c r="C190" s="48"/>
      <c r="D190" s="48"/>
      <c r="E190" s="48"/>
      <c r="F190" s="74"/>
      <c r="G190" s="74"/>
    </row>
    <row r="191" spans="1:7" s="75" customFormat="1" x14ac:dyDescent="0.4">
      <c r="A191" s="3"/>
      <c r="B191" s="74"/>
      <c r="C191" s="48"/>
      <c r="D191" s="48"/>
      <c r="E191" s="48"/>
      <c r="F191" s="74"/>
      <c r="G191" s="74"/>
    </row>
    <row r="192" spans="1:7" s="75" customFormat="1" x14ac:dyDescent="0.4">
      <c r="A192" s="3"/>
      <c r="B192" s="74"/>
      <c r="C192" s="48"/>
      <c r="D192" s="48"/>
      <c r="E192" s="48"/>
      <c r="F192" s="74"/>
      <c r="G192" s="74"/>
    </row>
    <row r="193" spans="1:7" s="75" customFormat="1" x14ac:dyDescent="0.4">
      <c r="A193" s="3"/>
      <c r="B193" s="74"/>
      <c r="C193" s="48"/>
      <c r="D193" s="48"/>
      <c r="E193" s="48"/>
      <c r="F193" s="74"/>
      <c r="G193" s="74"/>
    </row>
    <row r="194" spans="1:7" s="75" customFormat="1" x14ac:dyDescent="0.4">
      <c r="A194" s="3"/>
      <c r="B194" s="74"/>
      <c r="C194" s="48"/>
      <c r="D194" s="48"/>
      <c r="E194" s="48"/>
      <c r="F194" s="74"/>
      <c r="G194" s="74"/>
    </row>
    <row r="195" spans="1:7" s="75" customFormat="1" x14ac:dyDescent="0.4">
      <c r="A195" s="3"/>
      <c r="B195" s="74"/>
      <c r="C195" s="48"/>
      <c r="D195" s="48"/>
      <c r="E195" s="48"/>
      <c r="F195" s="74"/>
      <c r="G195" s="74"/>
    </row>
    <row r="196" spans="1:7" s="75" customFormat="1" x14ac:dyDescent="0.4">
      <c r="A196" s="3"/>
      <c r="B196" s="74"/>
      <c r="C196" s="48"/>
      <c r="D196" s="48"/>
      <c r="E196" s="48"/>
      <c r="F196" s="74"/>
      <c r="G196" s="74"/>
    </row>
    <row r="197" spans="1:7" s="75" customFormat="1" x14ac:dyDescent="0.4">
      <c r="A197" s="3"/>
      <c r="B197" s="74"/>
      <c r="C197" s="48"/>
      <c r="D197" s="48"/>
      <c r="E197" s="48"/>
      <c r="F197" s="74"/>
      <c r="G197" s="74"/>
    </row>
    <row r="198" spans="1:7" s="75" customFormat="1" x14ac:dyDescent="0.4">
      <c r="A198" s="3"/>
      <c r="B198" s="74"/>
      <c r="C198" s="48"/>
      <c r="D198" s="48"/>
      <c r="E198" s="48"/>
      <c r="F198" s="74"/>
      <c r="G198" s="74"/>
    </row>
    <row r="199" spans="1:7" s="75" customFormat="1" x14ac:dyDescent="0.4">
      <c r="A199" s="3"/>
      <c r="B199" s="74"/>
      <c r="C199" s="48"/>
      <c r="D199" s="48"/>
      <c r="E199" s="48"/>
      <c r="F199" s="74"/>
      <c r="G199" s="74"/>
    </row>
    <row r="200" spans="1:7" s="75" customFormat="1" x14ac:dyDescent="0.4">
      <c r="A200" s="3"/>
      <c r="B200" s="74"/>
      <c r="C200" s="48"/>
      <c r="D200" s="48"/>
      <c r="E200" s="48"/>
      <c r="F200" s="74"/>
      <c r="G200" s="74"/>
    </row>
    <row r="201" spans="1:7" s="75" customFormat="1" x14ac:dyDescent="0.4">
      <c r="A201" s="3"/>
      <c r="B201" s="74"/>
      <c r="C201" s="48"/>
      <c r="D201" s="48"/>
      <c r="E201" s="48"/>
      <c r="F201" s="74"/>
      <c r="G201" s="74"/>
    </row>
    <row r="202" spans="1:7" s="75" customFormat="1" x14ac:dyDescent="0.4">
      <c r="A202" s="3"/>
      <c r="B202" s="74"/>
      <c r="C202" s="48"/>
      <c r="D202" s="48"/>
      <c r="E202" s="48"/>
      <c r="F202" s="74"/>
      <c r="G202" s="74"/>
    </row>
    <row r="203" spans="1:7" s="75" customFormat="1" x14ac:dyDescent="0.4">
      <c r="A203" s="3"/>
      <c r="B203" s="74"/>
      <c r="C203" s="48"/>
      <c r="D203" s="48"/>
      <c r="E203" s="48"/>
      <c r="F203" s="74"/>
      <c r="G203" s="74"/>
    </row>
    <row r="204" spans="1:7" s="75" customFormat="1" x14ac:dyDescent="0.4">
      <c r="A204" s="3"/>
      <c r="B204" s="74"/>
      <c r="C204" s="48"/>
      <c r="D204" s="48"/>
      <c r="E204" s="48"/>
      <c r="F204" s="74"/>
      <c r="G204" s="74"/>
    </row>
    <row r="205" spans="1:7" s="75" customFormat="1" x14ac:dyDescent="0.4">
      <c r="A205" s="3"/>
      <c r="B205" s="74"/>
      <c r="C205" s="48"/>
      <c r="D205" s="48"/>
      <c r="E205" s="48"/>
      <c r="F205" s="74"/>
      <c r="G205" s="74"/>
    </row>
    <row r="206" spans="1:7" s="75" customFormat="1" x14ac:dyDescent="0.4">
      <c r="A206" s="3"/>
      <c r="B206" s="74"/>
      <c r="C206" s="48"/>
      <c r="D206" s="48"/>
      <c r="E206" s="48"/>
      <c r="F206" s="74"/>
      <c r="G206" s="74"/>
    </row>
    <row r="207" spans="1:7" s="75" customFormat="1" x14ac:dyDescent="0.4">
      <c r="A207" s="3"/>
      <c r="B207" s="74"/>
      <c r="C207" s="48"/>
      <c r="D207" s="48"/>
      <c r="E207" s="48"/>
      <c r="F207" s="74"/>
      <c r="G207" s="74"/>
    </row>
    <row r="208" spans="1:7" s="75" customFormat="1" x14ac:dyDescent="0.4">
      <c r="A208" s="3"/>
      <c r="B208" s="74"/>
      <c r="C208" s="48"/>
      <c r="D208" s="48"/>
      <c r="E208" s="48"/>
      <c r="F208" s="74"/>
      <c r="G208" s="74"/>
    </row>
    <row r="209" spans="1:7" s="75" customFormat="1" x14ac:dyDescent="0.4">
      <c r="A209" s="3"/>
      <c r="B209" s="74"/>
      <c r="C209" s="48"/>
      <c r="D209" s="48"/>
      <c r="E209" s="48"/>
      <c r="F209" s="74"/>
      <c r="G209" s="74"/>
    </row>
    <row r="210" spans="1:7" s="75" customFormat="1" x14ac:dyDescent="0.4">
      <c r="A210" s="3"/>
      <c r="B210" s="74"/>
      <c r="C210" s="48"/>
      <c r="D210" s="48"/>
      <c r="E210" s="48"/>
      <c r="F210" s="74"/>
      <c r="G210" s="74"/>
    </row>
    <row r="211" spans="1:7" s="75" customFormat="1" x14ac:dyDescent="0.4">
      <c r="A211" s="3"/>
      <c r="B211" s="74"/>
      <c r="C211" s="48"/>
      <c r="D211" s="48"/>
      <c r="E211" s="48"/>
      <c r="F211" s="74"/>
      <c r="G211" s="74"/>
    </row>
    <row r="212" spans="1:7" s="75" customFormat="1" x14ac:dyDescent="0.4">
      <c r="A212" s="3"/>
      <c r="B212" s="74"/>
      <c r="C212" s="48"/>
      <c r="D212" s="48"/>
      <c r="E212" s="48"/>
      <c r="F212" s="74"/>
      <c r="G212" s="74"/>
    </row>
    <row r="213" spans="1:7" s="75" customFormat="1" x14ac:dyDescent="0.4">
      <c r="A213" s="3"/>
      <c r="B213" s="74"/>
      <c r="C213" s="48"/>
      <c r="D213" s="48"/>
      <c r="E213" s="48"/>
      <c r="F213" s="74"/>
      <c r="G213" s="74"/>
    </row>
    <row r="214" spans="1:7" s="75" customFormat="1" x14ac:dyDescent="0.4">
      <c r="A214" s="3"/>
      <c r="B214" s="74"/>
      <c r="C214" s="48"/>
      <c r="D214" s="48"/>
      <c r="E214" s="48"/>
      <c r="F214" s="74"/>
      <c r="G214" s="74"/>
    </row>
    <row r="215" spans="1:7" s="75" customFormat="1" x14ac:dyDescent="0.4">
      <c r="A215" s="3"/>
      <c r="B215" s="74"/>
      <c r="C215" s="48"/>
      <c r="D215" s="48"/>
      <c r="E215" s="48"/>
      <c r="F215" s="74"/>
      <c r="G215" s="74"/>
    </row>
    <row r="216" spans="1:7" s="75" customFormat="1" x14ac:dyDescent="0.4">
      <c r="A216" s="3"/>
      <c r="B216" s="74"/>
      <c r="C216" s="48"/>
      <c r="D216" s="48"/>
      <c r="E216" s="48"/>
      <c r="F216" s="74"/>
      <c r="G216" s="74"/>
    </row>
    <row r="217" spans="1:7" s="75" customFormat="1" x14ac:dyDescent="0.4">
      <c r="A217" s="3"/>
      <c r="B217" s="74"/>
      <c r="C217" s="48"/>
      <c r="D217" s="48"/>
      <c r="E217" s="48"/>
      <c r="F217" s="74"/>
      <c r="G217" s="74"/>
    </row>
    <row r="218" spans="1:7" s="75" customFormat="1" x14ac:dyDescent="0.4">
      <c r="A218" s="3"/>
      <c r="B218" s="74"/>
      <c r="C218" s="48"/>
      <c r="D218" s="48"/>
      <c r="E218" s="48"/>
      <c r="F218" s="74"/>
      <c r="G218" s="74"/>
    </row>
    <row r="219" spans="1:7" s="75" customFormat="1" x14ac:dyDescent="0.4">
      <c r="A219" s="3"/>
      <c r="B219" s="74"/>
      <c r="C219" s="48"/>
      <c r="D219" s="48"/>
      <c r="E219" s="48"/>
      <c r="F219" s="74"/>
      <c r="G219" s="74"/>
    </row>
    <row r="220" spans="1:7" s="75" customFormat="1" x14ac:dyDescent="0.4">
      <c r="A220" s="3"/>
      <c r="B220" s="74"/>
      <c r="C220" s="48"/>
      <c r="D220" s="48"/>
      <c r="E220" s="48"/>
      <c r="F220" s="74"/>
      <c r="G220" s="74"/>
    </row>
    <row r="221" spans="1:7" s="75" customFormat="1" x14ac:dyDescent="0.4">
      <c r="A221" s="3"/>
      <c r="B221" s="74"/>
      <c r="C221" s="48"/>
      <c r="D221" s="48"/>
      <c r="E221" s="48"/>
      <c r="F221" s="74"/>
      <c r="G221" s="74"/>
    </row>
    <row r="222" spans="1:7" s="75" customFormat="1" x14ac:dyDescent="0.4">
      <c r="A222" s="3"/>
      <c r="B222" s="74"/>
      <c r="C222" s="48"/>
      <c r="D222" s="48"/>
      <c r="E222" s="48"/>
      <c r="F222" s="74"/>
      <c r="G222" s="74"/>
    </row>
    <row r="223" spans="1:7" s="75" customFormat="1" x14ac:dyDescent="0.4">
      <c r="A223" s="3"/>
      <c r="B223" s="74"/>
      <c r="C223" s="48"/>
      <c r="D223" s="48"/>
      <c r="E223" s="48"/>
      <c r="F223" s="74"/>
      <c r="G223" s="74"/>
    </row>
    <row r="224" spans="1:7" s="75" customFormat="1" x14ac:dyDescent="0.4">
      <c r="A224" s="3"/>
      <c r="B224" s="74"/>
      <c r="C224" s="48"/>
      <c r="D224" s="48"/>
      <c r="E224" s="48"/>
      <c r="F224" s="74"/>
      <c r="G224" s="74"/>
    </row>
    <row r="225" spans="1:7" s="75" customFormat="1" x14ac:dyDescent="0.4">
      <c r="A225" s="3"/>
      <c r="B225" s="74"/>
      <c r="C225" s="48"/>
      <c r="D225" s="48"/>
      <c r="E225" s="48"/>
      <c r="F225" s="74"/>
      <c r="G225" s="74"/>
    </row>
    <row r="226" spans="1:7" s="75" customFormat="1" x14ac:dyDescent="0.4">
      <c r="A226" s="3"/>
      <c r="B226" s="74"/>
      <c r="C226" s="48"/>
      <c r="D226" s="48"/>
      <c r="E226" s="48"/>
      <c r="F226" s="74"/>
      <c r="G226" s="74"/>
    </row>
    <row r="227" spans="1:7" s="75" customFormat="1" x14ac:dyDescent="0.4">
      <c r="A227" s="3"/>
      <c r="B227" s="74"/>
      <c r="C227" s="48"/>
      <c r="D227" s="48"/>
      <c r="E227" s="48"/>
      <c r="F227" s="74"/>
      <c r="G227" s="74"/>
    </row>
    <row r="228" spans="1:7" s="75" customFormat="1" x14ac:dyDescent="0.4">
      <c r="A228" s="3"/>
      <c r="B228" s="74"/>
      <c r="C228" s="48"/>
      <c r="D228" s="48"/>
      <c r="E228" s="48"/>
      <c r="F228" s="74"/>
      <c r="G228" s="74"/>
    </row>
    <row r="229" spans="1:7" s="75" customFormat="1" x14ac:dyDescent="0.4">
      <c r="A229" s="3"/>
      <c r="B229" s="74"/>
      <c r="C229" s="48"/>
      <c r="D229" s="48"/>
      <c r="E229" s="48"/>
      <c r="F229" s="74"/>
      <c r="G229" s="74"/>
    </row>
    <row r="230" spans="1:7" s="75" customFormat="1" x14ac:dyDescent="0.4">
      <c r="A230" s="3"/>
      <c r="B230" s="74"/>
      <c r="C230" s="48"/>
      <c r="D230" s="48"/>
      <c r="E230" s="48"/>
      <c r="F230" s="74"/>
      <c r="G230" s="74"/>
    </row>
    <row r="231" spans="1:7" s="75" customFormat="1" x14ac:dyDescent="0.4">
      <c r="A231" s="3"/>
      <c r="B231" s="74"/>
      <c r="C231" s="48"/>
      <c r="D231" s="48"/>
      <c r="E231" s="48"/>
      <c r="F231" s="74"/>
      <c r="G231" s="74"/>
    </row>
    <row r="232" spans="1:7" s="75" customFormat="1" x14ac:dyDescent="0.4">
      <c r="A232" s="3"/>
      <c r="B232" s="74"/>
      <c r="C232" s="48"/>
      <c r="D232" s="48"/>
      <c r="E232" s="48"/>
      <c r="F232" s="74"/>
      <c r="G232" s="74"/>
    </row>
    <row r="233" spans="1:7" s="75" customFormat="1" x14ac:dyDescent="0.4">
      <c r="A233" s="3"/>
      <c r="B233" s="74"/>
      <c r="C233" s="48"/>
      <c r="D233" s="48"/>
      <c r="E233" s="48"/>
      <c r="F233" s="74"/>
      <c r="G233" s="74"/>
    </row>
    <row r="234" spans="1:7" s="75" customFormat="1" x14ac:dyDescent="0.4">
      <c r="A234" s="3"/>
      <c r="B234" s="74"/>
      <c r="C234" s="48"/>
      <c r="D234" s="48"/>
      <c r="E234" s="48"/>
      <c r="F234" s="74"/>
      <c r="G234" s="74"/>
    </row>
    <row r="235" spans="1:7" s="75" customFormat="1" x14ac:dyDescent="0.4">
      <c r="A235" s="3"/>
      <c r="B235" s="74"/>
      <c r="C235" s="48"/>
      <c r="D235" s="48"/>
      <c r="E235" s="48"/>
      <c r="F235" s="74"/>
      <c r="G235" s="74"/>
    </row>
    <row r="236" spans="1:7" s="75" customFormat="1" x14ac:dyDescent="0.4">
      <c r="A236" s="3"/>
      <c r="B236" s="74"/>
      <c r="C236" s="48"/>
      <c r="D236" s="48"/>
      <c r="E236" s="48"/>
      <c r="F236" s="74"/>
      <c r="G236" s="74"/>
    </row>
    <row r="237" spans="1:7" s="75" customFormat="1" x14ac:dyDescent="0.4">
      <c r="A237" s="3"/>
      <c r="B237" s="74"/>
      <c r="C237" s="48"/>
      <c r="D237" s="48"/>
      <c r="E237" s="48"/>
      <c r="F237" s="74"/>
      <c r="G237" s="74"/>
    </row>
    <row r="238" spans="1:7" s="75" customFormat="1" x14ac:dyDescent="0.4">
      <c r="A238" s="3"/>
      <c r="B238" s="74"/>
      <c r="C238" s="48"/>
      <c r="D238" s="48"/>
      <c r="E238" s="48"/>
      <c r="F238" s="74"/>
      <c r="G238" s="74"/>
    </row>
    <row r="239" spans="1:7" s="75" customFormat="1" x14ac:dyDescent="0.4">
      <c r="A239" s="3"/>
      <c r="B239" s="74"/>
      <c r="C239" s="48"/>
      <c r="D239" s="48"/>
      <c r="E239" s="48"/>
      <c r="F239" s="74"/>
      <c r="G239" s="74"/>
    </row>
    <row r="240" spans="1:7" s="75" customFormat="1" x14ac:dyDescent="0.4">
      <c r="A240" s="3"/>
      <c r="B240" s="74"/>
      <c r="C240" s="48"/>
      <c r="D240" s="48"/>
      <c r="E240" s="48"/>
      <c r="F240" s="74"/>
      <c r="G240" s="74"/>
    </row>
    <row r="241" spans="1:7" s="75" customFormat="1" x14ac:dyDescent="0.4">
      <c r="A241" s="3"/>
      <c r="B241" s="74"/>
      <c r="C241" s="48"/>
      <c r="D241" s="48"/>
      <c r="E241" s="48"/>
      <c r="F241" s="74"/>
      <c r="G241" s="74"/>
    </row>
    <row r="242" spans="1:7" s="75" customFormat="1" x14ac:dyDescent="0.4">
      <c r="A242" s="3"/>
      <c r="B242" s="74"/>
      <c r="C242" s="48"/>
      <c r="D242" s="48"/>
      <c r="E242" s="48"/>
      <c r="F242" s="74"/>
      <c r="G242" s="74"/>
    </row>
    <row r="243" spans="1:7" s="75" customFormat="1" x14ac:dyDescent="0.4">
      <c r="A243" s="3"/>
      <c r="B243" s="74"/>
      <c r="C243" s="48"/>
      <c r="D243" s="48"/>
      <c r="E243" s="48"/>
      <c r="F243" s="74"/>
      <c r="G243" s="74"/>
    </row>
    <row r="244" spans="1:7" s="75" customFormat="1" x14ac:dyDescent="0.4">
      <c r="A244" s="3"/>
      <c r="B244" s="74"/>
      <c r="C244" s="48"/>
      <c r="D244" s="48"/>
      <c r="E244" s="48"/>
      <c r="F244" s="74"/>
      <c r="G244" s="74"/>
    </row>
    <row r="245" spans="1:7" s="75" customFormat="1" x14ac:dyDescent="0.4">
      <c r="A245" s="3"/>
      <c r="B245" s="74"/>
      <c r="C245" s="48"/>
      <c r="D245" s="48"/>
      <c r="E245" s="48"/>
      <c r="F245" s="74"/>
      <c r="G245" s="74"/>
    </row>
    <row r="246" spans="1:7" s="75" customFormat="1" x14ac:dyDescent="0.4">
      <c r="A246" s="3"/>
      <c r="B246" s="74"/>
      <c r="C246" s="48"/>
      <c r="D246" s="48"/>
      <c r="E246" s="48"/>
      <c r="F246" s="74"/>
      <c r="G246" s="74"/>
    </row>
    <row r="247" spans="1:7" s="75" customFormat="1" x14ac:dyDescent="0.4">
      <c r="A247" s="3"/>
      <c r="B247" s="74"/>
      <c r="C247" s="48"/>
      <c r="D247" s="48"/>
      <c r="E247" s="48"/>
      <c r="F247" s="74"/>
      <c r="G247" s="74"/>
    </row>
    <row r="248" spans="1:7" s="75" customFormat="1" x14ac:dyDescent="0.4">
      <c r="A248" s="3"/>
      <c r="B248" s="74"/>
      <c r="C248" s="48"/>
      <c r="D248" s="48"/>
      <c r="E248" s="48"/>
      <c r="F248" s="74"/>
      <c r="G248" s="74"/>
    </row>
    <row r="249" spans="1:7" s="75" customFormat="1" x14ac:dyDescent="0.4">
      <c r="A249" s="3"/>
      <c r="B249" s="74"/>
      <c r="C249" s="48"/>
      <c r="D249" s="48"/>
      <c r="E249" s="48"/>
      <c r="F249" s="74"/>
      <c r="G249" s="74"/>
    </row>
    <row r="250" spans="1:7" s="75" customFormat="1" x14ac:dyDescent="0.4">
      <c r="A250" s="3"/>
      <c r="B250" s="74"/>
      <c r="C250" s="48"/>
      <c r="D250" s="48"/>
      <c r="E250" s="48"/>
      <c r="F250" s="74"/>
      <c r="G250" s="74"/>
    </row>
    <row r="251" spans="1:7" s="75" customFormat="1" x14ac:dyDescent="0.4">
      <c r="A251" s="3"/>
      <c r="B251" s="74"/>
      <c r="C251" s="48"/>
      <c r="D251" s="48"/>
      <c r="E251" s="48"/>
      <c r="F251" s="74"/>
      <c r="G251" s="74"/>
    </row>
    <row r="252" spans="1:7" s="75" customFormat="1" x14ac:dyDescent="0.4">
      <c r="A252" s="3"/>
      <c r="B252" s="74"/>
      <c r="C252" s="48"/>
      <c r="D252" s="48"/>
      <c r="E252" s="48"/>
      <c r="F252" s="74"/>
      <c r="G252" s="74"/>
    </row>
    <row r="253" spans="1:7" s="75" customFormat="1" x14ac:dyDescent="0.4">
      <c r="A253" s="3"/>
      <c r="B253" s="74"/>
      <c r="C253" s="48"/>
      <c r="D253" s="48"/>
      <c r="E253" s="48"/>
      <c r="F253" s="74"/>
      <c r="G253" s="74"/>
    </row>
    <row r="254" spans="1:7" s="75" customFormat="1" x14ac:dyDescent="0.4">
      <c r="A254" s="3"/>
      <c r="B254" s="74"/>
      <c r="C254" s="48"/>
      <c r="D254" s="48"/>
      <c r="E254" s="48"/>
      <c r="F254" s="74"/>
      <c r="G254" s="74"/>
    </row>
    <row r="255" spans="1:7" s="75" customFormat="1" x14ac:dyDescent="0.4">
      <c r="A255" s="3"/>
      <c r="B255" s="74"/>
      <c r="C255" s="48"/>
      <c r="D255" s="48"/>
      <c r="E255" s="48"/>
      <c r="F255" s="74"/>
      <c r="G255" s="74"/>
    </row>
    <row r="256" spans="1:7" s="75" customFormat="1" x14ac:dyDescent="0.4">
      <c r="A256" s="3"/>
      <c r="B256" s="74"/>
      <c r="C256" s="48"/>
      <c r="D256" s="48"/>
      <c r="E256" s="48"/>
      <c r="F256" s="74"/>
      <c r="G256" s="74"/>
    </row>
    <row r="257" spans="1:7" s="75" customFormat="1" x14ac:dyDescent="0.4">
      <c r="A257" s="3"/>
      <c r="B257" s="74"/>
      <c r="C257" s="48"/>
      <c r="D257" s="48"/>
      <c r="E257" s="48"/>
      <c r="F257" s="74"/>
      <c r="G257" s="74"/>
    </row>
    <row r="258" spans="1:7" s="75" customFormat="1" x14ac:dyDescent="0.4">
      <c r="A258" s="3"/>
      <c r="B258" s="74"/>
      <c r="C258" s="48"/>
      <c r="D258" s="48"/>
      <c r="E258" s="48"/>
      <c r="F258" s="74"/>
      <c r="G258" s="74"/>
    </row>
    <row r="259" spans="1:7" s="75" customFormat="1" x14ac:dyDescent="0.4">
      <c r="A259" s="3"/>
      <c r="B259" s="74"/>
      <c r="C259" s="48"/>
      <c r="D259" s="48"/>
      <c r="E259" s="48"/>
      <c r="F259" s="74"/>
      <c r="G259" s="74"/>
    </row>
    <row r="260" spans="1:7" s="75" customFormat="1" x14ac:dyDescent="0.4">
      <c r="A260" s="3"/>
      <c r="B260" s="74"/>
      <c r="C260" s="48"/>
      <c r="D260" s="48"/>
      <c r="E260" s="48"/>
      <c r="F260" s="74"/>
      <c r="G260" s="74"/>
    </row>
    <row r="261" spans="1:7" s="75" customFormat="1" x14ac:dyDescent="0.4">
      <c r="A261" s="3"/>
      <c r="B261" s="74"/>
      <c r="C261" s="48"/>
      <c r="D261" s="48"/>
      <c r="E261" s="48"/>
      <c r="F261" s="74"/>
      <c r="G261" s="74"/>
    </row>
    <row r="262" spans="1:7" s="75" customFormat="1" x14ac:dyDescent="0.4">
      <c r="A262" s="3"/>
      <c r="B262" s="74"/>
      <c r="C262" s="48"/>
      <c r="D262" s="48"/>
      <c r="E262" s="48"/>
      <c r="F262" s="74"/>
      <c r="G262" s="74"/>
    </row>
    <row r="263" spans="1:7" s="75" customFormat="1" x14ac:dyDescent="0.4">
      <c r="A263" s="3"/>
      <c r="B263" s="74"/>
      <c r="C263" s="48"/>
      <c r="D263" s="48"/>
      <c r="E263" s="48"/>
      <c r="F263" s="74"/>
      <c r="G263" s="74"/>
    </row>
    <row r="264" spans="1:7" s="75" customFormat="1" x14ac:dyDescent="0.4">
      <c r="A264" s="3"/>
      <c r="B264" s="74"/>
      <c r="C264" s="48"/>
      <c r="D264" s="48"/>
      <c r="E264" s="48"/>
      <c r="F264" s="74"/>
      <c r="G264" s="74"/>
    </row>
    <row r="265" spans="1:7" s="75" customFormat="1" x14ac:dyDescent="0.4">
      <c r="A265" s="3"/>
      <c r="B265" s="74"/>
      <c r="C265" s="48"/>
      <c r="D265" s="48"/>
      <c r="E265" s="48"/>
      <c r="F265" s="74"/>
      <c r="G265" s="74"/>
    </row>
    <row r="266" spans="1:7" s="75" customFormat="1" x14ac:dyDescent="0.4">
      <c r="A266" s="3"/>
      <c r="B266" s="74"/>
      <c r="C266" s="48"/>
      <c r="D266" s="48"/>
      <c r="E266" s="48"/>
      <c r="F266" s="74"/>
      <c r="G266" s="74"/>
    </row>
    <row r="267" spans="1:7" s="75" customFormat="1" x14ac:dyDescent="0.4">
      <c r="A267" s="3"/>
      <c r="B267" s="74"/>
      <c r="C267" s="48"/>
      <c r="D267" s="48"/>
      <c r="E267" s="48"/>
      <c r="F267" s="74"/>
      <c r="G267" s="74"/>
    </row>
    <row r="268" spans="1:7" s="75" customFormat="1" x14ac:dyDescent="0.4">
      <c r="A268" s="3"/>
      <c r="B268" s="74"/>
      <c r="C268" s="48"/>
      <c r="D268" s="48"/>
      <c r="E268" s="48"/>
      <c r="F268" s="74"/>
      <c r="G268" s="74"/>
    </row>
    <row r="269" spans="1:7" s="75" customFormat="1" x14ac:dyDescent="0.4">
      <c r="A269" s="3"/>
      <c r="B269" s="74"/>
      <c r="C269" s="48"/>
      <c r="D269" s="48"/>
      <c r="E269" s="48"/>
      <c r="F269" s="74"/>
      <c r="G269" s="74"/>
    </row>
    <row r="270" spans="1:7" s="75" customFormat="1" x14ac:dyDescent="0.4">
      <c r="A270" s="3"/>
      <c r="B270" s="74"/>
      <c r="C270" s="48"/>
      <c r="D270" s="48"/>
      <c r="E270" s="48"/>
      <c r="F270" s="74"/>
      <c r="G270" s="74"/>
    </row>
    <row r="271" spans="1:7" s="75" customFormat="1" x14ac:dyDescent="0.4">
      <c r="A271" s="3"/>
      <c r="B271" s="74"/>
      <c r="C271" s="48"/>
      <c r="D271" s="48"/>
      <c r="E271" s="48"/>
      <c r="F271" s="74"/>
      <c r="G271" s="74"/>
    </row>
    <row r="272" spans="1:7" s="75" customFormat="1" x14ac:dyDescent="0.4">
      <c r="A272" s="3"/>
      <c r="B272" s="74"/>
      <c r="C272" s="48"/>
      <c r="D272" s="48"/>
      <c r="E272" s="48"/>
      <c r="F272" s="74"/>
      <c r="G272" s="74"/>
    </row>
    <row r="273" spans="1:7" s="75" customFormat="1" x14ac:dyDescent="0.4">
      <c r="A273" s="3"/>
      <c r="B273" s="74"/>
      <c r="C273" s="48"/>
      <c r="D273" s="48"/>
      <c r="E273" s="48"/>
      <c r="F273" s="74"/>
      <c r="G273" s="74"/>
    </row>
    <row r="274" spans="1:7" s="75" customFormat="1" x14ac:dyDescent="0.4">
      <c r="A274" s="3"/>
      <c r="B274" s="74"/>
      <c r="C274" s="48"/>
      <c r="D274" s="48"/>
      <c r="E274" s="48"/>
      <c r="F274" s="74"/>
      <c r="G274" s="74"/>
    </row>
    <row r="275" spans="1:7" s="75" customFormat="1" x14ac:dyDescent="0.4">
      <c r="A275" s="3"/>
      <c r="B275" s="74"/>
      <c r="C275" s="48"/>
      <c r="D275" s="48"/>
      <c r="E275" s="48"/>
      <c r="F275" s="74"/>
      <c r="G275" s="74"/>
    </row>
    <row r="276" spans="1:7" s="75" customFormat="1" x14ac:dyDescent="0.4">
      <c r="A276" s="3"/>
      <c r="B276" s="74"/>
      <c r="C276" s="48"/>
      <c r="D276" s="48"/>
      <c r="E276" s="48"/>
      <c r="F276" s="74"/>
      <c r="G276" s="74"/>
    </row>
    <row r="277" spans="1:7" s="75" customFormat="1" x14ac:dyDescent="0.4">
      <c r="A277" s="3"/>
      <c r="B277" s="74"/>
      <c r="C277" s="48"/>
      <c r="D277" s="48"/>
      <c r="E277" s="48"/>
      <c r="F277" s="74"/>
      <c r="G277" s="74"/>
    </row>
    <row r="278" spans="1:7" s="75" customFormat="1" x14ac:dyDescent="0.4">
      <c r="A278" s="3"/>
      <c r="B278" s="74"/>
      <c r="C278" s="48"/>
      <c r="D278" s="48"/>
      <c r="E278" s="48"/>
      <c r="F278" s="74"/>
      <c r="G278" s="74"/>
    </row>
    <row r="279" spans="1:7" s="75" customFormat="1" x14ac:dyDescent="0.4">
      <c r="A279" s="3"/>
      <c r="B279" s="74"/>
      <c r="C279" s="48"/>
      <c r="D279" s="48"/>
      <c r="E279" s="48"/>
      <c r="F279" s="74"/>
      <c r="G279" s="74"/>
    </row>
    <row r="280" spans="1:7" s="75" customFormat="1" x14ac:dyDescent="0.4">
      <c r="A280" s="3"/>
      <c r="B280" s="74"/>
      <c r="C280" s="48"/>
      <c r="D280" s="48"/>
      <c r="E280" s="48"/>
      <c r="F280" s="74"/>
      <c r="G280" s="74"/>
    </row>
    <row r="281" spans="1:7" s="75" customFormat="1" x14ac:dyDescent="0.4">
      <c r="A281" s="3"/>
      <c r="B281" s="74"/>
      <c r="C281" s="48"/>
      <c r="D281" s="48"/>
      <c r="E281" s="48"/>
      <c r="F281" s="74"/>
      <c r="G281" s="74"/>
    </row>
    <row r="282" spans="1:7" s="75" customFormat="1" x14ac:dyDescent="0.4">
      <c r="A282" s="3"/>
      <c r="B282" s="74"/>
      <c r="C282" s="48"/>
      <c r="D282" s="48"/>
      <c r="E282" s="48"/>
      <c r="F282" s="74"/>
      <c r="G282" s="74"/>
    </row>
    <row r="283" spans="1:7" s="75" customFormat="1" x14ac:dyDescent="0.4">
      <c r="A283" s="3"/>
      <c r="B283" s="74"/>
      <c r="C283" s="48"/>
      <c r="D283" s="48"/>
      <c r="E283" s="48"/>
      <c r="F283" s="74"/>
      <c r="G283" s="74"/>
    </row>
    <row r="284" spans="1:7" s="75" customFormat="1" x14ac:dyDescent="0.4">
      <c r="A284" s="3"/>
      <c r="B284" s="74"/>
      <c r="C284" s="48"/>
      <c r="D284" s="48"/>
      <c r="E284" s="48"/>
      <c r="F284" s="74"/>
      <c r="G284" s="74"/>
    </row>
    <row r="285" spans="1:7" s="75" customFormat="1" x14ac:dyDescent="0.4">
      <c r="A285" s="3"/>
      <c r="B285" s="74"/>
      <c r="C285" s="48"/>
      <c r="D285" s="48"/>
      <c r="E285" s="48"/>
      <c r="F285" s="74"/>
      <c r="G285" s="74"/>
    </row>
    <row r="286" spans="1:7" s="75" customFormat="1" x14ac:dyDescent="0.4">
      <c r="A286" s="3"/>
      <c r="B286" s="74"/>
      <c r="C286" s="48"/>
      <c r="D286" s="48"/>
      <c r="E286" s="48"/>
      <c r="F286" s="74"/>
      <c r="G286" s="74"/>
    </row>
    <row r="287" spans="1:7" s="75" customFormat="1" x14ac:dyDescent="0.4">
      <c r="A287" s="3"/>
      <c r="B287" s="74"/>
      <c r="C287" s="48"/>
      <c r="D287" s="48"/>
      <c r="E287" s="48"/>
      <c r="F287" s="74"/>
      <c r="G287" s="74"/>
    </row>
    <row r="288" spans="1:7" s="75" customFormat="1" x14ac:dyDescent="0.4">
      <c r="A288" s="3"/>
      <c r="B288" s="74"/>
      <c r="C288" s="48"/>
      <c r="D288" s="48"/>
      <c r="E288" s="48"/>
      <c r="F288" s="74"/>
      <c r="G288" s="74"/>
    </row>
    <row r="289" spans="1:7" s="75" customFormat="1" x14ac:dyDescent="0.4">
      <c r="A289" s="3"/>
      <c r="B289" s="74"/>
      <c r="C289" s="48"/>
      <c r="D289" s="48"/>
      <c r="E289" s="48"/>
      <c r="F289" s="74"/>
      <c r="G289" s="74"/>
    </row>
    <row r="290" spans="1:7" s="75" customFormat="1" x14ac:dyDescent="0.4">
      <c r="A290" s="3"/>
      <c r="B290" s="74"/>
      <c r="C290" s="48"/>
      <c r="D290" s="48"/>
      <c r="E290" s="48"/>
      <c r="F290" s="74"/>
      <c r="G290" s="74"/>
    </row>
    <row r="291" spans="1:7" s="75" customFormat="1" x14ac:dyDescent="0.4">
      <c r="A291" s="3"/>
      <c r="B291" s="74"/>
      <c r="C291" s="48"/>
      <c r="D291" s="48"/>
      <c r="E291" s="48"/>
      <c r="F291" s="74"/>
      <c r="G291" s="74"/>
    </row>
    <row r="292" spans="1:7" s="75" customFormat="1" x14ac:dyDescent="0.4">
      <c r="A292" s="3"/>
      <c r="B292" s="74"/>
      <c r="C292" s="48"/>
      <c r="D292" s="48"/>
      <c r="E292" s="48"/>
      <c r="F292" s="74"/>
      <c r="G292" s="74"/>
    </row>
    <row r="293" spans="1:7" s="75" customFormat="1" x14ac:dyDescent="0.4">
      <c r="A293" s="3"/>
      <c r="B293" s="74"/>
      <c r="C293" s="48"/>
      <c r="D293" s="48"/>
      <c r="E293" s="48"/>
      <c r="F293" s="74"/>
      <c r="G293" s="74"/>
    </row>
    <row r="294" spans="1:7" s="75" customFormat="1" x14ac:dyDescent="0.4">
      <c r="A294" s="3"/>
      <c r="B294" s="74"/>
      <c r="C294" s="48"/>
      <c r="D294" s="48"/>
      <c r="E294" s="48"/>
      <c r="F294" s="74"/>
      <c r="G294" s="74"/>
    </row>
    <row r="295" spans="1:7" s="75" customFormat="1" x14ac:dyDescent="0.4">
      <c r="A295" s="3"/>
      <c r="B295" s="74"/>
      <c r="C295" s="48"/>
      <c r="D295" s="48"/>
      <c r="E295" s="48"/>
      <c r="F295" s="74"/>
      <c r="G295" s="74"/>
    </row>
    <row r="296" spans="1:7" s="75" customFormat="1" x14ac:dyDescent="0.4">
      <c r="A296" s="3"/>
      <c r="B296" s="74"/>
      <c r="C296" s="48"/>
      <c r="D296" s="48"/>
      <c r="E296" s="48"/>
      <c r="F296" s="74"/>
      <c r="G296" s="74"/>
    </row>
    <row r="297" spans="1:7" s="75" customFormat="1" x14ac:dyDescent="0.4">
      <c r="A297" s="3"/>
      <c r="B297" s="74"/>
      <c r="C297" s="48"/>
      <c r="D297" s="48"/>
      <c r="E297" s="48"/>
      <c r="F297" s="74"/>
      <c r="G297" s="74"/>
    </row>
    <row r="298" spans="1:7" s="75" customFormat="1" x14ac:dyDescent="0.4">
      <c r="A298" s="3"/>
      <c r="B298" s="74"/>
      <c r="C298" s="48"/>
      <c r="D298" s="48"/>
      <c r="E298" s="48"/>
      <c r="F298" s="74"/>
      <c r="G298" s="74"/>
    </row>
    <row r="299" spans="1:7" s="75" customFormat="1" x14ac:dyDescent="0.4">
      <c r="A299" s="3"/>
      <c r="B299" s="74"/>
      <c r="C299" s="48"/>
      <c r="D299" s="48"/>
      <c r="E299" s="48"/>
      <c r="F299" s="74"/>
      <c r="G299" s="74"/>
    </row>
    <row r="300" spans="1:7" s="75" customFormat="1" x14ac:dyDescent="0.4">
      <c r="A300" s="3"/>
      <c r="B300" s="74"/>
      <c r="C300" s="48"/>
      <c r="D300" s="48"/>
      <c r="E300" s="48"/>
      <c r="F300" s="74"/>
      <c r="G300" s="74"/>
    </row>
    <row r="301" spans="1:7" s="75" customFormat="1" x14ac:dyDescent="0.4">
      <c r="A301" s="3"/>
      <c r="B301" s="74"/>
      <c r="C301" s="48"/>
      <c r="D301" s="48"/>
      <c r="E301" s="48"/>
      <c r="F301" s="74"/>
      <c r="G301" s="74"/>
    </row>
    <row r="302" spans="1:7" s="75" customFormat="1" x14ac:dyDescent="0.4">
      <c r="A302" s="3"/>
      <c r="B302" s="74"/>
      <c r="C302" s="48"/>
      <c r="D302" s="48"/>
      <c r="E302" s="48"/>
      <c r="F302" s="74"/>
      <c r="G302" s="74"/>
    </row>
    <row r="303" spans="1:7" s="75" customFormat="1" x14ac:dyDescent="0.4">
      <c r="A303" s="3"/>
      <c r="B303" s="74"/>
      <c r="C303" s="48"/>
      <c r="D303" s="48"/>
      <c r="E303" s="48"/>
      <c r="F303" s="74"/>
      <c r="G303" s="74"/>
    </row>
    <row r="304" spans="1:7" s="75" customFormat="1" x14ac:dyDescent="0.4">
      <c r="A304" s="3"/>
      <c r="B304" s="74"/>
      <c r="C304" s="48"/>
      <c r="D304" s="48"/>
      <c r="E304" s="48"/>
      <c r="F304" s="74"/>
      <c r="G304" s="74"/>
    </row>
    <row r="305" spans="1:7" s="75" customFormat="1" x14ac:dyDescent="0.4">
      <c r="A305" s="3"/>
      <c r="B305" s="74"/>
      <c r="C305" s="48"/>
      <c r="D305" s="48"/>
      <c r="E305" s="48"/>
      <c r="F305" s="74"/>
      <c r="G305" s="74"/>
    </row>
    <row r="306" spans="1:7" s="75" customFormat="1" x14ac:dyDescent="0.4">
      <c r="A306" s="3"/>
      <c r="B306" s="74"/>
      <c r="C306" s="48"/>
      <c r="D306" s="48"/>
      <c r="E306" s="48"/>
      <c r="F306" s="74"/>
      <c r="G306" s="74"/>
    </row>
    <row r="307" spans="1:7" s="75" customFormat="1" x14ac:dyDescent="0.4">
      <c r="A307" s="3"/>
      <c r="B307" s="74"/>
      <c r="C307" s="48"/>
      <c r="D307" s="48"/>
      <c r="E307" s="48"/>
      <c r="F307" s="74"/>
      <c r="G307" s="74"/>
    </row>
    <row r="308" spans="1:7" s="75" customFormat="1" x14ac:dyDescent="0.4">
      <c r="A308" s="3"/>
      <c r="B308" s="74"/>
      <c r="C308" s="48"/>
      <c r="D308" s="48"/>
      <c r="E308" s="48"/>
      <c r="F308" s="74"/>
      <c r="G308" s="74"/>
    </row>
    <row r="309" spans="1:7" s="75" customFormat="1" x14ac:dyDescent="0.4">
      <c r="A309" s="3"/>
      <c r="B309" s="74"/>
      <c r="C309" s="48"/>
      <c r="D309" s="48"/>
      <c r="E309" s="48"/>
      <c r="F309" s="74"/>
      <c r="G309" s="74"/>
    </row>
    <row r="310" spans="1:7" s="75" customFormat="1" x14ac:dyDescent="0.4">
      <c r="A310" s="3"/>
      <c r="B310" s="74"/>
      <c r="C310" s="48"/>
      <c r="D310" s="48"/>
      <c r="E310" s="48"/>
      <c r="F310" s="74"/>
      <c r="G310" s="74"/>
    </row>
    <row r="311" spans="1:7" s="75" customFormat="1" x14ac:dyDescent="0.4">
      <c r="A311" s="3"/>
      <c r="B311" s="74"/>
      <c r="C311" s="48"/>
      <c r="D311" s="48"/>
      <c r="E311" s="48"/>
      <c r="F311" s="74"/>
      <c r="G311" s="74"/>
    </row>
    <row r="312" spans="1:7" s="75" customFormat="1" x14ac:dyDescent="0.4">
      <c r="A312" s="3"/>
      <c r="B312" s="74"/>
      <c r="C312" s="48"/>
      <c r="D312" s="48"/>
      <c r="E312" s="48"/>
      <c r="F312" s="74"/>
      <c r="G312" s="74"/>
    </row>
    <row r="313" spans="1:7" s="75" customFormat="1" x14ac:dyDescent="0.4">
      <c r="A313" s="3"/>
      <c r="B313" s="74"/>
      <c r="C313" s="48"/>
      <c r="D313" s="48"/>
      <c r="E313" s="48"/>
      <c r="F313" s="74"/>
      <c r="G313" s="74"/>
    </row>
  </sheetData>
  <mergeCells count="3">
    <mergeCell ref="F1:G1"/>
    <mergeCell ref="C1:E1"/>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3"/>
  <sheetViews>
    <sheetView topLeftCell="A76" workbookViewId="0">
      <selection activeCell="G105" sqref="G105"/>
    </sheetView>
  </sheetViews>
  <sheetFormatPr defaultRowHeight="14.6" x14ac:dyDescent="0.4"/>
  <cols>
    <col min="1" max="1" width="13.3828125" style="1" customWidth="1"/>
    <col min="2" max="2" width="5.69140625" style="30" customWidth="1"/>
    <col min="3" max="3" width="5.69140625" style="29" customWidth="1"/>
    <col min="4" max="4" width="5.69140625" style="2" customWidth="1"/>
    <col min="5" max="5" width="12" style="2" customWidth="1"/>
    <col min="6" max="8" width="9.15234375" style="2"/>
  </cols>
  <sheetData>
    <row r="1" spans="1:8" ht="15" thickBot="1" x14ac:dyDescent="0.45">
      <c r="A1" s="61" t="s">
        <v>24</v>
      </c>
      <c r="B1" s="134" t="s">
        <v>23</v>
      </c>
      <c r="C1" s="135"/>
      <c r="D1" s="136"/>
      <c r="E1" s="103"/>
    </row>
    <row r="2" spans="1:8" ht="15" thickBot="1" x14ac:dyDescent="0.45">
      <c r="A2" s="59" t="s">
        <v>0</v>
      </c>
      <c r="B2" s="143" t="s">
        <v>22</v>
      </c>
      <c r="C2" s="144"/>
      <c r="D2" s="145"/>
      <c r="E2" s="105"/>
    </row>
    <row r="3" spans="1:8" ht="15" thickBot="1" x14ac:dyDescent="0.45">
      <c r="A3" s="59" t="s">
        <v>1</v>
      </c>
      <c r="B3" s="44" t="s">
        <v>15</v>
      </c>
      <c r="C3" s="26" t="s">
        <v>16</v>
      </c>
      <c r="D3" s="90" t="s">
        <v>18</v>
      </c>
      <c r="E3" s="104" t="s">
        <v>31</v>
      </c>
      <c r="F3" s="33"/>
      <c r="G3" s="33"/>
      <c r="H3" s="33"/>
    </row>
    <row r="4" spans="1:8" ht="15" thickBot="1" x14ac:dyDescent="0.45">
      <c r="A4" s="85" t="s">
        <v>17</v>
      </c>
      <c r="B4" s="91">
        <f>AVERAGE(B5:B105)</f>
        <v>-0.26514209570957087</v>
      </c>
      <c r="C4" s="78">
        <f>AVERAGE(C5:C105)</f>
        <v>0.34937089108910924</v>
      </c>
      <c r="D4" s="92">
        <f>AVERAGE(D5:D105)</f>
        <v>4.2114397689769018E-2</v>
      </c>
      <c r="E4" s="92">
        <f>AVERAGE(E5:E105)</f>
        <v>0.83109097359735995</v>
      </c>
    </row>
    <row r="5" spans="1:8" ht="15" thickBot="1" x14ac:dyDescent="0.45">
      <c r="A5" s="86">
        <f>0</f>
        <v>0</v>
      </c>
      <c r="B5" s="49">
        <f>AVERAGE('Session averages'!B5,'Session averages'!D5,'Session averages'!F5)</f>
        <v>-3.8615483333333329</v>
      </c>
      <c r="C5" s="50">
        <f>AVERAGE('Session averages'!C5,'Session averages'!E5,'Session averages'!G5)</f>
        <v>-2.1852216666666666</v>
      </c>
      <c r="D5" s="87">
        <f>AVERAGE(B5:C5)</f>
        <v>-3.0233849999999998</v>
      </c>
      <c r="E5" s="21">
        <f>MAX(B5:C5)-MIN(B5:C5)</f>
        <v>1.6763266666666663</v>
      </c>
    </row>
    <row r="6" spans="1:8" ht="15" thickBot="1" x14ac:dyDescent="0.45">
      <c r="A6" s="14">
        <f t="shared" ref="A6:A69" si="0">A5+0.01</f>
        <v>0.01</v>
      </c>
      <c r="B6" s="49">
        <f>AVERAGE('Session averages'!B6,'Session averages'!D6,'Session averages'!F6)</f>
        <v>-5.5914677777777788</v>
      </c>
      <c r="C6" s="50">
        <f>AVERAGE('Session averages'!C6,'Session averages'!E6,'Session averages'!G6)</f>
        <v>-4.0894716666666673</v>
      </c>
      <c r="D6" s="88">
        <f>AVERAGE(B6:C6)</f>
        <v>-4.840469722222223</v>
      </c>
      <c r="E6" s="21">
        <f>MAX(B6:C6)-MIN(B6:C6)</f>
        <v>1.5019961111111115</v>
      </c>
    </row>
    <row r="7" spans="1:8" ht="15" thickBot="1" x14ac:dyDescent="0.45">
      <c r="A7" s="14">
        <f t="shared" si="0"/>
        <v>0.02</v>
      </c>
      <c r="B7" s="49">
        <f>AVERAGE('Session averages'!B7,'Session averages'!D7,'Session averages'!F7)</f>
        <v>-7.1321749999999993</v>
      </c>
      <c r="C7" s="50">
        <f>AVERAGE('Session averages'!C7,'Session averages'!E7,'Session averages'!G7)</f>
        <v>-5.8118799999999995</v>
      </c>
      <c r="D7" s="88">
        <f>AVERAGE(B7:C7)</f>
        <v>-6.4720274999999994</v>
      </c>
      <c r="E7" s="21">
        <f>MAX(B7:C7)-MIN(B7:C7)</f>
        <v>1.3202949999999998</v>
      </c>
    </row>
    <row r="8" spans="1:8" ht="15" thickBot="1" x14ac:dyDescent="0.45">
      <c r="A8" s="14">
        <f t="shared" si="0"/>
        <v>0.03</v>
      </c>
      <c r="B8" s="49">
        <f>AVERAGE('Session averages'!B8,'Session averages'!D8,'Session averages'!F8)</f>
        <v>-8.3024466666666665</v>
      </c>
      <c r="C8" s="50">
        <f>AVERAGE('Session averages'!C8,'Session averages'!E8,'Session averages'!G8)</f>
        <v>-7.1354011111111113</v>
      </c>
      <c r="D8" s="88">
        <f>AVERAGE(B8:C8)</f>
        <v>-7.7189238888888889</v>
      </c>
      <c r="E8" s="21">
        <f>MAX(B8:C8)-MIN(B8:C8)</f>
        <v>1.1670455555555552</v>
      </c>
    </row>
    <row r="9" spans="1:8" ht="15" thickBot="1" x14ac:dyDescent="0.45">
      <c r="A9" s="14">
        <f t="shared" si="0"/>
        <v>0.04</v>
      </c>
      <c r="B9" s="49">
        <f>AVERAGE('Session averages'!B9,'Session averages'!D9,'Session averages'!F9)</f>
        <v>-9.0114738888888883</v>
      </c>
      <c r="C9" s="50">
        <f>AVERAGE('Session averages'!C9,'Session averages'!E9,'Session averages'!G9)</f>
        <v>-7.9415127777777776</v>
      </c>
      <c r="D9" s="88">
        <f>AVERAGE(B9:C9)</f>
        <v>-8.4764933333333339</v>
      </c>
      <c r="E9" s="21">
        <f>MAX(B9:C9)-MIN(B9:C9)</f>
        <v>1.0699611111111107</v>
      </c>
    </row>
    <row r="10" spans="1:8" ht="15" thickBot="1" x14ac:dyDescent="0.45">
      <c r="A10" s="14">
        <f t="shared" si="0"/>
        <v>0.05</v>
      </c>
      <c r="B10" s="49">
        <f>AVERAGE('Session averages'!B10,'Session averages'!D10,'Session averages'!F10)</f>
        <v>-9.2633677777777788</v>
      </c>
      <c r="C10" s="50">
        <f>AVERAGE('Session averages'!C10,'Session averages'!E10,'Session averages'!G10)</f>
        <v>-8.2229722222222232</v>
      </c>
      <c r="D10" s="88">
        <f>AVERAGE(B10:C10)</f>
        <v>-8.743170000000001</v>
      </c>
      <c r="E10" s="21">
        <f>MAX(B10:C10)-MIN(B10:C10)</f>
        <v>1.0403955555555555</v>
      </c>
    </row>
    <row r="11" spans="1:8" ht="15" thickBot="1" x14ac:dyDescent="0.45">
      <c r="A11" s="14">
        <f t="shared" si="0"/>
        <v>6.0000000000000005E-2</v>
      </c>
      <c r="B11" s="49">
        <f>AVERAGE('Session averages'!B11,'Session averages'!D11,'Session averages'!F11)</f>
        <v>-9.1325022222222216</v>
      </c>
      <c r="C11" s="50">
        <f>AVERAGE('Session averages'!C11,'Session averages'!E11,'Session averages'!G11)</f>
        <v>-8.0603394444444447</v>
      </c>
      <c r="D11" s="88">
        <f>AVERAGE(B11:C11)</f>
        <v>-8.5964208333333332</v>
      </c>
      <c r="E11" s="21">
        <f>MAX(B11:C11)-MIN(B11:C11)</f>
        <v>1.0721627777777769</v>
      </c>
    </row>
    <row r="12" spans="1:8" ht="15" thickBot="1" x14ac:dyDescent="0.45">
      <c r="A12" s="14">
        <f t="shared" si="0"/>
        <v>7.0000000000000007E-2</v>
      </c>
      <c r="B12" s="49">
        <f>AVERAGE('Session averages'!B12,'Session averages'!D12,'Session averages'!F12)</f>
        <v>-8.7262133333333338</v>
      </c>
      <c r="C12" s="50">
        <f>AVERAGE('Session averages'!C12,'Session averages'!E12,'Session averages'!G12)</f>
        <v>-7.5799144444444453</v>
      </c>
      <c r="D12" s="88">
        <f>AVERAGE(B12:C12)</f>
        <v>-8.1530638888888891</v>
      </c>
      <c r="E12" s="21">
        <f>MAX(B12:C12)-MIN(B12:C12)</f>
        <v>1.1462988888888885</v>
      </c>
    </row>
    <row r="13" spans="1:8" ht="15" thickBot="1" x14ac:dyDescent="0.45">
      <c r="A13" s="14">
        <f t="shared" si="0"/>
        <v>0.08</v>
      </c>
      <c r="B13" s="49">
        <f>AVERAGE('Session averages'!B13,'Session averages'!D13,'Session averages'!F13)</f>
        <v>-8.1506850000000011</v>
      </c>
      <c r="C13" s="50">
        <f>AVERAGE('Session averages'!C13,'Session averages'!E13,'Session averages'!G13)</f>
        <v>-6.9129433333333319</v>
      </c>
      <c r="D13" s="88">
        <f>AVERAGE(B13:C13)</f>
        <v>-7.5318141666666669</v>
      </c>
      <c r="E13" s="21">
        <f>MAX(B13:C13)-MIN(B13:C13)</f>
        <v>1.2377416666666692</v>
      </c>
    </row>
    <row r="14" spans="1:8" ht="15" thickBot="1" x14ac:dyDescent="0.45">
      <c r="A14" s="14">
        <f t="shared" si="0"/>
        <v>0.09</v>
      </c>
      <c r="B14" s="49">
        <f>AVERAGE('Session averages'!B14,'Session averages'!D14,'Session averages'!F14)</f>
        <v>-7.4888677777777772</v>
      </c>
      <c r="C14" s="50">
        <f>AVERAGE('Session averages'!C14,'Session averages'!E14,'Session averages'!G14)</f>
        <v>-6.1671638888888891</v>
      </c>
      <c r="D14" s="88">
        <f>AVERAGE(B14:C14)</f>
        <v>-6.8280158333333336</v>
      </c>
      <c r="E14" s="21">
        <f>MAX(B14:C14)-MIN(B14:C14)</f>
        <v>1.3217038888888881</v>
      </c>
    </row>
    <row r="15" spans="1:8" ht="15" thickBot="1" x14ac:dyDescent="0.45">
      <c r="A15" s="14">
        <f t="shared" si="0"/>
        <v>9.9999999999999992E-2</v>
      </c>
      <c r="B15" s="49">
        <f>AVERAGE('Session averages'!B15,'Session averages'!D15,'Session averages'!F15)</f>
        <v>-6.7932388888888893</v>
      </c>
      <c r="C15" s="50">
        <f>AVERAGE('Session averages'!C15,'Session averages'!E15,'Session averages'!G15)</f>
        <v>-5.4143477777777775</v>
      </c>
      <c r="D15" s="88">
        <f>AVERAGE(B15:C15)</f>
        <v>-6.1037933333333338</v>
      </c>
      <c r="E15" s="21">
        <f>MAX(B15:C15)-MIN(B15:C15)</f>
        <v>1.3788911111111117</v>
      </c>
    </row>
    <row r="16" spans="1:8" ht="15" thickBot="1" x14ac:dyDescent="0.45">
      <c r="A16" s="14">
        <f t="shared" si="0"/>
        <v>0.10999999999999999</v>
      </c>
      <c r="B16" s="49">
        <f>AVERAGE('Session averages'!B16,'Session averages'!D16,'Session averages'!F16)</f>
        <v>-6.0898283333333332</v>
      </c>
      <c r="C16" s="50">
        <f>AVERAGE('Session averages'!C16,'Session averages'!E16,'Session averages'!G16)</f>
        <v>-4.6912977777777778</v>
      </c>
      <c r="D16" s="88">
        <f>AVERAGE(B16:C16)</f>
        <v>-5.390563055555555</v>
      </c>
      <c r="E16" s="21">
        <f>MAX(B16:C16)-MIN(B16:C16)</f>
        <v>1.3985305555555554</v>
      </c>
    </row>
    <row r="17" spans="1:5" ht="15" thickBot="1" x14ac:dyDescent="0.45">
      <c r="A17" s="14">
        <f t="shared" si="0"/>
        <v>0.11999999999999998</v>
      </c>
      <c r="B17" s="49">
        <f>AVERAGE('Session averages'!B17,'Session averages'!D17,'Session averages'!F17)</f>
        <v>-5.3879305555555561</v>
      </c>
      <c r="C17" s="50">
        <f>AVERAGE('Session averages'!C17,'Session averages'!E17,'Session averages'!G17)</f>
        <v>-4.0083400000000005</v>
      </c>
      <c r="D17" s="88">
        <f>AVERAGE(B17:C17)</f>
        <v>-4.6981352777777783</v>
      </c>
      <c r="E17" s="21">
        <f>MAX(B17:C17)-MIN(B17:C17)</f>
        <v>1.3795905555555557</v>
      </c>
    </row>
    <row r="18" spans="1:5" ht="15" thickBot="1" x14ac:dyDescent="0.45">
      <c r="A18" s="14">
        <f t="shared" si="0"/>
        <v>0.12999999999999998</v>
      </c>
      <c r="B18" s="49">
        <f>AVERAGE('Session averages'!B18,'Session averages'!D18,'Session averages'!F18)</f>
        <v>-4.6901072222222213</v>
      </c>
      <c r="C18" s="50">
        <f>AVERAGE('Session averages'!C18,'Session averages'!E18,'Session averages'!G18)</f>
        <v>-3.3603633333333334</v>
      </c>
      <c r="D18" s="88">
        <f>AVERAGE(B18:C18)</f>
        <v>-4.0252352777777771</v>
      </c>
      <c r="E18" s="21">
        <f>MAX(B18:C18)-MIN(B18:C18)</f>
        <v>1.3297438888888879</v>
      </c>
    </row>
    <row r="19" spans="1:5" ht="15" thickBot="1" x14ac:dyDescent="0.45">
      <c r="A19" s="14">
        <f t="shared" si="0"/>
        <v>0.13999999999999999</v>
      </c>
      <c r="B19" s="49">
        <f>AVERAGE('Session averages'!B19,'Session averages'!D19,'Session averages'!F19)</f>
        <v>-3.9985905555555554</v>
      </c>
      <c r="C19" s="50">
        <f>AVERAGE('Session averages'!C19,'Session averages'!E19,'Session averages'!G19)</f>
        <v>-2.7365483333333329</v>
      </c>
      <c r="D19" s="88">
        <f>AVERAGE(B19:C19)</f>
        <v>-3.3675694444444444</v>
      </c>
      <c r="E19" s="21">
        <f>MAX(B19:C19)-MIN(B19:C19)</f>
        <v>1.2620422222222225</v>
      </c>
    </row>
    <row r="20" spans="1:5" ht="15" thickBot="1" x14ac:dyDescent="0.45">
      <c r="A20" s="14">
        <f t="shared" si="0"/>
        <v>0.15</v>
      </c>
      <c r="B20" s="49">
        <f>AVERAGE('Session averages'!B20,'Session averages'!D20,'Session averages'!F20)</f>
        <v>-3.3178199999999998</v>
      </c>
      <c r="C20" s="50">
        <f>AVERAGE('Session averages'!C20,'Session averages'!E20,'Session averages'!G20)</f>
        <v>-2.1273544444444448</v>
      </c>
      <c r="D20" s="88">
        <f>AVERAGE(B20:C20)</f>
        <v>-2.7225872222222223</v>
      </c>
      <c r="E20" s="21">
        <f>MAX(B20:C20)-MIN(B20:C20)</f>
        <v>1.190465555555555</v>
      </c>
    </row>
    <row r="21" spans="1:5" ht="15" thickBot="1" x14ac:dyDescent="0.45">
      <c r="A21" s="14">
        <f t="shared" si="0"/>
        <v>0.16</v>
      </c>
      <c r="B21" s="49">
        <f>AVERAGE('Session averages'!B21,'Session averages'!D21,'Session averages'!F21)</f>
        <v>-2.6539350000000002</v>
      </c>
      <c r="C21" s="50">
        <f>AVERAGE('Session averages'!C21,'Session averages'!E21,'Session averages'!G21)</f>
        <v>-1.5279683333333336</v>
      </c>
      <c r="D21" s="88">
        <f>AVERAGE(B21:C21)</f>
        <v>-2.0909516666666668</v>
      </c>
      <c r="E21" s="21">
        <f>MAX(B21:C21)-MIN(B21:C21)</f>
        <v>1.1259666666666666</v>
      </c>
    </row>
    <row r="22" spans="1:5" ht="15" thickBot="1" x14ac:dyDescent="0.45">
      <c r="A22" s="14">
        <f t="shared" si="0"/>
        <v>0.17</v>
      </c>
      <c r="B22" s="49">
        <f>AVERAGE('Session averages'!B22,'Session averages'!D22,'Session averages'!F22)</f>
        <v>-2.0133461111111113</v>
      </c>
      <c r="C22" s="50">
        <f>AVERAGE('Session averages'!C22,'Session averages'!E22,'Session averages'!G22)</f>
        <v>-0.93941000000000008</v>
      </c>
      <c r="D22" s="88">
        <f>AVERAGE(B22:C22)</f>
        <v>-1.4763780555555557</v>
      </c>
      <c r="E22" s="21">
        <f>MAX(B22:C22)-MIN(B22:C22)</f>
        <v>1.0739361111111112</v>
      </c>
    </row>
    <row r="23" spans="1:5" ht="15" thickBot="1" x14ac:dyDescent="0.45">
      <c r="A23" s="14">
        <f t="shared" si="0"/>
        <v>0.18000000000000002</v>
      </c>
      <c r="B23" s="49">
        <f>AVERAGE('Session averages'!B23,'Session averages'!D23,'Session averages'!F23)</f>
        <v>-1.4015627777777777</v>
      </c>
      <c r="C23" s="50">
        <f>AVERAGE('Session averages'!C23,'Session averages'!E23,'Session averages'!G23)</f>
        <v>-0.36787166666666665</v>
      </c>
      <c r="D23" s="88">
        <f>AVERAGE(B23:C23)</f>
        <v>-0.88471722222222215</v>
      </c>
      <c r="E23" s="21">
        <f>MAX(B23:C23)-MIN(B23:C23)</f>
        <v>1.0336911111111111</v>
      </c>
    </row>
    <row r="24" spans="1:5" ht="15" thickBot="1" x14ac:dyDescent="0.45">
      <c r="A24" s="14">
        <f t="shared" si="0"/>
        <v>0.19000000000000003</v>
      </c>
      <c r="B24" s="49">
        <f>AVERAGE('Session averages'!B24,'Session averages'!D24,'Session averages'!F24)</f>
        <v>-0.82268666666666668</v>
      </c>
      <c r="C24" s="50">
        <f>AVERAGE('Session averages'!C24,'Session averages'!E24,'Session averages'!G24)</f>
        <v>0.17686000000000002</v>
      </c>
      <c r="D24" s="88">
        <f>AVERAGE(B24:C24)</f>
        <v>-0.32291333333333333</v>
      </c>
      <c r="E24" s="21">
        <f>MAX(B24:C24)-MIN(B24:C24)</f>
        <v>0.99954666666666669</v>
      </c>
    </row>
    <row r="25" spans="1:5" ht="15" thickBot="1" x14ac:dyDescent="0.45">
      <c r="A25" s="14">
        <f t="shared" si="0"/>
        <v>0.20000000000000004</v>
      </c>
      <c r="B25" s="49">
        <f>AVERAGE('Session averages'!B25,'Session averages'!D25,'Session averages'!F25)</f>
        <v>-0.27899166666666658</v>
      </c>
      <c r="C25" s="50">
        <f>AVERAGE('Session averages'!C25,'Session averages'!E25,'Session averages'!G25)</f>
        <v>0.68416833333333338</v>
      </c>
      <c r="D25" s="88">
        <f>AVERAGE(B25:C25)</f>
        <v>0.2025883333333334</v>
      </c>
      <c r="E25" s="21">
        <f>MAX(B25:C25)-MIN(B25:C25)</f>
        <v>0.96316000000000002</v>
      </c>
    </row>
    <row r="26" spans="1:5" ht="15" thickBot="1" x14ac:dyDescent="0.45">
      <c r="A26" s="14">
        <f t="shared" si="0"/>
        <v>0.21000000000000005</v>
      </c>
      <c r="B26" s="49">
        <f>AVERAGE('Session averages'!B26,'Session averages'!D26,'Session averages'!F26)</f>
        <v>0.22901944444444433</v>
      </c>
      <c r="C26" s="50">
        <f>AVERAGE('Session averages'!C26,'Session averages'!E26,'Session averages'!G26)</f>
        <v>1.1460183333333334</v>
      </c>
      <c r="D26" s="88">
        <f>AVERAGE(B26:C26)</f>
        <v>0.68751888888888879</v>
      </c>
      <c r="E26" s="21">
        <f>MAX(B26:C26)-MIN(B26:C26)</f>
        <v>0.91699888888888903</v>
      </c>
    </row>
    <row r="27" spans="1:5" ht="15" thickBot="1" x14ac:dyDescent="0.45">
      <c r="A27" s="14">
        <f t="shared" si="0"/>
        <v>0.22000000000000006</v>
      </c>
      <c r="B27" s="49">
        <f>AVERAGE('Session averages'!B27,'Session averages'!D27,'Session averages'!F27)</f>
        <v>0.70245611111111117</v>
      </c>
      <c r="C27" s="50">
        <f>AVERAGE('Session averages'!C27,'Session averages'!E27,'Session averages'!G27)</f>
        <v>1.5596949999999998</v>
      </c>
      <c r="D27" s="88">
        <f>AVERAGE(B27:C27)</f>
        <v>1.1310755555555554</v>
      </c>
      <c r="E27" s="21">
        <f>MAX(B27:C27)-MIN(B27:C27)</f>
        <v>0.85723888888888866</v>
      </c>
    </row>
    <row r="28" spans="1:5" ht="15" thickBot="1" x14ac:dyDescent="0.45">
      <c r="A28" s="14">
        <f t="shared" si="0"/>
        <v>0.23000000000000007</v>
      </c>
      <c r="B28" s="49">
        <f>AVERAGE('Session averages'!B28,'Session averages'!D28,'Session averages'!F28)</f>
        <v>1.1433155555555554</v>
      </c>
      <c r="C28" s="50">
        <f>AVERAGE('Session averages'!C28,'Session averages'!E28,'Session averages'!G28)</f>
        <v>1.9290533333333331</v>
      </c>
      <c r="D28" s="88">
        <f>AVERAGE(B28:C28)</f>
        <v>1.5361844444444444</v>
      </c>
      <c r="E28" s="21">
        <f>MAX(B28:C28)-MIN(B28:C28)</f>
        <v>0.78573777777777765</v>
      </c>
    </row>
    <row r="29" spans="1:5" ht="15" thickBot="1" x14ac:dyDescent="0.45">
      <c r="A29" s="14">
        <f t="shared" si="0"/>
        <v>0.24000000000000007</v>
      </c>
      <c r="B29" s="49">
        <f>AVERAGE('Session averages'!B29,'Session averages'!D29,'Session averages'!F29)</f>
        <v>1.5538433333333337</v>
      </c>
      <c r="C29" s="50">
        <f>AVERAGE('Session averages'!C29,'Session averages'!E29,'Session averages'!G29)</f>
        <v>2.2636216666666669</v>
      </c>
      <c r="D29" s="88">
        <f>AVERAGE(B29:C29)</f>
        <v>1.9087325000000002</v>
      </c>
      <c r="E29" s="21">
        <f>MAX(B29:C29)-MIN(B29:C29)</f>
        <v>0.70977833333333318</v>
      </c>
    </row>
    <row r="30" spans="1:5" ht="15" thickBot="1" x14ac:dyDescent="0.45">
      <c r="A30" s="14">
        <f t="shared" si="0"/>
        <v>0.25000000000000006</v>
      </c>
      <c r="B30" s="49">
        <f>AVERAGE('Session averages'!B30,'Session averages'!D30,'Session averages'!F30)</f>
        <v>1.9364355555555555</v>
      </c>
      <c r="C30" s="50">
        <f>AVERAGE('Session averages'!C30,'Session averages'!E30,'Session averages'!G30)</f>
        <v>2.5759122222222217</v>
      </c>
      <c r="D30" s="88">
        <f>AVERAGE(B30:C30)</f>
        <v>2.2561738888888887</v>
      </c>
      <c r="E30" s="21">
        <f>MAX(B30:C30)-MIN(B30:C30)</f>
        <v>0.63947666666666625</v>
      </c>
    </row>
    <row r="31" spans="1:5" ht="15" thickBot="1" x14ac:dyDescent="0.45">
      <c r="A31" s="14">
        <f t="shared" si="0"/>
        <v>0.26000000000000006</v>
      </c>
      <c r="B31" s="49">
        <f>AVERAGE('Session averages'!B31,'Session averages'!D31,'Session averages'!F31)</f>
        <v>2.293868888888889</v>
      </c>
      <c r="C31" s="50">
        <f>AVERAGE('Session averages'!C31,'Session averages'!E31,'Session averages'!G31)</f>
        <v>2.8784072222222221</v>
      </c>
      <c r="D31" s="88">
        <f>AVERAGE(B31:C31)</f>
        <v>2.5861380555555558</v>
      </c>
      <c r="E31" s="21">
        <f>MAX(B31:C31)-MIN(B31:C31)</f>
        <v>0.58453833333333316</v>
      </c>
    </row>
    <row r="32" spans="1:5" ht="15" thickBot="1" x14ac:dyDescent="0.45">
      <c r="A32" s="14">
        <f t="shared" si="0"/>
        <v>0.27000000000000007</v>
      </c>
      <c r="B32" s="49">
        <f>AVERAGE('Session averages'!B32,'Session averages'!D32,'Session averages'!F32)</f>
        <v>2.6299933333333336</v>
      </c>
      <c r="C32" s="50">
        <f>AVERAGE('Session averages'!C32,'Session averages'!E32,'Session averages'!G32)</f>
        <v>3.1807355555555556</v>
      </c>
      <c r="D32" s="88">
        <f>AVERAGE(B32:C32)</f>
        <v>2.9053644444444444</v>
      </c>
      <c r="E32" s="21">
        <f>MAX(B32:C32)-MIN(B32:C32)</f>
        <v>0.55074222222222202</v>
      </c>
    </row>
    <row r="33" spans="1:5" ht="15" thickBot="1" x14ac:dyDescent="0.45">
      <c r="A33" s="14">
        <f t="shared" si="0"/>
        <v>0.28000000000000008</v>
      </c>
      <c r="B33" s="49">
        <f>AVERAGE('Session averages'!B33,'Session averages'!D33,'Session averages'!F33)</f>
        <v>2.9498338888888882</v>
      </c>
      <c r="C33" s="50">
        <f>AVERAGE('Session averages'!C33,'Session averages'!E33,'Session averages'!G33)</f>
        <v>3.4881033333333331</v>
      </c>
      <c r="D33" s="88">
        <f>AVERAGE(B33:C33)</f>
        <v>3.2189686111111104</v>
      </c>
      <c r="E33" s="21">
        <f>MAX(B33:C33)-MIN(B33:C33)</f>
        <v>0.53826944444444491</v>
      </c>
    </row>
    <row r="34" spans="1:5" ht="15" thickBot="1" x14ac:dyDescent="0.45">
      <c r="A34" s="14">
        <f t="shared" si="0"/>
        <v>0.29000000000000009</v>
      </c>
      <c r="B34" s="49">
        <f>AVERAGE('Session averages'!B34,'Session averages'!D34,'Session averages'!F34)</f>
        <v>3.2595138888888893</v>
      </c>
      <c r="C34" s="50">
        <f>AVERAGE('Session averages'!C34,'Session averages'!E34,'Session averages'!G34)</f>
        <v>3.8012566666666667</v>
      </c>
      <c r="D34" s="88">
        <f>AVERAGE(B34:C34)</f>
        <v>3.530385277777778</v>
      </c>
      <c r="E34" s="21">
        <f>MAX(B34:C34)-MIN(B34:C34)</f>
        <v>0.54174277777777746</v>
      </c>
    </row>
    <row r="35" spans="1:5" ht="15" thickBot="1" x14ac:dyDescent="0.45">
      <c r="A35" s="14">
        <f t="shared" si="0"/>
        <v>0.3000000000000001</v>
      </c>
      <c r="B35" s="49">
        <f>AVERAGE('Session averages'!B35,'Session averages'!D35,'Session averages'!F35)</f>
        <v>3.5656616666666667</v>
      </c>
      <c r="C35" s="50">
        <f>AVERAGE('Session averages'!C35,'Session averages'!E35,'Session averages'!G35)</f>
        <v>4.1179122222222224</v>
      </c>
      <c r="D35" s="88">
        <f>AVERAGE(B35:C35)</f>
        <v>3.8417869444444444</v>
      </c>
      <c r="E35" s="21">
        <f>MAX(B35:C35)-MIN(B35:C35)</f>
        <v>0.55225055555555569</v>
      </c>
    </row>
    <row r="36" spans="1:5" ht="15" thickBot="1" x14ac:dyDescent="0.45">
      <c r="A36" s="14">
        <f t="shared" si="0"/>
        <v>0.31000000000000011</v>
      </c>
      <c r="B36" s="49">
        <f>AVERAGE('Session averages'!B36,'Session averages'!D36,'Session averages'!F36)</f>
        <v>3.8750183333333332</v>
      </c>
      <c r="C36" s="50">
        <f>AVERAGE('Session averages'!C36,'Session averages'!E36,'Session averages'!G36)</f>
        <v>4.435216111111111</v>
      </c>
      <c r="D36" s="88">
        <f>AVERAGE(B36:C36)</f>
        <v>4.1551172222222217</v>
      </c>
      <c r="E36" s="21">
        <f>MAX(B36:C36)-MIN(B36:C36)</f>
        <v>0.56019777777777779</v>
      </c>
    </row>
    <row r="37" spans="1:5" ht="15" thickBot="1" x14ac:dyDescent="0.45">
      <c r="A37" s="14">
        <f t="shared" si="0"/>
        <v>0.32000000000000012</v>
      </c>
      <c r="B37" s="49">
        <f>AVERAGE('Session averages'!B37,'Session averages'!D37,'Session averages'!F37)</f>
        <v>4.1936516666666668</v>
      </c>
      <c r="C37" s="50">
        <f>AVERAGE('Session averages'!C37,'Session averages'!E37,'Session averages'!G37)</f>
        <v>4.7523027777777784</v>
      </c>
      <c r="D37" s="88">
        <f>AVERAGE(B37:C37)</f>
        <v>4.472977222222223</v>
      </c>
      <c r="E37" s="21">
        <f>MAX(B37:C37)-MIN(B37:C37)</f>
        <v>0.55865111111111165</v>
      </c>
    </row>
    <row r="38" spans="1:5" ht="15" thickBot="1" x14ac:dyDescent="0.45">
      <c r="A38" s="14">
        <f t="shared" si="0"/>
        <v>0.33000000000000013</v>
      </c>
      <c r="B38" s="49">
        <f>AVERAGE('Session averages'!B38,'Session averages'!D38,'Session averages'!F38)</f>
        <v>4.5265822222222223</v>
      </c>
      <c r="C38" s="50">
        <f>AVERAGE('Session averages'!C38,'Session averages'!E38,'Session averages'!G38)</f>
        <v>5.0720750000000008</v>
      </c>
      <c r="D38" s="88">
        <f>AVERAGE(B38:C38)</f>
        <v>4.7993286111111111</v>
      </c>
      <c r="E38" s="21">
        <f>MAX(B38:C38)-MIN(B38:C38)</f>
        <v>0.54549277777777849</v>
      </c>
    </row>
    <row r="39" spans="1:5" ht="15" thickBot="1" x14ac:dyDescent="0.45">
      <c r="A39" s="14">
        <f t="shared" si="0"/>
        <v>0.34000000000000014</v>
      </c>
      <c r="B39" s="49">
        <f>AVERAGE('Session averages'!B39,'Session averages'!D39,'Session averages'!F39)</f>
        <v>4.8779361111111106</v>
      </c>
      <c r="C39" s="50">
        <f>AVERAGE('Session averages'!C39,'Session averages'!E39,'Session averages'!G39)</f>
        <v>5.4016661111111119</v>
      </c>
      <c r="D39" s="88">
        <f>AVERAGE(B39:C39)</f>
        <v>5.1398011111111117</v>
      </c>
      <c r="E39" s="21">
        <f>MAX(B39:C39)-MIN(B39:C39)</f>
        <v>0.52373000000000136</v>
      </c>
    </row>
    <row r="40" spans="1:5" ht="15" thickBot="1" x14ac:dyDescent="0.45">
      <c r="A40" s="14">
        <f t="shared" si="0"/>
        <v>0.35000000000000014</v>
      </c>
      <c r="B40" s="49">
        <f>AVERAGE('Session averages'!B40,'Session averages'!D40,'Session averages'!F40)</f>
        <v>5.2523483333333338</v>
      </c>
      <c r="C40" s="50">
        <f>AVERAGE('Session averages'!C40,'Session averages'!E40,'Session averages'!G40)</f>
        <v>5.7518283333333331</v>
      </c>
      <c r="D40" s="88">
        <f>AVERAGE(B40:C40)</f>
        <v>5.502088333333333</v>
      </c>
      <c r="E40" s="21">
        <f>MAX(B40:C40)-MIN(B40:C40)</f>
        <v>0.49947999999999926</v>
      </c>
    </row>
    <row r="41" spans="1:5" ht="15" thickBot="1" x14ac:dyDescent="0.45">
      <c r="A41" s="14">
        <f t="shared" si="0"/>
        <v>0.36000000000000015</v>
      </c>
      <c r="B41" s="49">
        <f>AVERAGE('Session averages'!B41,'Session averages'!D41,'Session averages'!F41)</f>
        <v>5.6564894444444436</v>
      </c>
      <c r="C41" s="50">
        <f>AVERAGE('Session averages'!C41,'Session averages'!E41,'Session averages'!G41)</f>
        <v>6.1355155555555543</v>
      </c>
      <c r="D41" s="88">
        <f>AVERAGE(B41:C41)</f>
        <v>5.8960024999999989</v>
      </c>
      <c r="E41" s="21">
        <f>MAX(B41:C41)-MIN(B41:C41)</f>
        <v>0.47902611111111071</v>
      </c>
    </row>
    <row r="42" spans="1:5" ht="15" thickBot="1" x14ac:dyDescent="0.45">
      <c r="A42" s="14">
        <f t="shared" si="0"/>
        <v>0.37000000000000016</v>
      </c>
      <c r="B42" s="49">
        <f>AVERAGE('Session averages'!B42,'Session averages'!D42,'Session averages'!F42)</f>
        <v>6.1006033333333347</v>
      </c>
      <c r="C42" s="50">
        <f>AVERAGE('Session averages'!C42,'Session averages'!E42,'Session averages'!G42)</f>
        <v>6.5667027777777776</v>
      </c>
      <c r="D42" s="88">
        <f>AVERAGE(B42:C42)</f>
        <v>6.3336530555555566</v>
      </c>
      <c r="E42" s="21">
        <f>MAX(B42:C42)-MIN(B42:C42)</f>
        <v>0.46609944444444285</v>
      </c>
    </row>
    <row r="43" spans="1:5" ht="15" thickBot="1" x14ac:dyDescent="0.45">
      <c r="A43" s="14">
        <f t="shared" si="0"/>
        <v>0.38000000000000017</v>
      </c>
      <c r="B43" s="49">
        <f>AVERAGE('Session averages'!B43,'Session averages'!D43,'Session averages'!F43)</f>
        <v>6.598066666666667</v>
      </c>
      <c r="C43" s="50">
        <f>AVERAGE('Session averages'!C43,'Session averages'!E43,'Session averages'!G43)</f>
        <v>7.058972777777778</v>
      </c>
      <c r="D43" s="88">
        <f>AVERAGE(B43:C43)</f>
        <v>6.8285197222222225</v>
      </c>
      <c r="E43" s="21">
        <f>MAX(B43:C43)-MIN(B43:C43)</f>
        <v>0.46090611111111102</v>
      </c>
    </row>
    <row r="44" spans="1:5" ht="15" thickBot="1" x14ac:dyDescent="0.45">
      <c r="A44" s="14">
        <f t="shared" si="0"/>
        <v>0.39000000000000018</v>
      </c>
      <c r="B44" s="49">
        <f>AVERAGE('Session averages'!B44,'Session averages'!D44,'Session averages'!F44)</f>
        <v>7.1632238888888899</v>
      </c>
      <c r="C44" s="50">
        <f>AVERAGE('Session averages'!C44,'Session averages'!E44,'Session averages'!G44)</f>
        <v>7.6241994444444456</v>
      </c>
      <c r="D44" s="88">
        <f>AVERAGE(B44:C44)</f>
        <v>7.3937116666666682</v>
      </c>
      <c r="E44" s="21">
        <f>MAX(B44:C44)-MIN(B44:C44)</f>
        <v>0.46097555555555569</v>
      </c>
    </row>
    <row r="45" spans="1:5" ht="15" thickBot="1" x14ac:dyDescent="0.45">
      <c r="A45" s="14">
        <f t="shared" si="0"/>
        <v>0.40000000000000019</v>
      </c>
      <c r="B45" s="49">
        <f>AVERAGE('Session averages'!B45,'Session averages'!D45,'Session averages'!F45)</f>
        <v>7.8074038888888886</v>
      </c>
      <c r="C45" s="50">
        <f>AVERAGE('Session averages'!C45,'Session averages'!E45,'Session averages'!G45)</f>
        <v>8.2706205555555545</v>
      </c>
      <c r="D45" s="88">
        <f>AVERAGE(B45:C45)</f>
        <v>8.0390122222222224</v>
      </c>
      <c r="E45" s="21">
        <f>MAX(B45:C45)-MIN(B45:C45)</f>
        <v>0.46321666666666594</v>
      </c>
    </row>
    <row r="46" spans="1:5" ht="15" thickBot="1" x14ac:dyDescent="0.45">
      <c r="A46" s="14">
        <f t="shared" si="0"/>
        <v>0.4100000000000002</v>
      </c>
      <c r="B46" s="49">
        <f>AVERAGE('Session averages'!B46,'Session averages'!D46,'Session averages'!F46)</f>
        <v>8.5345588888888884</v>
      </c>
      <c r="C46" s="50">
        <f>AVERAGE('Session averages'!C46,'Session averages'!E46,'Session averages'!G46)</f>
        <v>9.0000816666666665</v>
      </c>
      <c r="D46" s="88">
        <f>AVERAGE(B46:C46)</f>
        <v>8.7673202777777774</v>
      </c>
      <c r="E46" s="21">
        <f>MAX(B46:C46)-MIN(B46:C46)</f>
        <v>0.46552277777777817</v>
      </c>
    </row>
    <row r="47" spans="1:5" ht="15" thickBot="1" x14ac:dyDescent="0.45">
      <c r="A47" s="14">
        <f t="shared" si="0"/>
        <v>0.42000000000000021</v>
      </c>
      <c r="B47" s="49">
        <f>AVERAGE('Session averages'!B47,'Session averages'!D47,'Session averages'!F47)</f>
        <v>9.3372188888888896</v>
      </c>
      <c r="C47" s="50">
        <f>AVERAGE('Session averages'!C47,'Session averages'!E47,'Session averages'!G47)</f>
        <v>9.8051183333333327</v>
      </c>
      <c r="D47" s="88">
        <f>AVERAGE(B47:C47)</f>
        <v>9.5711686111111121</v>
      </c>
      <c r="E47" s="21">
        <f>MAX(B47:C47)-MIN(B47:C47)</f>
        <v>0.46789944444444309</v>
      </c>
    </row>
    <row r="48" spans="1:5" ht="15" thickBot="1" x14ac:dyDescent="0.45">
      <c r="A48" s="14">
        <f t="shared" si="0"/>
        <v>0.43000000000000022</v>
      </c>
      <c r="B48" s="49">
        <f>AVERAGE('Session averages'!B48,'Session averages'!D48,'Session averages'!F48)</f>
        <v>10.194141666666667</v>
      </c>
      <c r="C48" s="50">
        <f>AVERAGE('Session averages'!C48,'Session averages'!E48,'Session averages'!G48)</f>
        <v>10.666186111111111</v>
      </c>
      <c r="D48" s="88">
        <f>AVERAGE(B48:C48)</f>
        <v>10.430163888888888</v>
      </c>
      <c r="E48" s="21">
        <f>MAX(B48:C48)-MIN(B48:C48)</f>
        <v>0.47204444444444427</v>
      </c>
    </row>
    <row r="49" spans="1:5" ht="15" thickBot="1" x14ac:dyDescent="0.45">
      <c r="A49" s="14">
        <f t="shared" si="0"/>
        <v>0.44000000000000022</v>
      </c>
      <c r="B49" s="49">
        <f>AVERAGE('Session averages'!B49,'Session averages'!D49,'Session averages'!F49)</f>
        <v>11.070296111111112</v>
      </c>
      <c r="C49" s="50">
        <f>AVERAGE('Session averages'!C49,'Session averages'!E49,'Session averages'!G49)</f>
        <v>11.550732777777776</v>
      </c>
      <c r="D49" s="88">
        <f>AVERAGE(B49:C49)</f>
        <v>11.310514444444443</v>
      </c>
      <c r="E49" s="21">
        <f>MAX(B49:C49)-MIN(B49:C49)</f>
        <v>0.48043666666666418</v>
      </c>
    </row>
    <row r="50" spans="1:5" ht="15" thickBot="1" x14ac:dyDescent="0.45">
      <c r="A50" s="14">
        <f t="shared" si="0"/>
        <v>0.45000000000000023</v>
      </c>
      <c r="B50" s="49">
        <f>AVERAGE('Session averages'!B50,'Session averages'!D50,'Session averages'!F50)</f>
        <v>11.919333333333332</v>
      </c>
      <c r="C50" s="50">
        <f>AVERAGE('Session averages'!C50,'Session averages'!E50,'Session averages'!G50)</f>
        <v>12.414238333333335</v>
      </c>
      <c r="D50" s="88">
        <f>AVERAGE(B50:C50)</f>
        <v>12.166785833333334</v>
      </c>
      <c r="E50" s="21">
        <f>MAX(B50:C50)-MIN(B50:C50)</f>
        <v>0.49490500000000281</v>
      </c>
    </row>
    <row r="51" spans="1:5" ht="15" thickBot="1" x14ac:dyDescent="0.45">
      <c r="A51" s="14">
        <f t="shared" si="0"/>
        <v>0.46000000000000024</v>
      </c>
      <c r="B51" s="49">
        <f>AVERAGE('Session averages'!B51,'Session averages'!D51,'Session averages'!F51)</f>
        <v>12.687917777777777</v>
      </c>
      <c r="C51" s="50">
        <f>AVERAGE('Session averages'!C51,'Session averages'!E51,'Session averages'!G51)</f>
        <v>13.203882777777778</v>
      </c>
      <c r="D51" s="88">
        <f>AVERAGE(B51:C51)</f>
        <v>12.945900277777778</v>
      </c>
      <c r="E51" s="21">
        <f>MAX(B51:C51)-MIN(B51:C51)</f>
        <v>0.51596500000000134</v>
      </c>
    </row>
    <row r="52" spans="1:5" ht="15" thickBot="1" x14ac:dyDescent="0.45">
      <c r="A52" s="14">
        <f t="shared" si="0"/>
        <v>0.47000000000000025</v>
      </c>
      <c r="B52" s="49">
        <f>AVERAGE('Session averages'!B52,'Session averages'!D52,'Session averages'!F52)</f>
        <v>13.321286111111112</v>
      </c>
      <c r="C52" s="50">
        <f>AVERAGE('Session averages'!C52,'Session averages'!E52,'Session averages'!G52)</f>
        <v>13.863099444444446</v>
      </c>
      <c r="D52" s="88">
        <f>AVERAGE(B52:C52)</f>
        <v>13.592192777777779</v>
      </c>
      <c r="E52" s="21">
        <f>MAX(B52:C52)-MIN(B52:C52)</f>
        <v>0.5418133333333337</v>
      </c>
    </row>
    <row r="53" spans="1:5" ht="15" thickBot="1" x14ac:dyDescent="0.45">
      <c r="A53" s="14">
        <f t="shared" si="0"/>
        <v>0.48000000000000026</v>
      </c>
      <c r="B53" s="49">
        <f>AVERAGE('Session averages'!B53,'Session averages'!D53,'Session averages'!F53)</f>
        <v>13.76781222222222</v>
      </c>
      <c r="C53" s="50">
        <f>AVERAGE('Session averages'!C53,'Session averages'!E53,'Session averages'!G53)</f>
        <v>14.336186666666665</v>
      </c>
      <c r="D53" s="88">
        <f>AVERAGE(B53:C53)</f>
        <v>14.051999444444442</v>
      </c>
      <c r="E53" s="21">
        <f>MAX(B53:C53)-MIN(B53:C53)</f>
        <v>0.56837444444444429</v>
      </c>
    </row>
    <row r="54" spans="1:5" ht="15" thickBot="1" x14ac:dyDescent="0.45">
      <c r="A54" s="14">
        <f t="shared" si="0"/>
        <v>0.49000000000000027</v>
      </c>
      <c r="B54" s="49">
        <f>AVERAGE('Session averages'!B54,'Session averages'!D54,'Session averages'!F54)</f>
        <v>13.982191666666667</v>
      </c>
      <c r="C54" s="50">
        <f>AVERAGE('Session averages'!C54,'Session averages'!E54,'Session averages'!G54)</f>
        <v>14.571260000000001</v>
      </c>
      <c r="D54" s="88">
        <f>AVERAGE(B54:C54)</f>
        <v>14.276725833333334</v>
      </c>
      <c r="E54" s="21">
        <f>MAX(B54:C54)-MIN(B54:C54)</f>
        <v>0.58906833333333353</v>
      </c>
    </row>
    <row r="55" spans="1:5" ht="15" thickBot="1" x14ac:dyDescent="0.45">
      <c r="A55" s="14">
        <f t="shared" si="0"/>
        <v>0.50000000000000022</v>
      </c>
      <c r="B55" s="49">
        <f>AVERAGE('Session averages'!B55,'Session averages'!D55,'Session averages'!F55)</f>
        <v>13.92615611111111</v>
      </c>
      <c r="C55" s="50">
        <f>AVERAGE('Session averages'!C55,'Session averages'!E55,'Session averages'!G55)</f>
        <v>14.520593333333336</v>
      </c>
      <c r="D55" s="88">
        <f>AVERAGE(B55:C55)</f>
        <v>14.223374722222223</v>
      </c>
      <c r="E55" s="21">
        <f>MAX(B55:C55)-MIN(B55:C55)</f>
        <v>0.59443722222222561</v>
      </c>
    </row>
    <row r="56" spans="1:5" ht="15" thickBot="1" x14ac:dyDescent="0.45">
      <c r="A56" s="14">
        <f t="shared" si="0"/>
        <v>0.51000000000000023</v>
      </c>
      <c r="B56" s="49">
        <f>AVERAGE('Session averages'!B56,'Session averages'!D56,'Session averages'!F56)</f>
        <v>13.56750888888889</v>
      </c>
      <c r="C56" s="50">
        <f>AVERAGE('Session averages'!C56,'Session averages'!E56,'Session averages'!G56)</f>
        <v>14.140008888888891</v>
      </c>
      <c r="D56" s="88">
        <f>AVERAGE(B56:C56)</f>
        <v>13.853758888888891</v>
      </c>
      <c r="E56" s="21">
        <f>MAX(B56:C56)-MIN(B56:C56)</f>
        <v>0.57250000000000156</v>
      </c>
    </row>
    <row r="57" spans="1:5" ht="15" thickBot="1" x14ac:dyDescent="0.45">
      <c r="A57" s="14">
        <f t="shared" si="0"/>
        <v>0.52000000000000024</v>
      </c>
      <c r="B57" s="49">
        <f>AVERAGE('Session averages'!B57,'Session averages'!D57,'Session averages'!F57)</f>
        <v>12.878046666666668</v>
      </c>
      <c r="C57" s="50">
        <f>AVERAGE('Session averages'!C57,'Session averages'!E57,'Session averages'!G57)</f>
        <v>13.387612222222224</v>
      </c>
      <c r="D57" s="88">
        <f>AVERAGE(B57:C57)</f>
        <v>13.132829444444447</v>
      </c>
      <c r="E57" s="21">
        <f>MAX(B57:C57)-MIN(B57:C57)</f>
        <v>0.5095655555555556</v>
      </c>
    </row>
    <row r="58" spans="1:5" ht="15" thickBot="1" x14ac:dyDescent="0.45">
      <c r="A58" s="14">
        <f t="shared" si="0"/>
        <v>0.53000000000000025</v>
      </c>
      <c r="B58" s="49">
        <f>AVERAGE('Session averages'!B58,'Session averages'!D58,'Session averages'!F58)</f>
        <v>11.831812777777778</v>
      </c>
      <c r="C58" s="50">
        <f>AVERAGE('Session averages'!C58,'Session averages'!E58,'Session averages'!G58)</f>
        <v>12.224223888888892</v>
      </c>
      <c r="D58" s="88">
        <f>AVERAGE(B58:C58)</f>
        <v>12.028018333333335</v>
      </c>
      <c r="E58" s="21">
        <f>MAX(B58:C58)-MIN(B58:C58)</f>
        <v>0.39241111111111415</v>
      </c>
    </row>
    <row r="59" spans="1:5" ht="15" thickBot="1" x14ac:dyDescent="0.45">
      <c r="A59" s="14">
        <f t="shared" si="0"/>
        <v>0.54000000000000026</v>
      </c>
      <c r="B59" s="49">
        <f>AVERAGE('Session averages'!B59,'Session averages'!D59,'Session averages'!F59)</f>
        <v>10.404416111111111</v>
      </c>
      <c r="C59" s="50">
        <f>AVERAGE('Session averages'!C59,'Session averages'!E59,'Session averages'!G59)</f>
        <v>10.615744444444445</v>
      </c>
      <c r="D59" s="88">
        <f>AVERAGE(B59:C59)</f>
        <v>10.510080277777778</v>
      </c>
      <c r="E59" s="21">
        <f>MAX(B59:C59)-MIN(B59:C59)</f>
        <v>0.21132833333333423</v>
      </c>
    </row>
    <row r="60" spans="1:5" ht="15" thickBot="1" x14ac:dyDescent="0.45">
      <c r="A60" s="14">
        <f t="shared" si="0"/>
        <v>0.55000000000000027</v>
      </c>
      <c r="B60" s="49">
        <f>AVERAGE('Session averages'!B60,'Session averages'!D60,'Session averages'!F60)</f>
        <v>8.5744105555555539</v>
      </c>
      <c r="C60" s="50">
        <f>AVERAGE('Session averages'!C60,'Session averages'!E60,'Session averages'!G60)</f>
        <v>8.5380727777777778</v>
      </c>
      <c r="D60" s="88">
        <f>AVERAGE(B60:C60)</f>
        <v>8.556241666666665</v>
      </c>
      <c r="E60" s="21">
        <f>MAX(B60:C60)-MIN(B60:C60)</f>
        <v>3.6337777777776026E-2</v>
      </c>
    </row>
    <row r="61" spans="1:5" ht="15" thickBot="1" x14ac:dyDescent="0.45">
      <c r="A61" s="14">
        <f t="shared" si="0"/>
        <v>0.56000000000000028</v>
      </c>
      <c r="B61" s="49">
        <f>AVERAGE('Session averages'!B61,'Session averages'!D61,'Session averages'!F61)</f>
        <v>6.3273888888888878</v>
      </c>
      <c r="C61" s="50">
        <f>AVERAGE('Session averages'!C61,'Session averages'!E61,'Session averages'!G61)</f>
        <v>5.9840316666666657</v>
      </c>
      <c r="D61" s="88">
        <f>AVERAGE(B61:C61)</f>
        <v>6.1557102777777768</v>
      </c>
      <c r="E61" s="21">
        <f>MAX(B61:C61)-MIN(B61:C61)</f>
        <v>0.34335722222222209</v>
      </c>
    </row>
    <row r="62" spans="1:5" ht="15" thickBot="1" x14ac:dyDescent="0.45">
      <c r="A62" s="14">
        <f t="shared" si="0"/>
        <v>0.57000000000000028</v>
      </c>
      <c r="B62" s="49">
        <f>AVERAGE('Session averages'!B62,'Session averages'!D62,'Session averages'!F62)</f>
        <v>3.664238333333333</v>
      </c>
      <c r="C62" s="50">
        <f>AVERAGE('Session averages'!C62,'Session averages'!E62,'Session averages'!G62)</f>
        <v>2.9741105555555554</v>
      </c>
      <c r="D62" s="88">
        <f>AVERAGE(B62:C62)</f>
        <v>3.3191744444444442</v>
      </c>
      <c r="E62" s="21">
        <f>MAX(B62:C62)-MIN(B62:C62)</f>
        <v>0.69012777777777767</v>
      </c>
    </row>
    <row r="63" spans="1:5" ht="15" thickBot="1" x14ac:dyDescent="0.45">
      <c r="A63" s="14">
        <f t="shared" si="0"/>
        <v>0.58000000000000029</v>
      </c>
      <c r="B63" s="49">
        <f>AVERAGE('Session averages'!B63,'Session averages'!D63,'Session averages'!F63)</f>
        <v>0.6154477777777777</v>
      </c>
      <c r="C63" s="50">
        <f>AVERAGE('Session averages'!C63,'Session averages'!E63,'Session averages'!G63)</f>
        <v>-0.42744555555555558</v>
      </c>
      <c r="D63" s="88">
        <f>AVERAGE(B63:C63)</f>
        <v>9.4001111111111063E-2</v>
      </c>
      <c r="E63" s="21">
        <f>MAX(B63:C63)-MIN(B63:C63)</f>
        <v>1.0428933333333332</v>
      </c>
    </row>
    <row r="64" spans="1:5" ht="15" thickBot="1" x14ac:dyDescent="0.45">
      <c r="A64" s="14">
        <f t="shared" si="0"/>
        <v>0.5900000000000003</v>
      </c>
      <c r="B64" s="49">
        <f>AVERAGE('Session averages'!B64,'Session averages'!D64,'Session averages'!F64)</f>
        <v>-2.7379877777777772</v>
      </c>
      <c r="C64" s="50">
        <f>AVERAGE('Session averages'!C64,'Session averages'!E64,'Session averages'!G64)</f>
        <v>-4.0922411111111119</v>
      </c>
      <c r="D64" s="88">
        <f>AVERAGE(B64:C64)</f>
        <v>-3.4151144444444448</v>
      </c>
      <c r="E64" s="21">
        <f>MAX(B64:C64)-MIN(B64:C64)</f>
        <v>1.3542533333333346</v>
      </c>
    </row>
    <row r="65" spans="1:5" ht="15" thickBot="1" x14ac:dyDescent="0.45">
      <c r="A65" s="14">
        <f t="shared" si="0"/>
        <v>0.60000000000000031</v>
      </c>
      <c r="B65" s="49">
        <f>AVERAGE('Session averages'!B65,'Session averages'!D65,'Session averages'!F65)</f>
        <v>-6.2427049999999999</v>
      </c>
      <c r="C65" s="50">
        <f>AVERAGE('Session averages'!C65,'Session averages'!E65,'Session averages'!G65)</f>
        <v>-7.8108827777777776</v>
      </c>
      <c r="D65" s="88">
        <f>AVERAGE(B65:C65)</f>
        <v>-7.0267938888888892</v>
      </c>
      <c r="E65" s="21">
        <f>MAX(B65:C65)-MIN(B65:C65)</f>
        <v>1.5681777777777777</v>
      </c>
    </row>
    <row r="66" spans="1:5" ht="15" thickBot="1" x14ac:dyDescent="0.45">
      <c r="A66" s="14">
        <f t="shared" si="0"/>
        <v>0.61000000000000032</v>
      </c>
      <c r="B66" s="49">
        <f>AVERAGE('Session averages'!B66,'Session averages'!D66,'Session averages'!F66)</f>
        <v>-9.6636283333333335</v>
      </c>
      <c r="C66" s="50">
        <f>AVERAGE('Session averages'!C66,'Session averages'!E66,'Session averages'!G66)</f>
        <v>-11.298328333333336</v>
      </c>
      <c r="D66" s="88">
        <f>AVERAGE(B66:C66)</f>
        <v>-10.480978333333335</v>
      </c>
      <c r="E66" s="21">
        <f>MAX(B66:C66)-MIN(B66:C66)</f>
        <v>1.6347000000000023</v>
      </c>
    </row>
    <row r="67" spans="1:5" ht="15" thickBot="1" x14ac:dyDescent="0.45">
      <c r="A67" s="14">
        <f t="shared" si="0"/>
        <v>0.62000000000000033</v>
      </c>
      <c r="B67" s="49">
        <f>AVERAGE('Session averages'!B67,'Session averages'!D67,'Session averages'!F67)</f>
        <v>-12.704946111111113</v>
      </c>
      <c r="C67" s="50">
        <f>AVERAGE('Session averages'!C67,'Session averages'!E67,'Session averages'!G67)</f>
        <v>-14.234305555555556</v>
      </c>
      <c r="D67" s="88">
        <f>AVERAGE(B67:C67)</f>
        <v>-13.469625833333335</v>
      </c>
      <c r="E67" s="21">
        <f>MAX(B67:C67)-MIN(B67:C67)</f>
        <v>1.5293594444444434</v>
      </c>
    </row>
    <row r="68" spans="1:5" ht="15" thickBot="1" x14ac:dyDescent="0.45">
      <c r="A68" s="14">
        <f t="shared" si="0"/>
        <v>0.63000000000000034</v>
      </c>
      <c r="B68" s="49">
        <f>AVERAGE('Session averages'!B68,'Session averages'!D68,'Session averages'!F68)</f>
        <v>-15.066685555555553</v>
      </c>
      <c r="C68" s="50">
        <f>AVERAGE('Session averages'!C68,'Session averages'!E68,'Session averages'!G68)</f>
        <v>-16.333497222222221</v>
      </c>
      <c r="D68" s="88">
        <f>AVERAGE(B68:C68)</f>
        <v>-15.700091388888886</v>
      </c>
      <c r="E68" s="21">
        <f>MAX(B68:C68)-MIN(B68:C68)</f>
        <v>1.2668116666666673</v>
      </c>
    </row>
    <row r="69" spans="1:5" ht="15" thickBot="1" x14ac:dyDescent="0.45">
      <c r="A69" s="14">
        <f t="shared" si="0"/>
        <v>0.64000000000000035</v>
      </c>
      <c r="B69" s="49">
        <f>AVERAGE('Session averages'!B69,'Session averages'!D69,'Session averages'!F69)</f>
        <v>-16.51989277777778</v>
      </c>
      <c r="C69" s="50">
        <f>AVERAGE('Session averages'!C69,'Session averages'!E69,'Session averages'!G69)</f>
        <v>-17.416214444444446</v>
      </c>
      <c r="D69" s="88">
        <f>AVERAGE(B69:C69)</f>
        <v>-16.968053611111113</v>
      </c>
      <c r="E69" s="21">
        <f>MAX(B69:C69)-MIN(B69:C69)</f>
        <v>0.89632166666666535</v>
      </c>
    </row>
    <row r="70" spans="1:5" ht="15" thickBot="1" x14ac:dyDescent="0.45">
      <c r="A70" s="14">
        <f t="shared" ref="A70:A105" si="1">A69+0.01</f>
        <v>0.65000000000000036</v>
      </c>
      <c r="B70" s="49">
        <f>AVERAGE('Session averages'!B70,'Session averages'!D70,'Session averages'!F70)</f>
        <v>-16.965750555555559</v>
      </c>
      <c r="C70" s="50">
        <f>AVERAGE('Session averages'!C70,'Session averages'!E70,'Session averages'!G70)</f>
        <v>-17.449402222222222</v>
      </c>
      <c r="D70" s="88">
        <f>AVERAGE(B70:C70)</f>
        <v>-17.207576388888889</v>
      </c>
      <c r="E70" s="21">
        <f>MAX(B70:C70)-MIN(B70:C70)</f>
        <v>0.48365166666666326</v>
      </c>
    </row>
    <row r="71" spans="1:5" ht="15" thickBot="1" x14ac:dyDescent="0.45">
      <c r="A71" s="14">
        <f t="shared" si="1"/>
        <v>0.66000000000000036</v>
      </c>
      <c r="B71" s="49">
        <f>AVERAGE('Session averages'!B71,'Session averages'!D71,'Session averages'!F71)</f>
        <v>-16.455421111111111</v>
      </c>
      <c r="C71" s="50">
        <f>AVERAGE('Session averages'!C71,'Session averages'!E71,'Session averages'!G71)</f>
        <v>-16.546617777777779</v>
      </c>
      <c r="D71" s="88">
        <f>AVERAGE(B71:C71)</f>
        <v>-16.501019444444445</v>
      </c>
      <c r="E71" s="21">
        <f>MAX(B71:C71)-MIN(B71:C71)</f>
        <v>9.1196666666668591E-2</v>
      </c>
    </row>
    <row r="72" spans="1:5" ht="15" thickBot="1" x14ac:dyDescent="0.45">
      <c r="A72" s="14">
        <f t="shared" si="1"/>
        <v>0.67000000000000037</v>
      </c>
      <c r="B72" s="49">
        <f>AVERAGE('Session averages'!B72,'Session averages'!D72,'Session averages'!F72)</f>
        <v>-15.169349444444444</v>
      </c>
      <c r="C72" s="50">
        <f>AVERAGE('Session averages'!C72,'Session averages'!E72,'Session averages'!G72)</f>
        <v>-14.934220000000002</v>
      </c>
      <c r="D72" s="88">
        <f>AVERAGE(B72:C72)</f>
        <v>-15.051784722222223</v>
      </c>
      <c r="E72" s="21">
        <f>MAX(B72:C72)-MIN(B72:C72)</f>
        <v>0.23512944444444273</v>
      </c>
    </row>
    <row r="73" spans="1:5" ht="15" thickBot="1" x14ac:dyDescent="0.45">
      <c r="A73" s="14">
        <f t="shared" si="1"/>
        <v>0.68000000000000038</v>
      </c>
      <c r="B73" s="49">
        <f>AVERAGE('Session averages'!B73,'Session averages'!D73,'Session averages'!F73)</f>
        <v>-13.369008333333333</v>
      </c>
      <c r="C73" s="50">
        <f>AVERAGE('Session averages'!C73,'Session averages'!E73,'Session averages'!G73)</f>
        <v>-12.896393333333334</v>
      </c>
      <c r="D73" s="88">
        <f>AVERAGE(B73:C73)</f>
        <v>-13.132700833333335</v>
      </c>
      <c r="E73" s="21">
        <f>MAX(B73:C73)-MIN(B73:C73)</f>
        <v>0.47261499999999934</v>
      </c>
    </row>
    <row r="74" spans="1:5" ht="15" thickBot="1" x14ac:dyDescent="0.45">
      <c r="A74" s="14">
        <f t="shared" si="1"/>
        <v>0.69000000000000039</v>
      </c>
      <c r="B74" s="49">
        <f>AVERAGE('Session averages'!B74,'Session averages'!D74,'Session averages'!F74)</f>
        <v>-11.336730000000001</v>
      </c>
      <c r="C74" s="50">
        <f>AVERAGE('Session averages'!C74,'Session averages'!E74,'Session averages'!G74)</f>
        <v>-10.713610555555555</v>
      </c>
      <c r="D74" s="88">
        <f>AVERAGE(B74:C74)</f>
        <v>-11.025170277777779</v>
      </c>
      <c r="E74" s="21">
        <f>MAX(B74:C74)-MIN(B74:C74)</f>
        <v>0.62311944444444656</v>
      </c>
    </row>
    <row r="75" spans="1:5" ht="15" thickBot="1" x14ac:dyDescent="0.45">
      <c r="A75" s="14">
        <f t="shared" si="1"/>
        <v>0.7000000000000004</v>
      </c>
      <c r="B75" s="49">
        <f>AVERAGE('Session averages'!B75,'Session averages'!D75,'Session averages'!F75)</f>
        <v>-9.3171461111111125</v>
      </c>
      <c r="C75" s="50">
        <f>AVERAGE('Session averages'!C75,'Session averages'!E75,'Session averages'!G75)</f>
        <v>-8.6102177777777786</v>
      </c>
      <c r="D75" s="88">
        <f>AVERAGE(B75:C75)</f>
        <v>-8.9636819444444455</v>
      </c>
      <c r="E75" s="21">
        <f>MAX(B75:C75)-MIN(B75:C75)</f>
        <v>0.70692833333333382</v>
      </c>
    </row>
    <row r="76" spans="1:5" ht="15" thickBot="1" x14ac:dyDescent="0.45">
      <c r="A76" s="14">
        <f t="shared" si="1"/>
        <v>0.71000000000000041</v>
      </c>
      <c r="B76" s="49">
        <f>AVERAGE('Session averages'!B76,'Session averages'!D76,'Session averages'!F76)</f>
        <v>-7.4773661111111123</v>
      </c>
      <c r="C76" s="50">
        <f>AVERAGE('Session averages'!C76,'Session averages'!E76,'Session averages'!G76)</f>
        <v>-6.7259227777777779</v>
      </c>
      <c r="D76" s="88">
        <f>AVERAGE(B76:C76)</f>
        <v>-7.1016444444444451</v>
      </c>
      <c r="E76" s="21">
        <f>MAX(B76:C76)-MIN(B76:C76)</f>
        <v>0.75144333333333435</v>
      </c>
    </row>
    <row r="77" spans="1:5" ht="15" thickBot="1" x14ac:dyDescent="0.45">
      <c r="A77" s="14">
        <f t="shared" si="1"/>
        <v>0.72000000000000042</v>
      </c>
      <c r="B77" s="49">
        <f>AVERAGE('Session averages'!B77,'Session averages'!D77,'Session averages'!F77)</f>
        <v>-5.8956299999999997</v>
      </c>
      <c r="C77" s="50">
        <f>AVERAGE('Session averages'!C77,'Session averages'!E77,'Session averages'!G77)</f>
        <v>-5.1159233333333338</v>
      </c>
      <c r="D77" s="88">
        <f>AVERAGE(B77:C77)</f>
        <v>-5.5057766666666668</v>
      </c>
      <c r="E77" s="21">
        <f>MAX(B77:C77)-MIN(B77:C77)</f>
        <v>0.77970666666666588</v>
      </c>
    </row>
    <row r="78" spans="1:5" ht="15" thickBot="1" x14ac:dyDescent="0.45">
      <c r="A78" s="14">
        <f t="shared" si="1"/>
        <v>0.73000000000000043</v>
      </c>
      <c r="B78" s="49">
        <f>AVERAGE('Session averages'!B78,'Session averages'!D78,'Session averages'!F78)</f>
        <v>-4.5773111111111113</v>
      </c>
      <c r="C78" s="50">
        <f>AVERAGE('Session averages'!C78,'Session averages'!E78,'Session averages'!G78)</f>
        <v>-3.7722127777777779</v>
      </c>
      <c r="D78" s="88">
        <f>AVERAGE(B78:C78)</f>
        <v>-4.1747619444444446</v>
      </c>
      <c r="E78" s="21">
        <f>MAX(B78:C78)-MIN(B78:C78)</f>
        <v>0.80509833333333347</v>
      </c>
    </row>
    <row r="79" spans="1:5" ht="15" thickBot="1" x14ac:dyDescent="0.45">
      <c r="A79" s="14">
        <f t="shared" si="1"/>
        <v>0.74000000000000044</v>
      </c>
      <c r="B79" s="49">
        <f>AVERAGE('Session averages'!B79,'Session averages'!D79,'Session averages'!F79)</f>
        <v>-3.4852044444444439</v>
      </c>
      <c r="C79" s="50">
        <f>AVERAGE('Session averages'!C79,'Session averages'!E79,'Session averages'!G79)</f>
        <v>-2.6527449999999999</v>
      </c>
      <c r="D79" s="88">
        <f>AVERAGE(B79:C79)</f>
        <v>-3.0689747222222219</v>
      </c>
      <c r="E79" s="21">
        <f>MAX(B79:C79)-MIN(B79:C79)</f>
        <v>0.83245944444444397</v>
      </c>
    </row>
    <row r="80" spans="1:5" ht="15" thickBot="1" x14ac:dyDescent="0.45">
      <c r="A80" s="14">
        <f t="shared" si="1"/>
        <v>0.75000000000000044</v>
      </c>
      <c r="B80" s="49">
        <f>AVERAGE('Session averages'!B80,'Session averages'!D80,'Session averages'!F80)</f>
        <v>-2.5704083333333334</v>
      </c>
      <c r="C80" s="50">
        <f>AVERAGE('Session averages'!C80,'Session averages'!E80,'Session averages'!G80)</f>
        <v>-1.706903888888889</v>
      </c>
      <c r="D80" s="88">
        <f>AVERAGE(B80:C80)</f>
        <v>-2.1386561111111111</v>
      </c>
      <c r="E80" s="21">
        <f>MAX(B80:C80)-MIN(B80:C80)</f>
        <v>0.86350444444444441</v>
      </c>
    </row>
    <row r="81" spans="1:5" ht="15" thickBot="1" x14ac:dyDescent="0.45">
      <c r="A81" s="14">
        <f t="shared" si="1"/>
        <v>0.76000000000000045</v>
      </c>
      <c r="B81" s="49">
        <f>AVERAGE('Session averages'!B81,'Session averages'!D81,'Session averages'!F81)</f>
        <v>-1.7935705555555554</v>
      </c>
      <c r="C81" s="50">
        <f>AVERAGE('Session averages'!C81,'Session averages'!E81,'Session averages'!G81)</f>
        <v>-0.89324111111111115</v>
      </c>
      <c r="D81" s="88">
        <f>AVERAGE(B81:C81)</f>
        <v>-1.3434058333333332</v>
      </c>
      <c r="E81" s="21">
        <f>MAX(B81:C81)-MIN(B81:C81)</f>
        <v>0.90032944444444429</v>
      </c>
    </row>
    <row r="82" spans="1:5" ht="15" thickBot="1" x14ac:dyDescent="0.45">
      <c r="A82" s="14">
        <f t="shared" si="1"/>
        <v>0.77000000000000046</v>
      </c>
      <c r="B82" s="49">
        <f>AVERAGE('Session averages'!B82,'Session averages'!D82,'Session averages'!F82)</f>
        <v>-1.1343016666666668</v>
      </c>
      <c r="C82" s="50">
        <f>AVERAGE('Session averages'!C82,'Session averages'!E82,'Session averages'!G82)</f>
        <v>-0.18850166666666665</v>
      </c>
      <c r="D82" s="88">
        <f>AVERAGE(B82:C82)</f>
        <v>-0.66140166666666667</v>
      </c>
      <c r="E82" s="21">
        <f>MAX(B82:C82)-MIN(B82:C82)</f>
        <v>0.94580000000000009</v>
      </c>
    </row>
    <row r="83" spans="1:5" ht="15" thickBot="1" x14ac:dyDescent="0.45">
      <c r="A83" s="14">
        <f t="shared" si="1"/>
        <v>0.78000000000000047</v>
      </c>
      <c r="B83" s="49">
        <f>AVERAGE('Session averages'!B83,'Session averages'!D83,'Session averages'!F83)</f>
        <v>-0.59065055555555557</v>
      </c>
      <c r="C83" s="50">
        <f>AVERAGE('Session averages'!C83,'Session averages'!E83,'Session averages'!G83)</f>
        <v>0.41073444444444435</v>
      </c>
      <c r="D83" s="88">
        <f>AVERAGE(B83:C83)</f>
        <v>-8.9958055555555611E-2</v>
      </c>
      <c r="E83" s="21">
        <f>MAX(B83:C83)-MIN(B83:C83)</f>
        <v>1.001385</v>
      </c>
    </row>
    <row r="84" spans="1:5" ht="15" thickBot="1" x14ac:dyDescent="0.45">
      <c r="A84" s="14">
        <f t="shared" si="1"/>
        <v>0.79000000000000048</v>
      </c>
      <c r="B84" s="49">
        <f>AVERAGE('Session averages'!B84,'Session averages'!D84,'Session averages'!F84)</f>
        <v>-0.1721416666666665</v>
      </c>
      <c r="C84" s="50">
        <f>AVERAGE('Session averages'!C84,'Session averages'!E84,'Session averages'!G84)</f>
        <v>0.89241611111111097</v>
      </c>
      <c r="D84" s="88">
        <f>AVERAGE(B84:C84)</f>
        <v>0.36013722222222222</v>
      </c>
      <c r="E84" s="21">
        <f>MAX(B84:C84)-MIN(B84:C84)</f>
        <v>1.0645577777777775</v>
      </c>
    </row>
    <row r="85" spans="1:5" ht="15" thickBot="1" x14ac:dyDescent="0.45">
      <c r="A85" s="14">
        <f t="shared" si="1"/>
        <v>0.80000000000000049</v>
      </c>
      <c r="B85" s="49">
        <f>AVERAGE('Session averages'!B85,'Session averages'!D85,'Session averages'!F85)</f>
        <v>0.108945</v>
      </c>
      <c r="C85" s="50">
        <f>AVERAGE('Session averages'!C85,'Session averages'!E85,'Session averages'!G85)</f>
        <v>1.23803</v>
      </c>
      <c r="D85" s="88">
        <f>AVERAGE(B85:C85)</f>
        <v>0.67348750000000002</v>
      </c>
      <c r="E85" s="21">
        <f>MAX(B85:C85)-MIN(B85:C85)</f>
        <v>1.1290849999999999</v>
      </c>
    </row>
    <row r="86" spans="1:5" ht="15" thickBot="1" x14ac:dyDescent="0.45">
      <c r="A86" s="14">
        <f t="shared" si="1"/>
        <v>0.8100000000000005</v>
      </c>
      <c r="B86" s="49">
        <f>AVERAGE('Session averages'!B86,'Session averages'!D86,'Session averages'!F86)</f>
        <v>0.24606777777777786</v>
      </c>
      <c r="C86" s="50">
        <f>AVERAGE('Session averages'!C86,'Session averages'!E86,'Session averages'!G86)</f>
        <v>1.432762222222222</v>
      </c>
      <c r="D86" s="88">
        <f>AVERAGE(B86:C86)</f>
        <v>0.83941499999999991</v>
      </c>
      <c r="E86" s="21">
        <f>MAX(B86:C86)-MIN(B86:C86)</f>
        <v>1.1866944444444443</v>
      </c>
    </row>
    <row r="87" spans="1:5" ht="15" thickBot="1" x14ac:dyDescent="0.45">
      <c r="A87" s="14">
        <f t="shared" si="1"/>
        <v>0.82000000000000051</v>
      </c>
      <c r="B87" s="49">
        <f>AVERAGE('Session averages'!B87,'Session averages'!D87,'Session averages'!F87)</f>
        <v>0.24540888888888901</v>
      </c>
      <c r="C87" s="50">
        <f>AVERAGE('Session averages'!C87,'Session averages'!E87,'Session averages'!G87)</f>
        <v>1.4749955555555554</v>
      </c>
      <c r="D87" s="88">
        <f>AVERAGE(B87:C87)</f>
        <v>0.8602022222222222</v>
      </c>
      <c r="E87" s="21">
        <f>MAX(B87:C87)-MIN(B87:C87)</f>
        <v>1.2295866666666664</v>
      </c>
    </row>
    <row r="88" spans="1:5" ht="15" thickBot="1" x14ac:dyDescent="0.45">
      <c r="A88" s="14">
        <f t="shared" si="1"/>
        <v>0.83000000000000052</v>
      </c>
      <c r="B88" s="49">
        <f>AVERAGE('Session averages'!B88,'Session averages'!D88,'Session averages'!F88)</f>
        <v>0.13022666666666649</v>
      </c>
      <c r="C88" s="50">
        <f>AVERAGE('Session averages'!C88,'Session averages'!E88,'Session averages'!G88)</f>
        <v>1.3812761111111109</v>
      </c>
      <c r="D88" s="88">
        <f>AVERAGE(B88:C88)</f>
        <v>0.75575138888888871</v>
      </c>
      <c r="E88" s="21">
        <f>MAX(B88:C88)-MIN(B88:C88)</f>
        <v>1.2510494444444444</v>
      </c>
    </row>
    <row r="89" spans="1:5" ht="15" thickBot="1" x14ac:dyDescent="0.45">
      <c r="A89" s="14">
        <f t="shared" si="1"/>
        <v>0.84000000000000052</v>
      </c>
      <c r="B89" s="49">
        <f>AVERAGE('Session averages'!B89,'Session averages'!D89,'Session averages'!F89)</f>
        <v>-5.9274999999999967E-2</v>
      </c>
      <c r="C89" s="50">
        <f>AVERAGE('Session averages'!C89,'Session averages'!E89,'Session averages'!G89)</f>
        <v>1.1860605555555555</v>
      </c>
      <c r="D89" s="88">
        <f>AVERAGE(B89:C89)</f>
        <v>0.56339277777777774</v>
      </c>
      <c r="E89" s="21">
        <f>MAX(B89:C89)-MIN(B89:C89)</f>
        <v>1.2453355555555554</v>
      </c>
    </row>
    <row r="90" spans="1:5" ht="15" thickBot="1" x14ac:dyDescent="0.45">
      <c r="A90" s="14">
        <f t="shared" si="1"/>
        <v>0.85000000000000053</v>
      </c>
      <c r="B90" s="49">
        <f>AVERAGE('Session averages'!B90,'Session averages'!D90,'Session averages'!F90)</f>
        <v>-0.27197999999999994</v>
      </c>
      <c r="C90" s="50">
        <f>AVERAGE('Session averages'!C90,'Session averages'!E90,'Session averages'!G90)</f>
        <v>0.93627444444444441</v>
      </c>
      <c r="D90" s="88">
        <f>AVERAGE(B90:C90)</f>
        <v>0.33214722222222226</v>
      </c>
      <c r="E90" s="21">
        <f>MAX(B90:C90)-MIN(B90:C90)</f>
        <v>1.2082544444444443</v>
      </c>
    </row>
    <row r="91" spans="1:5" ht="15" thickBot="1" x14ac:dyDescent="0.45">
      <c r="A91" s="14">
        <f t="shared" si="1"/>
        <v>0.86000000000000054</v>
      </c>
      <c r="B91" s="49">
        <f>AVERAGE('Session averages'!B91,'Session averages'!D91,'Session averages'!F91)</f>
        <v>-0.45702222222222222</v>
      </c>
      <c r="C91" s="50">
        <f>AVERAGE('Session averages'!C91,'Session averages'!E91,'Session averages'!G91)</f>
        <v>0.6827644444444444</v>
      </c>
      <c r="D91" s="88">
        <f>AVERAGE(B91:C91)</f>
        <v>0.11287111111111109</v>
      </c>
      <c r="E91" s="21">
        <f>MAX(B91:C91)-MIN(B91:C91)</f>
        <v>1.1397866666666667</v>
      </c>
    </row>
    <row r="92" spans="1:5" ht="15" thickBot="1" x14ac:dyDescent="0.45">
      <c r="A92" s="14">
        <f t="shared" si="1"/>
        <v>0.87000000000000055</v>
      </c>
      <c r="B92" s="49">
        <f>AVERAGE('Session averages'!B92,'Session averages'!D92,'Session averages'!F92)</f>
        <v>-0.57521222222222224</v>
      </c>
      <c r="C92" s="50">
        <f>AVERAGE('Session averages'!C92,'Session averages'!E92,'Session averages'!G92)</f>
        <v>0.47142888888888884</v>
      </c>
      <c r="D92" s="88">
        <f>AVERAGE(B92:C92)</f>
        <v>-5.1891666666666697E-2</v>
      </c>
      <c r="E92" s="21">
        <f>MAX(B92:C92)-MIN(B92:C92)</f>
        <v>1.0466411111111111</v>
      </c>
    </row>
    <row r="93" spans="1:5" ht="15" thickBot="1" x14ac:dyDescent="0.45">
      <c r="A93" s="14">
        <f t="shared" si="1"/>
        <v>0.88000000000000056</v>
      </c>
      <c r="B93" s="49">
        <f>AVERAGE('Session averages'!B93,'Session averages'!D93,'Session averages'!F93)</f>
        <v>-0.60624000000000011</v>
      </c>
      <c r="C93" s="50">
        <f>AVERAGE('Session averages'!C93,'Session averages'!E93,'Session averages'!G93)</f>
        <v>0.3369705555555555</v>
      </c>
      <c r="D93" s="88">
        <f>AVERAGE(B93:C93)</f>
        <v>-0.13463472222222231</v>
      </c>
      <c r="E93" s="21">
        <f>MAX(B93:C93)-MIN(B93:C93)</f>
        <v>0.94321055555555566</v>
      </c>
    </row>
    <row r="94" spans="1:5" ht="15" thickBot="1" x14ac:dyDescent="0.45">
      <c r="A94" s="14">
        <f t="shared" si="1"/>
        <v>0.89000000000000057</v>
      </c>
      <c r="B94" s="49">
        <f>AVERAGE('Session averages'!B94,'Session averages'!D94,'Session averages'!F94)</f>
        <v>-0.54724222222222219</v>
      </c>
      <c r="C94" s="50">
        <f>AVERAGE('Session averages'!C94,'Session averages'!E94,'Session averages'!G94)</f>
        <v>0.3014066666666666</v>
      </c>
      <c r="D94" s="88">
        <f>AVERAGE(B94:C94)</f>
        <v>-0.12291777777777779</v>
      </c>
      <c r="E94" s="21">
        <f>MAX(B94:C94)-MIN(B94:C94)</f>
        <v>0.84864888888888879</v>
      </c>
    </row>
    <row r="95" spans="1:5" ht="15" thickBot="1" x14ac:dyDescent="0.45">
      <c r="A95" s="14">
        <f t="shared" si="1"/>
        <v>0.90000000000000058</v>
      </c>
      <c r="B95" s="49">
        <f>AVERAGE('Session averages'!B95,'Session averages'!D95,'Session averages'!F95)</f>
        <v>-0.40615111111111118</v>
      </c>
      <c r="C95" s="50">
        <f>AVERAGE('Session averages'!C95,'Session averages'!E95,'Session averages'!G95)</f>
        <v>0.37452333333333332</v>
      </c>
      <c r="D95" s="88">
        <f>AVERAGE(B95:C95)</f>
        <v>-1.5813888888888933E-2</v>
      </c>
      <c r="E95" s="21">
        <f>MAX(B95:C95)-MIN(B95:C95)</f>
        <v>0.78067444444444445</v>
      </c>
    </row>
    <row r="96" spans="1:5" ht="15" thickBot="1" x14ac:dyDescent="0.45">
      <c r="A96" s="14">
        <f t="shared" si="1"/>
        <v>0.91000000000000059</v>
      </c>
      <c r="B96" s="49">
        <f>AVERAGE('Session averages'!B96,'Session averages'!D96,'Session averages'!F96)</f>
        <v>-0.19467000000000009</v>
      </c>
      <c r="C96" s="50">
        <f>AVERAGE('Session averages'!C96,'Session averages'!E96,'Session averages'!G96)</f>
        <v>0.55421888888888893</v>
      </c>
      <c r="D96" s="88">
        <f>AVERAGE(B96:C96)</f>
        <v>0.1797744444444444</v>
      </c>
      <c r="E96" s="21">
        <f>MAX(B96:C96)-MIN(B96:C96)</f>
        <v>0.74888888888888905</v>
      </c>
    </row>
    <row r="97" spans="1:8" ht="15" thickBot="1" x14ac:dyDescent="0.45">
      <c r="A97" s="14">
        <f t="shared" si="1"/>
        <v>0.9200000000000006</v>
      </c>
      <c r="B97" s="49">
        <f>AVERAGE('Session averages'!B97,'Session averages'!D97,'Session averages'!F97)</f>
        <v>7.2366111111111173E-2</v>
      </c>
      <c r="C97" s="50">
        <f>AVERAGE('Session averages'!C97,'Session averages'!E97,'Session averages'!G97)</f>
        <v>0.82335777777777774</v>
      </c>
      <c r="D97" s="88">
        <f>AVERAGE(B97:C97)</f>
        <v>0.44786194444444444</v>
      </c>
      <c r="E97" s="21">
        <f>MAX(B97:C97)-MIN(B97:C97)</f>
        <v>0.75099166666666661</v>
      </c>
    </row>
    <row r="98" spans="1:8" ht="15" thickBot="1" x14ac:dyDescent="0.45">
      <c r="A98" s="14">
        <f t="shared" si="1"/>
        <v>0.9300000000000006</v>
      </c>
      <c r="B98" s="49">
        <f>AVERAGE('Session averages'!B98,'Session averages'!D98,'Session averages'!F98)</f>
        <v>0.36971555555555574</v>
      </c>
      <c r="C98" s="50">
        <f>AVERAGE('Session averages'!C98,'Session averages'!E98,'Session averages'!G98)</f>
        <v>1.1429444444444445</v>
      </c>
      <c r="D98" s="88">
        <f>AVERAGE(B98:C98)</f>
        <v>0.75633000000000017</v>
      </c>
      <c r="E98" s="21">
        <f>MAX(B98:C98)-MIN(B98:C98)</f>
        <v>0.77322888888888874</v>
      </c>
    </row>
    <row r="99" spans="1:8" ht="15" thickBot="1" x14ac:dyDescent="0.45">
      <c r="A99" s="14">
        <f t="shared" si="1"/>
        <v>0.94000000000000061</v>
      </c>
      <c r="B99" s="49">
        <f>AVERAGE('Session averages'!B99,'Session averages'!D99,'Session averages'!F99)</f>
        <v>0.6511555555555556</v>
      </c>
      <c r="C99" s="50">
        <f>AVERAGE('Session averages'!C99,'Session averages'!E99,'Session averages'!G99)</f>
        <v>1.4468605555555556</v>
      </c>
      <c r="D99" s="88">
        <f>AVERAGE(B99:C99)</f>
        <v>1.0490080555555557</v>
      </c>
      <c r="E99" s="21">
        <f>MAX(B99:C99)-MIN(B99:C99)</f>
        <v>0.795705</v>
      </c>
    </row>
    <row r="100" spans="1:8" ht="15" thickBot="1" x14ac:dyDescent="0.45">
      <c r="A100" s="14">
        <f t="shared" si="1"/>
        <v>0.95000000000000062</v>
      </c>
      <c r="B100" s="49">
        <f>AVERAGE('Session averages'!B100,'Session averages'!D100,'Session averages'!F100)</f>
        <v>0.84362555555555552</v>
      </c>
      <c r="C100" s="50">
        <f>AVERAGE('Session averages'!C100,'Session averages'!E100,'Session averages'!G100)</f>
        <v>1.6415499999999998</v>
      </c>
      <c r="D100" s="88">
        <f>AVERAGE(B100:C100)</f>
        <v>1.2425877777777776</v>
      </c>
      <c r="E100" s="21">
        <f>MAX(B100:C100)-MIN(B100:C100)</f>
        <v>0.79792444444444433</v>
      </c>
    </row>
    <row r="101" spans="1:8" ht="15" thickBot="1" x14ac:dyDescent="0.45">
      <c r="A101" s="14">
        <f t="shared" si="1"/>
        <v>0.96000000000000063</v>
      </c>
      <c r="B101" s="49">
        <f>AVERAGE('Session averages'!B101,'Session averages'!D101,'Session averages'!F101)</f>
        <v>0.85248222222222214</v>
      </c>
      <c r="C101" s="50">
        <f>AVERAGE('Session averages'!C101,'Session averages'!E101,'Session averages'!G101)</f>
        <v>1.6182411111111115</v>
      </c>
      <c r="D101" s="88">
        <f>AVERAGE(B101:C101)</f>
        <v>1.2353616666666669</v>
      </c>
      <c r="E101" s="21">
        <f>MAX(B101:C101)-MIN(B101:C101)</f>
        <v>0.76575888888888932</v>
      </c>
    </row>
    <row r="102" spans="1:8" ht="15" thickBot="1" x14ac:dyDescent="0.45">
      <c r="A102" s="14">
        <f t="shared" si="1"/>
        <v>0.97000000000000064</v>
      </c>
      <c r="B102" s="49">
        <f>AVERAGE('Session averages'!B102,'Session averages'!D102,'Session averages'!F102)</f>
        <v>0.58125666666666664</v>
      </c>
      <c r="C102" s="50">
        <f>AVERAGE('Session averages'!C102,'Session averages'!E102,'Session averages'!G102)</f>
        <v>1.2761805555555557</v>
      </c>
      <c r="D102" s="88">
        <f>AVERAGE(B102:C102)</f>
        <v>0.9287186111111112</v>
      </c>
      <c r="E102" s="21">
        <f>MAX(B102:C102)-MIN(B102:C102)</f>
        <v>0.69492388888888901</v>
      </c>
    </row>
    <row r="103" spans="1:8" ht="15" thickBot="1" x14ac:dyDescent="0.45">
      <c r="A103" s="14">
        <f t="shared" si="1"/>
        <v>0.98000000000000065</v>
      </c>
      <c r="B103" s="49">
        <f>AVERAGE('Session averages'!B103,'Session averages'!D103,'Session averages'!F103)</f>
        <v>-3.8150555555555722E-2</v>
      </c>
      <c r="C103" s="50">
        <f>AVERAGE('Session averages'!C103,'Session averages'!E103,'Session averages'!G103)</f>
        <v>0.55404000000000009</v>
      </c>
      <c r="D103" s="88">
        <f>AVERAGE(B103:C103)</f>
        <v>0.2579447222222222</v>
      </c>
      <c r="E103" s="21">
        <f>MAX(B103:C103)-MIN(B103:C103)</f>
        <v>0.59219055555555578</v>
      </c>
    </row>
    <row r="104" spans="1:8" ht="15" thickBot="1" x14ac:dyDescent="0.45">
      <c r="A104" s="14">
        <f t="shared" si="1"/>
        <v>0.99000000000000066</v>
      </c>
      <c r="B104" s="49">
        <f>AVERAGE('Session averages'!B104,'Session averages'!D104,'Session averages'!F104)</f>
        <v>-1.0139149999999999</v>
      </c>
      <c r="C104" s="50">
        <f>AVERAGE('Session averages'!C104,'Session averages'!E104,'Session averages'!G104)</f>
        <v>-0.54047222222222224</v>
      </c>
      <c r="D104" s="88">
        <f>AVERAGE(B104:C104)</f>
        <v>-0.77719361111111107</v>
      </c>
      <c r="E104" s="21">
        <f>MAX(B104:C104)-MIN(B104:C104)</f>
        <v>0.47344277777777766</v>
      </c>
    </row>
    <row r="105" spans="1:8" ht="15" thickBot="1" x14ac:dyDescent="0.45">
      <c r="A105" s="15">
        <f t="shared" si="1"/>
        <v>1.0000000000000007</v>
      </c>
      <c r="B105" s="49">
        <f>AVERAGE('Session averages'!B105,'Session averages'!D105,'Session averages'!F105)</f>
        <v>-2.2755705555555559</v>
      </c>
      <c r="C105" s="50">
        <f>AVERAGE('Session averages'!C105,'Session averages'!E105,'Session averages'!G105)</f>
        <v>-1.9169822222222226</v>
      </c>
      <c r="D105" s="89">
        <f>AVERAGE(B105:C105)</f>
        <v>-2.0962763888888891</v>
      </c>
      <c r="E105" s="23">
        <f>MAX(B105:C105)-MIN(B105:C105)</f>
        <v>0.35858833333333329</v>
      </c>
    </row>
    <row r="106" spans="1:8" x14ac:dyDescent="0.4">
      <c r="A106" s="3"/>
      <c r="B106" s="3"/>
      <c r="C106" s="3"/>
      <c r="D106" s="48"/>
      <c r="E106" s="48"/>
      <c r="F106" s="48"/>
      <c r="G106" s="48"/>
      <c r="H106" s="48"/>
    </row>
    <row r="107" spans="1:8" x14ac:dyDescent="0.4">
      <c r="A107" s="3"/>
      <c r="B107" s="3"/>
      <c r="C107" s="3"/>
      <c r="D107" s="48"/>
      <c r="E107" s="48"/>
      <c r="F107" s="48"/>
      <c r="G107" s="48"/>
      <c r="H107" s="48"/>
    </row>
    <row r="108" spans="1:8" x14ac:dyDescent="0.4">
      <c r="A108" s="3"/>
      <c r="B108" s="3"/>
      <c r="C108" s="3"/>
      <c r="D108" s="48"/>
      <c r="E108" s="48"/>
      <c r="F108" s="48"/>
      <c r="G108" s="48"/>
      <c r="H108" s="48"/>
    </row>
    <row r="109" spans="1:8" x14ac:dyDescent="0.4">
      <c r="A109" s="3"/>
      <c r="B109" s="3"/>
      <c r="C109" s="3"/>
      <c r="D109" s="48"/>
      <c r="E109" s="48"/>
      <c r="F109" s="48"/>
      <c r="G109" s="48"/>
      <c r="H109" s="48"/>
    </row>
    <row r="110" spans="1:8" x14ac:dyDescent="0.4">
      <c r="A110" s="3"/>
      <c r="B110" s="3"/>
      <c r="C110" s="3"/>
      <c r="D110" s="48"/>
      <c r="E110" s="48"/>
      <c r="F110" s="48"/>
      <c r="G110" s="48"/>
      <c r="H110" s="48"/>
    </row>
    <row r="111" spans="1:8" x14ac:dyDescent="0.4">
      <c r="A111" s="3"/>
      <c r="B111" s="3"/>
      <c r="C111" s="3"/>
      <c r="D111" s="48"/>
      <c r="E111" s="48"/>
      <c r="F111" s="48"/>
      <c r="G111" s="48"/>
      <c r="H111" s="48"/>
    </row>
    <row r="112" spans="1:8" x14ac:dyDescent="0.4">
      <c r="A112" s="3"/>
      <c r="B112" s="3"/>
      <c r="C112" s="3"/>
      <c r="D112" s="48"/>
      <c r="E112" s="48"/>
      <c r="F112" s="48"/>
      <c r="G112" s="48"/>
      <c r="H112" s="48"/>
    </row>
    <row r="113" spans="1:8" x14ac:dyDescent="0.4">
      <c r="A113" s="3"/>
      <c r="B113" s="3"/>
      <c r="C113" s="3"/>
      <c r="D113" s="48"/>
      <c r="E113" s="48"/>
      <c r="F113" s="48"/>
      <c r="G113" s="48"/>
      <c r="H113" s="48"/>
    </row>
    <row r="114" spans="1:8" x14ac:dyDescent="0.4">
      <c r="A114" s="3"/>
      <c r="B114" s="3"/>
      <c r="C114" s="3"/>
      <c r="D114" s="48"/>
      <c r="E114" s="48"/>
      <c r="F114" s="48"/>
      <c r="G114" s="48"/>
      <c r="H114" s="48"/>
    </row>
    <row r="115" spans="1:8" x14ac:dyDescent="0.4">
      <c r="A115" s="3"/>
      <c r="B115" s="3"/>
      <c r="C115" s="3"/>
      <c r="D115" s="48"/>
      <c r="E115" s="48"/>
      <c r="F115" s="48"/>
      <c r="G115" s="48"/>
      <c r="H115" s="48"/>
    </row>
    <row r="116" spans="1:8" x14ac:dyDescent="0.4">
      <c r="A116" s="3"/>
      <c r="B116" s="3"/>
      <c r="C116" s="3"/>
      <c r="D116" s="48"/>
      <c r="E116" s="48"/>
      <c r="F116" s="48"/>
      <c r="G116" s="48"/>
      <c r="H116" s="48"/>
    </row>
    <row r="117" spans="1:8" x14ac:dyDescent="0.4">
      <c r="A117" s="3"/>
      <c r="B117" s="3"/>
      <c r="C117" s="3"/>
      <c r="D117" s="48"/>
      <c r="E117" s="48"/>
      <c r="F117" s="48"/>
      <c r="G117" s="48"/>
      <c r="H117" s="48"/>
    </row>
    <row r="118" spans="1:8" x14ac:dyDescent="0.4">
      <c r="A118" s="3"/>
      <c r="B118" s="3"/>
      <c r="C118" s="3"/>
      <c r="D118" s="48"/>
      <c r="E118" s="48"/>
      <c r="F118" s="48"/>
      <c r="G118" s="48"/>
      <c r="H118" s="48"/>
    </row>
    <row r="119" spans="1:8" x14ac:dyDescent="0.4">
      <c r="A119" s="3"/>
      <c r="B119" s="3"/>
      <c r="C119" s="3"/>
      <c r="D119" s="48"/>
      <c r="E119" s="48"/>
      <c r="F119" s="48"/>
      <c r="G119" s="48"/>
      <c r="H119" s="48"/>
    </row>
    <row r="120" spans="1:8" x14ac:dyDescent="0.4">
      <c r="A120" s="3"/>
      <c r="B120" s="3"/>
      <c r="C120" s="3"/>
      <c r="D120" s="48"/>
      <c r="E120" s="48"/>
      <c r="F120" s="48"/>
      <c r="G120" s="48"/>
      <c r="H120" s="48"/>
    </row>
    <row r="121" spans="1:8" x14ac:dyDescent="0.4">
      <c r="A121" s="3"/>
      <c r="B121" s="3"/>
      <c r="C121" s="3"/>
      <c r="D121" s="48"/>
      <c r="E121" s="48"/>
      <c r="F121" s="48"/>
      <c r="G121" s="48"/>
      <c r="H121" s="48"/>
    </row>
    <row r="122" spans="1:8" x14ac:dyDescent="0.4">
      <c r="A122" s="3"/>
      <c r="B122" s="3"/>
      <c r="C122" s="3"/>
      <c r="D122" s="48"/>
      <c r="E122" s="48"/>
      <c r="F122" s="48"/>
      <c r="G122" s="48"/>
      <c r="H122" s="48"/>
    </row>
    <row r="123" spans="1:8" x14ac:dyDescent="0.4">
      <c r="A123" s="3"/>
      <c r="B123" s="3"/>
      <c r="C123" s="3"/>
      <c r="D123" s="48"/>
      <c r="E123" s="48"/>
      <c r="F123" s="48"/>
      <c r="G123" s="48"/>
      <c r="H123" s="48"/>
    </row>
    <row r="124" spans="1:8" x14ac:dyDescent="0.4">
      <c r="A124" s="3"/>
      <c r="B124" s="3"/>
      <c r="C124" s="3"/>
      <c r="D124" s="48"/>
      <c r="E124" s="48"/>
      <c r="F124" s="48"/>
      <c r="G124" s="48"/>
      <c r="H124" s="48"/>
    </row>
    <row r="125" spans="1:8" x14ac:dyDescent="0.4">
      <c r="A125" s="3"/>
      <c r="B125" s="3"/>
      <c r="C125" s="3"/>
      <c r="D125" s="48"/>
      <c r="E125" s="48"/>
      <c r="F125" s="48"/>
      <c r="G125" s="48"/>
      <c r="H125" s="48"/>
    </row>
    <row r="126" spans="1:8" x14ac:dyDescent="0.4">
      <c r="A126" s="3"/>
      <c r="B126" s="3"/>
      <c r="C126" s="3"/>
      <c r="D126" s="48"/>
      <c r="E126" s="48"/>
      <c r="F126" s="48"/>
      <c r="G126" s="48"/>
      <c r="H126" s="48"/>
    </row>
    <row r="127" spans="1:8" x14ac:dyDescent="0.4">
      <c r="A127" s="3"/>
      <c r="B127" s="3"/>
      <c r="C127" s="3"/>
      <c r="D127" s="48"/>
      <c r="E127" s="48"/>
      <c r="F127" s="48"/>
      <c r="G127" s="48"/>
      <c r="H127" s="48"/>
    </row>
    <row r="128" spans="1:8" x14ac:dyDescent="0.4">
      <c r="A128" s="3"/>
      <c r="B128" s="3"/>
      <c r="C128" s="3"/>
      <c r="D128" s="48"/>
      <c r="E128" s="48"/>
      <c r="F128" s="48"/>
      <c r="G128" s="48"/>
      <c r="H128" s="48"/>
    </row>
    <row r="129" spans="1:8" x14ac:dyDescent="0.4">
      <c r="A129" s="3"/>
      <c r="B129" s="3"/>
      <c r="C129" s="3"/>
      <c r="D129" s="48"/>
      <c r="E129" s="48"/>
      <c r="F129" s="48"/>
      <c r="G129" s="48"/>
      <c r="H129" s="48"/>
    </row>
    <row r="130" spans="1:8" x14ac:dyDescent="0.4">
      <c r="A130" s="3"/>
      <c r="B130" s="3"/>
      <c r="C130" s="3"/>
      <c r="D130" s="48"/>
      <c r="E130" s="48"/>
      <c r="F130" s="48"/>
      <c r="G130" s="48"/>
      <c r="H130" s="48"/>
    </row>
    <row r="131" spans="1:8" x14ac:dyDescent="0.4">
      <c r="A131" s="3"/>
      <c r="B131" s="3"/>
      <c r="C131" s="3"/>
      <c r="D131" s="48"/>
      <c r="E131" s="48"/>
      <c r="F131" s="48"/>
      <c r="G131" s="48"/>
      <c r="H131" s="48"/>
    </row>
    <row r="132" spans="1:8" x14ac:dyDescent="0.4">
      <c r="A132" s="3"/>
      <c r="B132" s="3"/>
      <c r="C132" s="3"/>
      <c r="D132" s="48"/>
      <c r="E132" s="48"/>
      <c r="F132" s="48"/>
      <c r="G132" s="48"/>
      <c r="H132" s="48"/>
    </row>
    <row r="133" spans="1:8" x14ac:dyDescent="0.4">
      <c r="A133" s="3"/>
      <c r="B133" s="3"/>
      <c r="C133" s="3"/>
      <c r="D133" s="48"/>
      <c r="E133" s="48"/>
      <c r="F133" s="48"/>
      <c r="G133" s="48"/>
      <c r="H133" s="48"/>
    </row>
    <row r="134" spans="1:8" x14ac:dyDescent="0.4">
      <c r="A134" s="3"/>
      <c r="B134" s="3"/>
      <c r="C134" s="3"/>
      <c r="D134" s="48"/>
      <c r="E134" s="48"/>
      <c r="F134" s="48"/>
      <c r="G134" s="48"/>
      <c r="H134" s="48"/>
    </row>
    <row r="135" spans="1:8" x14ac:dyDescent="0.4">
      <c r="A135" s="3"/>
      <c r="B135" s="3"/>
      <c r="C135" s="3"/>
      <c r="D135" s="48"/>
      <c r="E135" s="48"/>
      <c r="F135" s="48"/>
      <c r="G135" s="48"/>
      <c r="H135" s="48"/>
    </row>
    <row r="136" spans="1:8" x14ac:dyDescent="0.4">
      <c r="A136" s="3"/>
      <c r="B136" s="3"/>
      <c r="C136" s="3"/>
      <c r="D136" s="48"/>
      <c r="E136" s="48"/>
      <c r="F136" s="48"/>
      <c r="G136" s="48"/>
      <c r="H136" s="48"/>
    </row>
    <row r="137" spans="1:8" x14ac:dyDescent="0.4">
      <c r="A137" s="3"/>
      <c r="B137" s="3"/>
      <c r="C137" s="3"/>
      <c r="D137" s="48"/>
      <c r="E137" s="48"/>
      <c r="F137" s="48"/>
      <c r="G137" s="48"/>
      <c r="H137" s="48"/>
    </row>
    <row r="138" spans="1:8" x14ac:dyDescent="0.4">
      <c r="A138" s="3"/>
      <c r="B138" s="3"/>
      <c r="C138" s="3"/>
      <c r="D138" s="48"/>
      <c r="E138" s="48"/>
      <c r="F138" s="48"/>
      <c r="G138" s="48"/>
      <c r="H138" s="48"/>
    </row>
    <row r="139" spans="1:8" x14ac:dyDescent="0.4">
      <c r="A139" s="3"/>
      <c r="B139" s="3"/>
      <c r="C139" s="3"/>
      <c r="D139" s="48"/>
      <c r="E139" s="48"/>
      <c r="F139" s="48"/>
      <c r="G139" s="48"/>
      <c r="H139" s="48"/>
    </row>
    <row r="140" spans="1:8" x14ac:dyDescent="0.4">
      <c r="A140" s="3"/>
      <c r="B140" s="3"/>
      <c r="C140" s="3"/>
      <c r="D140" s="48"/>
      <c r="E140" s="48"/>
      <c r="F140" s="48"/>
      <c r="G140" s="48"/>
      <c r="H140" s="48"/>
    </row>
    <row r="141" spans="1:8" x14ac:dyDescent="0.4">
      <c r="A141" s="3"/>
      <c r="B141" s="3"/>
      <c r="C141" s="3"/>
      <c r="D141" s="48"/>
      <c r="E141" s="48"/>
      <c r="F141" s="48"/>
      <c r="G141" s="48"/>
      <c r="H141" s="48"/>
    </row>
    <row r="142" spans="1:8" x14ac:dyDescent="0.4">
      <c r="A142" s="3"/>
      <c r="B142" s="3"/>
      <c r="C142" s="3"/>
      <c r="D142" s="48"/>
      <c r="E142" s="48"/>
      <c r="F142" s="48"/>
      <c r="G142" s="48"/>
      <c r="H142" s="48"/>
    </row>
    <row r="143" spans="1:8" x14ac:dyDescent="0.4">
      <c r="A143" s="3"/>
      <c r="B143" s="3"/>
      <c r="C143" s="3"/>
      <c r="D143" s="48"/>
      <c r="E143" s="48"/>
      <c r="F143" s="48"/>
      <c r="G143" s="48"/>
      <c r="H143" s="48"/>
    </row>
    <row r="144" spans="1:8" x14ac:dyDescent="0.4">
      <c r="A144" s="3"/>
      <c r="B144" s="3"/>
      <c r="C144" s="3"/>
      <c r="D144" s="48"/>
      <c r="E144" s="48"/>
      <c r="F144" s="48"/>
      <c r="G144" s="48"/>
      <c r="H144" s="48"/>
    </row>
    <row r="145" spans="1:8" x14ac:dyDescent="0.4">
      <c r="A145" s="3"/>
      <c r="B145" s="3"/>
      <c r="C145" s="3"/>
      <c r="D145" s="48"/>
      <c r="E145" s="48"/>
      <c r="F145" s="48"/>
      <c r="G145" s="48"/>
      <c r="H145" s="48"/>
    </row>
    <row r="146" spans="1:8" x14ac:dyDescent="0.4">
      <c r="A146" s="3"/>
      <c r="B146" s="3"/>
      <c r="C146" s="3"/>
      <c r="D146" s="48"/>
      <c r="E146" s="48"/>
      <c r="F146" s="48"/>
      <c r="G146" s="48"/>
      <c r="H146" s="48"/>
    </row>
    <row r="147" spans="1:8" x14ac:dyDescent="0.4">
      <c r="A147" s="3"/>
      <c r="B147" s="3"/>
      <c r="C147" s="3"/>
      <c r="D147" s="48"/>
      <c r="E147" s="48"/>
      <c r="F147" s="48"/>
      <c r="G147" s="48"/>
      <c r="H147" s="48"/>
    </row>
    <row r="148" spans="1:8" x14ac:dyDescent="0.4">
      <c r="A148" s="3"/>
      <c r="B148" s="3"/>
      <c r="C148" s="3"/>
      <c r="D148" s="48"/>
      <c r="E148" s="48"/>
      <c r="F148" s="48"/>
      <c r="G148" s="48"/>
      <c r="H148" s="48"/>
    </row>
    <row r="149" spans="1:8" x14ac:dyDescent="0.4">
      <c r="A149" s="3"/>
      <c r="B149" s="3"/>
      <c r="C149" s="3"/>
      <c r="D149" s="48"/>
      <c r="E149" s="48"/>
      <c r="F149" s="48"/>
      <c r="G149" s="48"/>
      <c r="H149" s="48"/>
    </row>
    <row r="150" spans="1:8" x14ac:dyDescent="0.4">
      <c r="A150" s="3"/>
      <c r="B150" s="3"/>
      <c r="C150" s="3"/>
      <c r="D150" s="48"/>
      <c r="E150" s="48"/>
      <c r="F150" s="48"/>
      <c r="G150" s="48"/>
      <c r="H150" s="48"/>
    </row>
    <row r="151" spans="1:8" x14ac:dyDescent="0.4">
      <c r="A151" s="3"/>
      <c r="B151" s="3"/>
      <c r="C151" s="3"/>
      <c r="D151" s="48"/>
      <c r="E151" s="48"/>
      <c r="F151" s="48"/>
      <c r="G151" s="48"/>
      <c r="H151" s="48"/>
    </row>
    <row r="152" spans="1:8" x14ac:dyDescent="0.4">
      <c r="A152" s="3"/>
      <c r="B152" s="3"/>
      <c r="C152" s="3"/>
      <c r="D152" s="48"/>
      <c r="E152" s="48"/>
      <c r="F152" s="48"/>
      <c r="G152" s="48"/>
      <c r="H152" s="48"/>
    </row>
    <row r="153" spans="1:8" x14ac:dyDescent="0.4">
      <c r="A153" s="3"/>
      <c r="B153" s="3"/>
      <c r="C153" s="3"/>
      <c r="D153" s="48"/>
      <c r="E153" s="48"/>
      <c r="F153" s="48"/>
      <c r="G153" s="48"/>
      <c r="H153" s="48"/>
    </row>
    <row r="154" spans="1:8" x14ac:dyDescent="0.4">
      <c r="A154" s="3"/>
      <c r="B154" s="3"/>
      <c r="C154" s="3"/>
      <c r="D154" s="48"/>
      <c r="E154" s="48"/>
      <c r="F154" s="48"/>
      <c r="G154" s="48"/>
      <c r="H154" s="48"/>
    </row>
    <row r="155" spans="1:8" x14ac:dyDescent="0.4">
      <c r="A155" s="3"/>
      <c r="B155" s="3"/>
      <c r="C155" s="3"/>
      <c r="D155" s="48"/>
      <c r="E155" s="48"/>
      <c r="F155" s="48"/>
      <c r="G155" s="48"/>
      <c r="H155" s="48"/>
    </row>
    <row r="156" spans="1:8" x14ac:dyDescent="0.4">
      <c r="A156" s="3"/>
      <c r="B156" s="3"/>
      <c r="C156" s="3"/>
      <c r="D156" s="48"/>
      <c r="E156" s="48"/>
      <c r="F156" s="48"/>
      <c r="G156" s="48"/>
      <c r="H156" s="48"/>
    </row>
    <row r="157" spans="1:8" x14ac:dyDescent="0.4">
      <c r="A157" s="3"/>
      <c r="B157" s="3"/>
      <c r="C157" s="3"/>
      <c r="D157" s="48"/>
      <c r="E157" s="48"/>
      <c r="F157" s="48"/>
      <c r="G157" s="48"/>
      <c r="H157" s="48"/>
    </row>
    <row r="158" spans="1:8" x14ac:dyDescent="0.4">
      <c r="A158" s="3"/>
      <c r="B158" s="3"/>
      <c r="C158" s="3"/>
      <c r="D158" s="48"/>
      <c r="E158" s="48"/>
      <c r="F158" s="48"/>
      <c r="G158" s="48"/>
      <c r="H158" s="48"/>
    </row>
    <row r="159" spans="1:8" x14ac:dyDescent="0.4">
      <c r="A159" s="3"/>
      <c r="B159" s="3"/>
      <c r="C159" s="3"/>
      <c r="D159" s="48"/>
      <c r="E159" s="48"/>
      <c r="F159" s="48"/>
      <c r="G159" s="48"/>
      <c r="H159" s="48"/>
    </row>
    <row r="160" spans="1:8" x14ac:dyDescent="0.4">
      <c r="A160" s="3"/>
      <c r="B160" s="3"/>
      <c r="C160" s="3"/>
      <c r="D160" s="48"/>
      <c r="E160" s="48"/>
      <c r="F160" s="48"/>
      <c r="G160" s="48"/>
      <c r="H160" s="48"/>
    </row>
    <row r="161" spans="1:8" x14ac:dyDescent="0.4">
      <c r="A161" s="3"/>
      <c r="B161" s="3"/>
      <c r="C161" s="3"/>
      <c r="D161" s="48"/>
      <c r="E161" s="48"/>
      <c r="F161" s="48"/>
      <c r="G161" s="48"/>
      <c r="H161" s="48"/>
    </row>
    <row r="162" spans="1:8" x14ac:dyDescent="0.4">
      <c r="A162" s="3"/>
      <c r="B162" s="3"/>
      <c r="C162" s="3"/>
      <c r="D162" s="48"/>
      <c r="E162" s="48"/>
      <c r="F162" s="48"/>
      <c r="G162" s="48"/>
      <c r="H162" s="48"/>
    </row>
    <row r="163" spans="1:8" x14ac:dyDescent="0.4">
      <c r="A163" s="3"/>
      <c r="B163" s="3"/>
      <c r="C163" s="3"/>
      <c r="D163" s="48"/>
      <c r="E163" s="48"/>
      <c r="F163" s="48"/>
      <c r="G163" s="48"/>
      <c r="H163" s="48"/>
    </row>
    <row r="164" spans="1:8" x14ac:dyDescent="0.4">
      <c r="A164" s="3"/>
      <c r="B164" s="3"/>
      <c r="C164" s="3"/>
      <c r="D164" s="48"/>
      <c r="E164" s="48"/>
      <c r="F164" s="48"/>
      <c r="G164" s="48"/>
      <c r="H164" s="48"/>
    </row>
    <row r="165" spans="1:8" x14ac:dyDescent="0.4">
      <c r="A165" s="3"/>
      <c r="B165" s="3"/>
      <c r="C165" s="3"/>
      <c r="D165" s="48"/>
      <c r="E165" s="48"/>
      <c r="F165" s="48"/>
      <c r="G165" s="48"/>
      <c r="H165" s="48"/>
    </row>
    <row r="166" spans="1:8" x14ac:dyDescent="0.4">
      <c r="A166" s="3"/>
    </row>
    <row r="167" spans="1:8" x14ac:dyDescent="0.4">
      <c r="A167" s="3"/>
    </row>
    <row r="168" spans="1:8" x14ac:dyDescent="0.4">
      <c r="A168" s="3"/>
    </row>
    <row r="169" spans="1:8" x14ac:dyDescent="0.4">
      <c r="A169" s="3"/>
    </row>
    <row r="170" spans="1:8" x14ac:dyDescent="0.4">
      <c r="A170" s="3"/>
    </row>
    <row r="171" spans="1:8" x14ac:dyDescent="0.4">
      <c r="A171" s="3"/>
    </row>
    <row r="172" spans="1:8" x14ac:dyDescent="0.4">
      <c r="A172" s="3"/>
    </row>
    <row r="173" spans="1:8" x14ac:dyDescent="0.4">
      <c r="A173" s="3"/>
    </row>
    <row r="174" spans="1:8" x14ac:dyDescent="0.4">
      <c r="A174" s="3"/>
    </row>
    <row r="175" spans="1:8" x14ac:dyDescent="0.4">
      <c r="A175" s="3"/>
    </row>
    <row r="176" spans="1:8" x14ac:dyDescent="0.4">
      <c r="A176" s="3"/>
    </row>
    <row r="177" spans="1:1" x14ac:dyDescent="0.4">
      <c r="A177" s="3"/>
    </row>
    <row r="178" spans="1:1" x14ac:dyDescent="0.4">
      <c r="A178" s="3"/>
    </row>
    <row r="179" spans="1:1" x14ac:dyDescent="0.4">
      <c r="A179" s="3"/>
    </row>
    <row r="180" spans="1:1" x14ac:dyDescent="0.4">
      <c r="A180" s="3"/>
    </row>
    <row r="181" spans="1:1" x14ac:dyDescent="0.4">
      <c r="A181" s="3"/>
    </row>
    <row r="182" spans="1:1" x14ac:dyDescent="0.4">
      <c r="A182" s="3"/>
    </row>
    <row r="183" spans="1:1" x14ac:dyDescent="0.4">
      <c r="A183" s="3"/>
    </row>
    <row r="184" spans="1:1" x14ac:dyDescent="0.4">
      <c r="A184" s="3"/>
    </row>
    <row r="185" spans="1:1" x14ac:dyDescent="0.4">
      <c r="A185" s="3"/>
    </row>
    <row r="186" spans="1:1" x14ac:dyDescent="0.4">
      <c r="A186" s="3"/>
    </row>
    <row r="187" spans="1:1" x14ac:dyDescent="0.4">
      <c r="A187" s="3"/>
    </row>
    <row r="188" spans="1:1" x14ac:dyDescent="0.4">
      <c r="A188" s="3"/>
    </row>
    <row r="189" spans="1:1" x14ac:dyDescent="0.4">
      <c r="A189" s="3"/>
    </row>
    <row r="190" spans="1:1" x14ac:dyDescent="0.4">
      <c r="A190" s="3"/>
    </row>
    <row r="191" spans="1:1" x14ac:dyDescent="0.4">
      <c r="A191" s="3"/>
    </row>
    <row r="192" spans="1:1" x14ac:dyDescent="0.4">
      <c r="A192" s="3"/>
    </row>
    <row r="193" spans="1:1" x14ac:dyDescent="0.4">
      <c r="A193" s="3"/>
    </row>
    <row r="194" spans="1:1" x14ac:dyDescent="0.4">
      <c r="A194" s="3"/>
    </row>
    <row r="195" spans="1:1" x14ac:dyDescent="0.4">
      <c r="A195" s="3"/>
    </row>
    <row r="196" spans="1:1" x14ac:dyDescent="0.4">
      <c r="A196" s="3"/>
    </row>
    <row r="197" spans="1:1" x14ac:dyDescent="0.4">
      <c r="A197" s="3"/>
    </row>
    <row r="198" spans="1:1" x14ac:dyDescent="0.4">
      <c r="A198" s="3"/>
    </row>
    <row r="199" spans="1:1" x14ac:dyDescent="0.4">
      <c r="A199" s="3"/>
    </row>
    <row r="200" spans="1:1" x14ac:dyDescent="0.4">
      <c r="A200" s="3"/>
    </row>
    <row r="201" spans="1:1" x14ac:dyDescent="0.4">
      <c r="A201" s="3"/>
    </row>
    <row r="202" spans="1:1" x14ac:dyDescent="0.4">
      <c r="A202" s="3"/>
    </row>
    <row r="203" spans="1:1" x14ac:dyDescent="0.4">
      <c r="A203" s="3"/>
    </row>
    <row r="204" spans="1:1" x14ac:dyDescent="0.4">
      <c r="A204" s="3"/>
    </row>
    <row r="205" spans="1:1" x14ac:dyDescent="0.4">
      <c r="A205" s="3"/>
    </row>
    <row r="206" spans="1:1" x14ac:dyDescent="0.4">
      <c r="A206" s="3"/>
    </row>
    <row r="207" spans="1:1" x14ac:dyDescent="0.4">
      <c r="A207" s="3"/>
    </row>
    <row r="208" spans="1:1" x14ac:dyDescent="0.4">
      <c r="A208" s="3"/>
    </row>
    <row r="209" spans="1:1" x14ac:dyDescent="0.4">
      <c r="A209" s="3"/>
    </row>
    <row r="210" spans="1:1" x14ac:dyDescent="0.4">
      <c r="A210" s="3"/>
    </row>
    <row r="211" spans="1:1" x14ac:dyDescent="0.4">
      <c r="A211" s="3"/>
    </row>
    <row r="212" spans="1:1" x14ac:dyDescent="0.4">
      <c r="A212" s="3"/>
    </row>
    <row r="213" spans="1:1" x14ac:dyDescent="0.4">
      <c r="A213" s="3"/>
    </row>
    <row r="214" spans="1:1" x14ac:dyDescent="0.4">
      <c r="A214" s="3"/>
    </row>
    <row r="215" spans="1:1" x14ac:dyDescent="0.4">
      <c r="A215" s="3"/>
    </row>
    <row r="216" spans="1:1" x14ac:dyDescent="0.4">
      <c r="A216" s="3"/>
    </row>
    <row r="217" spans="1:1" x14ac:dyDescent="0.4">
      <c r="A217" s="3"/>
    </row>
    <row r="218" spans="1:1" x14ac:dyDescent="0.4">
      <c r="A218" s="3"/>
    </row>
    <row r="219" spans="1:1" x14ac:dyDescent="0.4">
      <c r="A219" s="3"/>
    </row>
    <row r="220" spans="1:1" x14ac:dyDescent="0.4">
      <c r="A220" s="3"/>
    </row>
    <row r="221" spans="1:1" x14ac:dyDescent="0.4">
      <c r="A221" s="3"/>
    </row>
    <row r="222" spans="1:1" x14ac:dyDescent="0.4">
      <c r="A222" s="3"/>
    </row>
    <row r="223" spans="1:1" x14ac:dyDescent="0.4">
      <c r="A223" s="3"/>
    </row>
    <row r="224" spans="1:1" x14ac:dyDescent="0.4">
      <c r="A224" s="3"/>
    </row>
    <row r="225" spans="1:1" x14ac:dyDescent="0.4">
      <c r="A225" s="3"/>
    </row>
    <row r="226" spans="1:1" x14ac:dyDescent="0.4">
      <c r="A226" s="3"/>
    </row>
    <row r="227" spans="1:1" x14ac:dyDescent="0.4">
      <c r="A227" s="3"/>
    </row>
    <row r="228" spans="1:1" x14ac:dyDescent="0.4">
      <c r="A228" s="3"/>
    </row>
    <row r="229" spans="1:1" x14ac:dyDescent="0.4">
      <c r="A229" s="3"/>
    </row>
    <row r="230" spans="1:1" x14ac:dyDescent="0.4">
      <c r="A230" s="3"/>
    </row>
    <row r="231" spans="1:1" x14ac:dyDescent="0.4">
      <c r="A231" s="3"/>
    </row>
    <row r="232" spans="1:1" x14ac:dyDescent="0.4">
      <c r="A232" s="3"/>
    </row>
    <row r="233" spans="1:1" x14ac:dyDescent="0.4">
      <c r="A233" s="3"/>
    </row>
    <row r="234" spans="1:1" x14ac:dyDescent="0.4">
      <c r="A234" s="3"/>
    </row>
    <row r="235" spans="1:1" x14ac:dyDescent="0.4">
      <c r="A235" s="3"/>
    </row>
    <row r="236" spans="1:1" x14ac:dyDescent="0.4">
      <c r="A236" s="3"/>
    </row>
    <row r="237" spans="1:1" x14ac:dyDescent="0.4">
      <c r="A237" s="3"/>
    </row>
    <row r="238" spans="1:1" x14ac:dyDescent="0.4">
      <c r="A238" s="3"/>
    </row>
    <row r="239" spans="1:1" x14ac:dyDescent="0.4">
      <c r="A239" s="3"/>
    </row>
    <row r="240" spans="1:1" x14ac:dyDescent="0.4">
      <c r="A240" s="3"/>
    </row>
    <row r="241" spans="1:1" x14ac:dyDescent="0.4">
      <c r="A241" s="3"/>
    </row>
    <row r="242" spans="1:1" x14ac:dyDescent="0.4">
      <c r="A242" s="3"/>
    </row>
    <row r="243" spans="1:1" x14ac:dyDescent="0.4">
      <c r="A243" s="3"/>
    </row>
    <row r="244" spans="1:1" x14ac:dyDescent="0.4">
      <c r="A244" s="3"/>
    </row>
    <row r="245" spans="1:1" x14ac:dyDescent="0.4">
      <c r="A245" s="3"/>
    </row>
    <row r="246" spans="1:1" x14ac:dyDescent="0.4">
      <c r="A246" s="3"/>
    </row>
    <row r="247" spans="1:1" x14ac:dyDescent="0.4">
      <c r="A247" s="3"/>
    </row>
    <row r="248" spans="1:1" x14ac:dyDescent="0.4">
      <c r="A248" s="3"/>
    </row>
    <row r="249" spans="1:1" x14ac:dyDescent="0.4">
      <c r="A249" s="3"/>
    </row>
    <row r="250" spans="1:1" x14ac:dyDescent="0.4">
      <c r="A250" s="3"/>
    </row>
    <row r="251" spans="1:1" x14ac:dyDescent="0.4">
      <c r="A251" s="3"/>
    </row>
    <row r="252" spans="1:1" x14ac:dyDescent="0.4">
      <c r="A252" s="3"/>
    </row>
    <row r="253" spans="1:1" x14ac:dyDescent="0.4">
      <c r="A253" s="3"/>
    </row>
    <row r="254" spans="1:1" x14ac:dyDescent="0.4">
      <c r="A254" s="3"/>
    </row>
    <row r="255" spans="1:1" x14ac:dyDescent="0.4">
      <c r="A255" s="3"/>
    </row>
    <row r="256" spans="1:1" x14ac:dyDescent="0.4">
      <c r="A256" s="3"/>
    </row>
    <row r="257" spans="1:1" x14ac:dyDescent="0.4">
      <c r="A257" s="3"/>
    </row>
    <row r="258" spans="1:1" x14ac:dyDescent="0.4">
      <c r="A258" s="3"/>
    </row>
    <row r="259" spans="1:1" x14ac:dyDescent="0.4">
      <c r="A259" s="3"/>
    </row>
    <row r="260" spans="1:1" x14ac:dyDescent="0.4">
      <c r="A260" s="3"/>
    </row>
    <row r="261" spans="1:1" x14ac:dyDescent="0.4">
      <c r="A261" s="3"/>
    </row>
    <row r="262" spans="1:1" x14ac:dyDescent="0.4">
      <c r="A262" s="3"/>
    </row>
    <row r="263" spans="1:1" x14ac:dyDescent="0.4">
      <c r="A263" s="3"/>
    </row>
    <row r="264" spans="1:1" x14ac:dyDescent="0.4">
      <c r="A264" s="3"/>
    </row>
    <row r="265" spans="1:1" x14ac:dyDescent="0.4">
      <c r="A265" s="3"/>
    </row>
    <row r="266" spans="1:1" x14ac:dyDescent="0.4">
      <c r="A266" s="3"/>
    </row>
    <row r="267" spans="1:1" x14ac:dyDescent="0.4">
      <c r="A267" s="3"/>
    </row>
    <row r="268" spans="1:1" x14ac:dyDescent="0.4">
      <c r="A268" s="3"/>
    </row>
    <row r="269" spans="1:1" x14ac:dyDescent="0.4">
      <c r="A269" s="3"/>
    </row>
    <row r="270" spans="1:1" x14ac:dyDescent="0.4">
      <c r="A270" s="3"/>
    </row>
    <row r="271" spans="1:1" x14ac:dyDescent="0.4">
      <c r="A271" s="3"/>
    </row>
    <row r="272" spans="1:1" x14ac:dyDescent="0.4">
      <c r="A272" s="3"/>
    </row>
    <row r="273" spans="1:1" x14ac:dyDescent="0.4">
      <c r="A273" s="3"/>
    </row>
    <row r="274" spans="1:1" x14ac:dyDescent="0.4">
      <c r="A274" s="3"/>
    </row>
    <row r="275" spans="1:1" x14ac:dyDescent="0.4">
      <c r="A275" s="3"/>
    </row>
    <row r="276" spans="1:1" x14ac:dyDescent="0.4">
      <c r="A276" s="3"/>
    </row>
    <row r="277" spans="1:1" x14ac:dyDescent="0.4">
      <c r="A277" s="3"/>
    </row>
    <row r="278" spans="1:1" x14ac:dyDescent="0.4">
      <c r="A278" s="3"/>
    </row>
    <row r="279" spans="1:1" x14ac:dyDescent="0.4">
      <c r="A279" s="3"/>
    </row>
    <row r="280" spans="1:1" x14ac:dyDescent="0.4">
      <c r="A280" s="3"/>
    </row>
    <row r="281" spans="1:1" x14ac:dyDescent="0.4">
      <c r="A281" s="3"/>
    </row>
    <row r="282" spans="1:1" x14ac:dyDescent="0.4">
      <c r="A282" s="3"/>
    </row>
    <row r="283" spans="1:1" x14ac:dyDescent="0.4">
      <c r="A283" s="3"/>
    </row>
    <row r="284" spans="1:1" x14ac:dyDescent="0.4">
      <c r="A284" s="3"/>
    </row>
    <row r="285" spans="1:1" x14ac:dyDescent="0.4">
      <c r="A285" s="3"/>
    </row>
    <row r="286" spans="1:1" x14ac:dyDescent="0.4">
      <c r="A286" s="3"/>
    </row>
    <row r="287" spans="1:1" x14ac:dyDescent="0.4">
      <c r="A287" s="3"/>
    </row>
    <row r="288" spans="1:1" x14ac:dyDescent="0.4">
      <c r="A288" s="3"/>
    </row>
    <row r="289" spans="1:1" x14ac:dyDescent="0.4">
      <c r="A289" s="3"/>
    </row>
    <row r="290" spans="1:1" x14ac:dyDescent="0.4">
      <c r="A290" s="3"/>
    </row>
    <row r="291" spans="1:1" x14ac:dyDescent="0.4">
      <c r="A291" s="3"/>
    </row>
    <row r="292" spans="1:1" x14ac:dyDescent="0.4">
      <c r="A292" s="3"/>
    </row>
    <row r="293" spans="1:1" x14ac:dyDescent="0.4">
      <c r="A293" s="3"/>
    </row>
    <row r="294" spans="1:1" x14ac:dyDescent="0.4">
      <c r="A294" s="3"/>
    </row>
    <row r="295" spans="1:1" x14ac:dyDescent="0.4">
      <c r="A295" s="3"/>
    </row>
    <row r="296" spans="1:1" x14ac:dyDescent="0.4">
      <c r="A296" s="3"/>
    </row>
    <row r="297" spans="1:1" x14ac:dyDescent="0.4">
      <c r="A297" s="3"/>
    </row>
    <row r="298" spans="1:1" x14ac:dyDescent="0.4">
      <c r="A298" s="3"/>
    </row>
    <row r="299" spans="1:1" x14ac:dyDescent="0.4">
      <c r="A299" s="3"/>
    </row>
    <row r="300" spans="1:1" x14ac:dyDescent="0.4">
      <c r="A300" s="3"/>
    </row>
    <row r="301" spans="1:1" x14ac:dyDescent="0.4">
      <c r="A301" s="3"/>
    </row>
    <row r="302" spans="1:1" x14ac:dyDescent="0.4">
      <c r="A302" s="3"/>
    </row>
    <row r="303" spans="1:1" x14ac:dyDescent="0.4">
      <c r="A303" s="3"/>
    </row>
    <row r="304" spans="1:1" x14ac:dyDescent="0.4">
      <c r="A304" s="3"/>
    </row>
    <row r="305" spans="1:1" x14ac:dyDescent="0.4">
      <c r="A305" s="3"/>
    </row>
    <row r="306" spans="1:1" x14ac:dyDescent="0.4">
      <c r="A306" s="3"/>
    </row>
    <row r="307" spans="1:1" x14ac:dyDescent="0.4">
      <c r="A307" s="3"/>
    </row>
    <row r="308" spans="1:1" x14ac:dyDescent="0.4">
      <c r="A308" s="3"/>
    </row>
    <row r="309" spans="1:1" x14ac:dyDescent="0.4">
      <c r="A309" s="3"/>
    </row>
    <row r="310" spans="1:1" x14ac:dyDescent="0.4">
      <c r="A310" s="3"/>
    </row>
    <row r="311" spans="1:1" x14ac:dyDescent="0.4">
      <c r="A311" s="3"/>
    </row>
    <row r="312" spans="1:1" x14ac:dyDescent="0.4">
      <c r="A312" s="3"/>
    </row>
    <row r="313" spans="1:1" x14ac:dyDescent="0.4">
      <c r="A313" s="3"/>
    </row>
  </sheetData>
  <mergeCells count="2">
    <mergeCell ref="B1:D1"/>
    <mergeCell ref="B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workbookViewId="0">
      <selection activeCell="B5" sqref="B5"/>
    </sheetView>
  </sheetViews>
  <sheetFormatPr defaultColWidth="9.15234375" defaultRowHeight="14.6" x14ac:dyDescent="0.4"/>
  <cols>
    <col min="1" max="1" width="13.3828125" style="2" customWidth="1"/>
    <col min="2" max="8" width="11.3828125" style="2" customWidth="1"/>
    <col min="9" max="16384" width="9.15234375" style="2"/>
  </cols>
  <sheetData>
    <row r="1" spans="1:8" ht="15" thickBot="1" x14ac:dyDescent="0.45">
      <c r="A1" s="16" t="s">
        <v>6</v>
      </c>
      <c r="B1" s="146" t="s">
        <v>18</v>
      </c>
      <c r="C1" s="147"/>
      <c r="D1" s="147"/>
      <c r="E1" s="147"/>
      <c r="F1" s="147"/>
      <c r="G1" s="147"/>
      <c r="H1" s="148"/>
    </row>
    <row r="2" spans="1:8" ht="15" thickBot="1" x14ac:dyDescent="0.45">
      <c r="A2" s="16" t="s">
        <v>0</v>
      </c>
      <c r="B2" s="134" t="s">
        <v>18</v>
      </c>
      <c r="C2" s="135"/>
      <c r="D2" s="135"/>
      <c r="E2" s="135"/>
      <c r="F2" s="135"/>
      <c r="G2" s="135"/>
      <c r="H2" s="136"/>
    </row>
    <row r="3" spans="1:8" s="4" customFormat="1" ht="15" thickBot="1" x14ac:dyDescent="0.45">
      <c r="A3" s="16" t="s">
        <v>1</v>
      </c>
      <c r="B3" s="149" t="s">
        <v>18</v>
      </c>
      <c r="C3" s="150"/>
      <c r="D3" s="150"/>
      <c r="E3" s="150"/>
      <c r="F3" s="150"/>
      <c r="G3" s="150"/>
      <c r="H3" s="151"/>
    </row>
    <row r="4" spans="1:8" ht="15" thickBot="1" x14ac:dyDescent="0.45">
      <c r="A4" s="16" t="s">
        <v>2</v>
      </c>
      <c r="B4" s="18" t="s">
        <v>10</v>
      </c>
      <c r="C4" s="20" t="s">
        <v>11</v>
      </c>
      <c r="D4" s="18" t="s">
        <v>12</v>
      </c>
      <c r="E4" s="20" t="s">
        <v>13</v>
      </c>
      <c r="F4" s="109" t="s">
        <v>20</v>
      </c>
      <c r="G4" s="105" t="s">
        <v>38</v>
      </c>
      <c r="H4" s="110" t="s">
        <v>39</v>
      </c>
    </row>
    <row r="5" spans="1:8" x14ac:dyDescent="0.4">
      <c r="A5" s="14">
        <v>0</v>
      </c>
      <c r="B5" s="83">
        <f>AVERAGE('Raw data'!B5:AK5)</f>
        <v>-3.0233849999999998</v>
      </c>
      <c r="C5" s="84">
        <f>STDEV('Raw data'!B5:AK5)</f>
        <v>1.9238591018731077</v>
      </c>
      <c r="D5" s="83">
        <f>B5-C5</f>
        <v>-4.9472441018731077</v>
      </c>
      <c r="E5" s="84">
        <f>2*C5</f>
        <v>3.8477182037462154</v>
      </c>
      <c r="F5" s="83">
        <f>SEM!C5</f>
        <v>1.7605850644891381</v>
      </c>
      <c r="G5" s="84">
        <f t="shared" ref="G5:G36" si="0">C5-F5</f>
        <v>0.16327403738396962</v>
      </c>
      <c r="H5" s="87">
        <f>2*F5</f>
        <v>3.5211701289782762</v>
      </c>
    </row>
    <row r="6" spans="1:8" x14ac:dyDescent="0.4">
      <c r="A6" s="14">
        <f t="shared" ref="A6:A70" si="1">A5+0.01</f>
        <v>0.01</v>
      </c>
      <c r="B6" s="19">
        <f>AVERAGE('Raw data'!B6:AK6)</f>
        <v>-4.8404697222222222</v>
      </c>
      <c r="C6" s="21">
        <f>STDEV('Raw data'!B6:AK6)</f>
        <v>1.9134606752903955</v>
      </c>
      <c r="D6" s="19">
        <f>B6-C6</f>
        <v>-6.7539303975126179</v>
      </c>
      <c r="E6" s="21">
        <f>2*C6</f>
        <v>3.8269213505807911</v>
      </c>
      <c r="F6" s="19">
        <f>SEM!C6</f>
        <v>1.7990953118956521</v>
      </c>
      <c r="G6" s="21">
        <f t="shared" si="0"/>
        <v>0.11436536339474346</v>
      </c>
      <c r="H6" s="88">
        <f t="shared" ref="H6:H69" si="2">2*F6</f>
        <v>3.5981906237913042</v>
      </c>
    </row>
    <row r="7" spans="1:8" x14ac:dyDescent="0.4">
      <c r="A7" s="14">
        <f t="shared" si="1"/>
        <v>0.02</v>
      </c>
      <c r="B7" s="19">
        <f>AVERAGE('Raw data'!B7:AK7)</f>
        <v>-6.4720275000000012</v>
      </c>
      <c r="C7" s="21">
        <f>STDEV('Raw data'!B7:AK7)</f>
        <v>1.8936933006005139</v>
      </c>
      <c r="D7" s="19">
        <f t="shared" ref="D7:D70" si="3">B7-C7</f>
        <v>-8.3657208006005153</v>
      </c>
      <c r="E7" s="21">
        <f t="shared" ref="E7:E70" si="4">2*C7</f>
        <v>3.7873866012010278</v>
      </c>
      <c r="F7" s="19">
        <f>SEM!C7</f>
        <v>1.8308763128718624</v>
      </c>
      <c r="G7" s="21">
        <f t="shared" si="0"/>
        <v>6.2816987728651519E-2</v>
      </c>
      <c r="H7" s="88">
        <f t="shared" si="2"/>
        <v>3.6617526257437247</v>
      </c>
    </row>
    <row r="8" spans="1:8" x14ac:dyDescent="0.4">
      <c r="A8" s="14">
        <f t="shared" si="1"/>
        <v>0.03</v>
      </c>
      <c r="B8" s="19">
        <f>AVERAGE('Raw data'!B8:AK8)</f>
        <v>-7.7189238888888916</v>
      </c>
      <c r="C8" s="21">
        <f>STDEV('Raw data'!B8:AK8)</f>
        <v>1.876703480124154</v>
      </c>
      <c r="D8" s="19">
        <f t="shared" si="3"/>
        <v>-9.5956273690130462</v>
      </c>
      <c r="E8" s="21">
        <f t="shared" si="4"/>
        <v>3.753406960248308</v>
      </c>
      <c r="F8" s="19">
        <f>SEM!C8</f>
        <v>1.8555623851980418</v>
      </c>
      <c r="G8" s="21">
        <f t="shared" si="0"/>
        <v>2.1141094926112158E-2</v>
      </c>
      <c r="H8" s="88">
        <f t="shared" si="2"/>
        <v>3.7111247703960837</v>
      </c>
    </row>
    <row r="9" spans="1:8" x14ac:dyDescent="0.4">
      <c r="A9" s="14">
        <f t="shared" si="1"/>
        <v>0.04</v>
      </c>
      <c r="B9" s="19">
        <f>AVERAGE('Raw data'!B9:AK9)</f>
        <v>-8.4764933333333374</v>
      </c>
      <c r="C9" s="21">
        <f>STDEV('Raw data'!B9:AK9)</f>
        <v>1.8689649900489016</v>
      </c>
      <c r="D9" s="19">
        <f t="shared" si="3"/>
        <v>-10.345458323382239</v>
      </c>
      <c r="E9" s="21">
        <f t="shared" si="4"/>
        <v>3.7379299800978032</v>
      </c>
      <c r="F9" s="19">
        <f>SEM!C9</f>
        <v>1.8687123086740776</v>
      </c>
      <c r="G9" s="21">
        <f t="shared" si="0"/>
        <v>2.5268137482403752E-4</v>
      </c>
      <c r="H9" s="88">
        <f t="shared" si="2"/>
        <v>3.7374246173481551</v>
      </c>
    </row>
    <row r="10" spans="1:8" x14ac:dyDescent="0.4">
      <c r="A10" s="14">
        <f t="shared" si="1"/>
        <v>0.05</v>
      </c>
      <c r="B10" s="19">
        <f>AVERAGE('Raw data'!B10:AK10)</f>
        <v>-8.7431699999999992</v>
      </c>
      <c r="C10" s="21">
        <f>STDEV('Raw data'!B10:AK10)</f>
        <v>1.8689462737718645</v>
      </c>
      <c r="D10" s="19">
        <f t="shared" si="3"/>
        <v>-10.612116273771864</v>
      </c>
      <c r="E10" s="21">
        <f t="shared" si="4"/>
        <v>3.737892547543729</v>
      </c>
      <c r="F10" s="19">
        <f>SEM!C10</f>
        <v>1.865430435186481</v>
      </c>
      <c r="G10" s="21">
        <f t="shared" si="0"/>
        <v>3.5158385853835128E-3</v>
      </c>
      <c r="H10" s="88">
        <f t="shared" si="2"/>
        <v>3.730860870372962</v>
      </c>
    </row>
    <row r="11" spans="1:8" x14ac:dyDescent="0.4">
      <c r="A11" s="14">
        <f t="shared" si="1"/>
        <v>6.0000000000000005E-2</v>
      </c>
      <c r="B11" s="19">
        <f>AVERAGE('Raw data'!B11:AK11)</f>
        <v>-8.5964208333333332</v>
      </c>
      <c r="C11" s="21">
        <f>STDEV('Raw data'!B11:AK11)</f>
        <v>1.8700935858268506</v>
      </c>
      <c r="D11" s="19">
        <f t="shared" si="3"/>
        <v>-10.466514419160184</v>
      </c>
      <c r="E11" s="21">
        <f t="shared" si="4"/>
        <v>3.7401871716537012</v>
      </c>
      <c r="F11" s="19">
        <f>SEM!C11</f>
        <v>1.8437812356949577</v>
      </c>
      <c r="G11" s="21">
        <f t="shared" si="0"/>
        <v>2.6312350131892925E-2</v>
      </c>
      <c r="H11" s="88">
        <f t="shared" si="2"/>
        <v>3.6875624713899153</v>
      </c>
    </row>
    <row r="12" spans="1:8" x14ac:dyDescent="0.4">
      <c r="A12" s="14">
        <f t="shared" si="1"/>
        <v>7.0000000000000007E-2</v>
      </c>
      <c r="B12" s="19">
        <f>AVERAGE('Raw data'!B12:AK12)</f>
        <v>-8.1530638888888891</v>
      </c>
      <c r="C12" s="21">
        <f>STDEV('Raw data'!B12:AK12)</f>
        <v>1.8651218039018604</v>
      </c>
      <c r="D12" s="19">
        <f t="shared" si="3"/>
        <v>-10.01818569279075</v>
      </c>
      <c r="E12" s="21">
        <f t="shared" si="4"/>
        <v>3.7302436078037209</v>
      </c>
      <c r="F12" s="19">
        <f>SEM!C12</f>
        <v>1.8052520577648055</v>
      </c>
      <c r="G12" s="21">
        <f t="shared" si="0"/>
        <v>5.986974613705498E-2</v>
      </c>
      <c r="H12" s="88">
        <f t="shared" si="2"/>
        <v>3.6105041155296109</v>
      </c>
    </row>
    <row r="13" spans="1:8" x14ac:dyDescent="0.4">
      <c r="A13" s="14">
        <f t="shared" si="1"/>
        <v>0.08</v>
      </c>
      <c r="B13" s="19">
        <f>AVERAGE('Raw data'!B13:AK13)</f>
        <v>-7.5318141666666678</v>
      </c>
      <c r="C13" s="21">
        <f>STDEV('Raw data'!B13:AK13)</f>
        <v>1.8491889269767787</v>
      </c>
      <c r="D13" s="19">
        <f t="shared" si="3"/>
        <v>-9.3810030936434465</v>
      </c>
      <c r="E13" s="21">
        <f t="shared" si="4"/>
        <v>3.6983778539535574</v>
      </c>
      <c r="F13" s="19">
        <f>SEM!C13</f>
        <v>1.7535783600140995</v>
      </c>
      <c r="G13" s="21">
        <f t="shared" si="0"/>
        <v>9.5610566962679222E-2</v>
      </c>
      <c r="H13" s="88">
        <f t="shared" si="2"/>
        <v>3.507156720028199</v>
      </c>
    </row>
    <row r="14" spans="1:8" x14ac:dyDescent="0.4">
      <c r="A14" s="14">
        <f t="shared" si="1"/>
        <v>0.09</v>
      </c>
      <c r="B14" s="19">
        <f>AVERAGE('Raw data'!B14:AK14)</f>
        <v>-6.8280158333333318</v>
      </c>
      <c r="C14" s="21">
        <f>STDEV('Raw data'!B14:AK14)</f>
        <v>1.8207727700329857</v>
      </c>
      <c r="D14" s="19">
        <f t="shared" si="3"/>
        <v>-8.6487886033663166</v>
      </c>
      <c r="E14" s="21">
        <f t="shared" si="4"/>
        <v>3.6415455400659713</v>
      </c>
      <c r="F14" s="19">
        <f>SEM!C14</f>
        <v>1.6932389809992194</v>
      </c>
      <c r="G14" s="21">
        <f t="shared" si="0"/>
        <v>0.12753378903376622</v>
      </c>
      <c r="H14" s="88">
        <f t="shared" si="2"/>
        <v>3.3864779619984389</v>
      </c>
    </row>
    <row r="15" spans="1:8" x14ac:dyDescent="0.4">
      <c r="A15" s="14">
        <f t="shared" si="1"/>
        <v>9.9999999999999992E-2</v>
      </c>
      <c r="B15" s="19">
        <f>AVERAGE('Raw data'!B15:AK15)</f>
        <v>-6.103793333333333</v>
      </c>
      <c r="C15" s="21">
        <f>STDEV('Raw data'!B15:AK15)</f>
        <v>1.7804970104135085</v>
      </c>
      <c r="D15" s="19">
        <f t="shared" si="3"/>
        <v>-7.8842903437468417</v>
      </c>
      <c r="E15" s="21">
        <f t="shared" si="4"/>
        <v>3.560994020827017</v>
      </c>
      <c r="F15" s="19">
        <f>SEM!C15</f>
        <v>1.6280939221525286</v>
      </c>
      <c r="G15" s="21">
        <f t="shared" si="0"/>
        <v>0.15240308826097992</v>
      </c>
      <c r="H15" s="88">
        <f t="shared" si="2"/>
        <v>3.2561878443050571</v>
      </c>
    </row>
    <row r="16" spans="1:8" x14ac:dyDescent="0.4">
      <c r="A16" s="14">
        <f t="shared" si="1"/>
        <v>0.10999999999999999</v>
      </c>
      <c r="B16" s="19">
        <f>AVERAGE('Raw data'!B16:AK16)</f>
        <v>-5.3905630555555559</v>
      </c>
      <c r="C16" s="21">
        <f>STDEV('Raw data'!B16:AK16)</f>
        <v>1.7297243259710793</v>
      </c>
      <c r="D16" s="19">
        <f t="shared" si="3"/>
        <v>-7.1202873815266354</v>
      </c>
      <c r="E16" s="21">
        <f t="shared" si="4"/>
        <v>3.4594486519421586</v>
      </c>
      <c r="F16" s="19">
        <f>SEM!C16</f>
        <v>1.5607528198356415</v>
      </c>
      <c r="G16" s="21">
        <f t="shared" si="0"/>
        <v>0.16897150613543777</v>
      </c>
      <c r="H16" s="88">
        <f t="shared" si="2"/>
        <v>3.121505639671283</v>
      </c>
    </row>
    <row r="17" spans="1:8" x14ac:dyDescent="0.4">
      <c r="A17" s="14">
        <f t="shared" si="1"/>
        <v>0.11999999999999998</v>
      </c>
      <c r="B17" s="19">
        <f>AVERAGE('Raw data'!B17:AK17)</f>
        <v>-4.6981352777777774</v>
      </c>
      <c r="C17" s="21">
        <f>STDEV('Raw data'!B17:AK17)</f>
        <v>1.6703349273304207</v>
      </c>
      <c r="D17" s="19">
        <f t="shared" si="3"/>
        <v>-6.3684702051081983</v>
      </c>
      <c r="E17" s="21">
        <f t="shared" si="4"/>
        <v>3.3406698546608413</v>
      </c>
      <c r="F17" s="19">
        <f>SEM!C17</f>
        <v>1.4929473951443293</v>
      </c>
      <c r="G17" s="21">
        <f t="shared" si="0"/>
        <v>0.17738753218609138</v>
      </c>
      <c r="H17" s="88">
        <f t="shared" si="2"/>
        <v>2.9858947902886586</v>
      </c>
    </row>
    <row r="18" spans="1:8" x14ac:dyDescent="0.4">
      <c r="A18" s="14">
        <f t="shared" si="1"/>
        <v>0.12999999999999998</v>
      </c>
      <c r="B18" s="19">
        <f>AVERAGE('Raw data'!B18:AK18)</f>
        <v>-4.0252352777777789</v>
      </c>
      <c r="C18" s="21">
        <f>STDEV('Raw data'!B18:AK18)</f>
        <v>1.6053481341485387</v>
      </c>
      <c r="D18" s="19">
        <f t="shared" si="3"/>
        <v>-5.6305834119263176</v>
      </c>
      <c r="E18" s="21">
        <f t="shared" si="4"/>
        <v>3.2106962682970774</v>
      </c>
      <c r="F18" s="19">
        <f>SEM!C18</f>
        <v>1.4264293545997278</v>
      </c>
      <c r="G18" s="21">
        <f t="shared" si="0"/>
        <v>0.17891877954881097</v>
      </c>
      <c r="H18" s="88">
        <f t="shared" si="2"/>
        <v>2.8528587091994555</v>
      </c>
    </row>
    <row r="19" spans="1:8" x14ac:dyDescent="0.4">
      <c r="A19" s="14">
        <f t="shared" si="1"/>
        <v>0.13999999999999999</v>
      </c>
      <c r="B19" s="19">
        <f>AVERAGE('Raw data'!B19:AK19)</f>
        <v>-3.3675694444444439</v>
      </c>
      <c r="C19" s="21">
        <f>STDEV('Raw data'!B19:AK19)</f>
        <v>1.5391519035438135</v>
      </c>
      <c r="D19" s="19">
        <f t="shared" si="3"/>
        <v>-4.9067213479882579</v>
      </c>
      <c r="E19" s="21">
        <f t="shared" si="4"/>
        <v>3.078303807087627</v>
      </c>
      <c r="F19" s="19">
        <f>SEM!C19</f>
        <v>1.3634577784171749</v>
      </c>
      <c r="G19" s="21">
        <f t="shared" si="0"/>
        <v>0.17569412512663862</v>
      </c>
      <c r="H19" s="88">
        <f t="shared" si="2"/>
        <v>2.7269155568343497</v>
      </c>
    </row>
    <row r="20" spans="1:8" x14ac:dyDescent="0.4">
      <c r="A20" s="14">
        <f t="shared" si="1"/>
        <v>0.15</v>
      </c>
      <c r="B20" s="19">
        <f>AVERAGE('Raw data'!B20:AK20)</f>
        <v>-2.7225872222222218</v>
      </c>
      <c r="C20" s="21">
        <f>STDEV('Raw data'!B20:AK20)</f>
        <v>1.4769993487407618</v>
      </c>
      <c r="D20" s="19">
        <f t="shared" si="3"/>
        <v>-4.1995865709629836</v>
      </c>
      <c r="E20" s="21">
        <f t="shared" si="4"/>
        <v>2.9539986974815235</v>
      </c>
      <c r="F20" s="19">
        <f>SEM!C20</f>
        <v>1.3066750011305903</v>
      </c>
      <c r="G20" s="21">
        <f t="shared" si="0"/>
        <v>0.17032434761017146</v>
      </c>
      <c r="H20" s="88">
        <f t="shared" si="2"/>
        <v>2.6133500022611806</v>
      </c>
    </row>
    <row r="21" spans="1:8" x14ac:dyDescent="0.4">
      <c r="A21" s="14">
        <f t="shared" si="1"/>
        <v>0.16</v>
      </c>
      <c r="B21" s="19">
        <f>AVERAGE('Raw data'!B21:AK21)</f>
        <v>-2.0909516666666672</v>
      </c>
      <c r="C21" s="21">
        <f>STDEV('Raw data'!B21:AK21)</f>
        <v>1.4233871460217695</v>
      </c>
      <c r="D21" s="19">
        <f t="shared" si="3"/>
        <v>-3.514338812688437</v>
      </c>
      <c r="E21" s="21">
        <f t="shared" si="4"/>
        <v>2.846774292043539</v>
      </c>
      <c r="F21" s="19">
        <f>SEM!C21</f>
        <v>1.2583523546178244</v>
      </c>
      <c r="G21" s="21">
        <f t="shared" si="0"/>
        <v>0.16503479140394517</v>
      </c>
      <c r="H21" s="88">
        <f t="shared" si="2"/>
        <v>2.5167047092356487</v>
      </c>
    </row>
    <row r="22" spans="1:8" x14ac:dyDescent="0.4">
      <c r="A22" s="14">
        <f t="shared" si="1"/>
        <v>0.17</v>
      </c>
      <c r="B22" s="19">
        <f>AVERAGE('Raw data'!B22:AK22)</f>
        <v>-1.4763780555555552</v>
      </c>
      <c r="C22" s="21">
        <f>STDEV('Raw data'!B22:AK22)</f>
        <v>1.3807198036672648</v>
      </c>
      <c r="D22" s="19">
        <f t="shared" si="3"/>
        <v>-2.85709785922282</v>
      </c>
      <c r="E22" s="21">
        <f t="shared" si="4"/>
        <v>2.7614396073345295</v>
      </c>
      <c r="F22" s="19">
        <f>SEM!C22</f>
        <v>1.2196940457309668</v>
      </c>
      <c r="G22" s="21">
        <f t="shared" si="0"/>
        <v>0.16102575793629792</v>
      </c>
      <c r="H22" s="88">
        <f t="shared" si="2"/>
        <v>2.4393880914619337</v>
      </c>
    </row>
    <row r="23" spans="1:8" x14ac:dyDescent="0.4">
      <c r="A23" s="14">
        <f t="shared" si="1"/>
        <v>0.18000000000000002</v>
      </c>
      <c r="B23" s="19">
        <f>AVERAGE('Raw data'!B23:AK23)</f>
        <v>-0.88471722222222215</v>
      </c>
      <c r="C23" s="21">
        <f>STDEV('Raw data'!B23:AK23)</f>
        <v>1.3487719325956398</v>
      </c>
      <c r="D23" s="19">
        <f t="shared" si="3"/>
        <v>-2.2334891548178621</v>
      </c>
      <c r="E23" s="21">
        <f t="shared" si="4"/>
        <v>2.6975438651912795</v>
      </c>
      <c r="F23" s="19">
        <f>SEM!C23</f>
        <v>1.1906249929948869</v>
      </c>
      <c r="G23" s="21">
        <f t="shared" si="0"/>
        <v>0.15814693960075288</v>
      </c>
      <c r="H23" s="88">
        <f t="shared" si="2"/>
        <v>2.3812499859897738</v>
      </c>
    </row>
    <row r="24" spans="1:8" x14ac:dyDescent="0.4">
      <c r="A24" s="14">
        <f t="shared" si="1"/>
        <v>0.19000000000000003</v>
      </c>
      <c r="B24" s="19">
        <f>AVERAGE('Raw data'!B24:AK24)</f>
        <v>-0.32291333333333339</v>
      </c>
      <c r="C24" s="21">
        <f>STDEV('Raw data'!B24:AK24)</f>
        <v>1.3256048562006917</v>
      </c>
      <c r="D24" s="19">
        <f t="shared" si="3"/>
        <v>-1.6485181895340251</v>
      </c>
      <c r="E24" s="21">
        <f t="shared" si="4"/>
        <v>2.6512097124013834</v>
      </c>
      <c r="F24" s="19">
        <f>SEM!C24</f>
        <v>1.1699265751281622</v>
      </c>
      <c r="G24" s="21">
        <f t="shared" si="0"/>
        <v>0.15567828107252946</v>
      </c>
      <c r="H24" s="88">
        <f t="shared" si="2"/>
        <v>2.3398531502563245</v>
      </c>
    </row>
    <row r="25" spans="1:8" x14ac:dyDescent="0.4">
      <c r="A25" s="14">
        <f t="shared" si="1"/>
        <v>0.20000000000000004</v>
      </c>
      <c r="B25" s="19">
        <f>AVERAGE('Raw data'!B25:AK25)</f>
        <v>0.20258833333333326</v>
      </c>
      <c r="C25" s="21">
        <f>STDEV('Raw data'!B25:AK25)</f>
        <v>1.3089392938089768</v>
      </c>
      <c r="D25" s="19">
        <f t="shared" si="3"/>
        <v>-1.1063509604756434</v>
      </c>
      <c r="E25" s="21">
        <f t="shared" si="4"/>
        <v>2.6178785876179536</v>
      </c>
      <c r="F25" s="19">
        <f>SEM!C25</f>
        <v>1.1559768148184364</v>
      </c>
      <c r="G25" s="21">
        <f t="shared" si="0"/>
        <v>0.15296247899054038</v>
      </c>
      <c r="H25" s="88">
        <f t="shared" si="2"/>
        <v>2.3119536296368728</v>
      </c>
    </row>
    <row r="26" spans="1:8" x14ac:dyDescent="0.4">
      <c r="A26" s="14">
        <f t="shared" si="1"/>
        <v>0.21000000000000005</v>
      </c>
      <c r="B26" s="19">
        <f>AVERAGE('Raw data'!B26:AK26)</f>
        <v>0.68751888888888879</v>
      </c>
      <c r="C26" s="21">
        <f>STDEV('Raw data'!B26:AK26)</f>
        <v>1.2971933639841229</v>
      </c>
      <c r="D26" s="19">
        <f t="shared" si="3"/>
        <v>-0.60967447509523409</v>
      </c>
      <c r="E26" s="21">
        <f t="shared" si="4"/>
        <v>2.5943867279682458</v>
      </c>
      <c r="F26" s="19">
        <f>SEM!C26</f>
        <v>1.147544808476711</v>
      </c>
      <c r="G26" s="21">
        <f t="shared" si="0"/>
        <v>0.14964855550741185</v>
      </c>
      <c r="H26" s="88">
        <f t="shared" si="2"/>
        <v>2.2950896169534221</v>
      </c>
    </row>
    <row r="27" spans="1:8" x14ac:dyDescent="0.4">
      <c r="A27" s="14">
        <f t="shared" si="1"/>
        <v>0.22000000000000006</v>
      </c>
      <c r="B27" s="19">
        <f>AVERAGE('Raw data'!B27:AK27)</f>
        <v>1.1310755555555556</v>
      </c>
      <c r="C27" s="21">
        <f>STDEV('Raw data'!B27:AK27)</f>
        <v>1.2895927569041643</v>
      </c>
      <c r="D27" s="19">
        <f t="shared" si="3"/>
        <v>-0.15851720134860869</v>
      </c>
      <c r="E27" s="21">
        <f t="shared" si="4"/>
        <v>2.5791855138083286</v>
      </c>
      <c r="F27" s="19">
        <f>SEM!C27</f>
        <v>1.1443304384872919</v>
      </c>
      <c r="G27" s="21">
        <f t="shared" si="0"/>
        <v>0.14526231841687243</v>
      </c>
      <c r="H27" s="88">
        <f t="shared" si="2"/>
        <v>2.2886608769745838</v>
      </c>
    </row>
    <row r="28" spans="1:8" x14ac:dyDescent="0.4">
      <c r="A28" s="14">
        <f t="shared" si="1"/>
        <v>0.23000000000000007</v>
      </c>
      <c r="B28" s="19">
        <f>AVERAGE('Raw data'!B28:AK28)</f>
        <v>1.5361844444444441</v>
      </c>
      <c r="C28" s="21">
        <f>STDEV('Raw data'!B28:AK28)</f>
        <v>1.2858500472748859</v>
      </c>
      <c r="D28" s="19">
        <f t="shared" si="3"/>
        <v>0.25033439716955819</v>
      </c>
      <c r="E28" s="21">
        <f t="shared" si="4"/>
        <v>2.5717000945497719</v>
      </c>
      <c r="F28" s="19">
        <f>SEM!C28</f>
        <v>1.1466436520954277</v>
      </c>
      <c r="G28" s="21">
        <f t="shared" si="0"/>
        <v>0.13920639517945821</v>
      </c>
      <c r="H28" s="88">
        <f t="shared" si="2"/>
        <v>2.2932873041908555</v>
      </c>
    </row>
    <row r="29" spans="1:8" x14ac:dyDescent="0.4">
      <c r="A29" s="14">
        <f t="shared" si="1"/>
        <v>0.24000000000000007</v>
      </c>
      <c r="B29" s="19">
        <f>AVERAGE('Raw data'!B29:AK29)</f>
        <v>1.9087324999999997</v>
      </c>
      <c r="C29" s="21">
        <f>STDEV('Raw data'!B29:AK29)</f>
        <v>1.2857501422824289</v>
      </c>
      <c r="D29" s="19">
        <f t="shared" si="3"/>
        <v>0.62298235771757082</v>
      </c>
      <c r="E29" s="21">
        <f t="shared" si="4"/>
        <v>2.5715002845648578</v>
      </c>
      <c r="F29" s="19">
        <f>SEM!C29</f>
        <v>1.1547298794300822</v>
      </c>
      <c r="G29" s="21">
        <f t="shared" si="0"/>
        <v>0.13102026285234669</v>
      </c>
      <c r="H29" s="88">
        <f t="shared" si="2"/>
        <v>2.3094597588601644</v>
      </c>
    </row>
    <row r="30" spans="1:8" x14ac:dyDescent="0.4">
      <c r="A30" s="14">
        <f t="shared" si="1"/>
        <v>0.25000000000000006</v>
      </c>
      <c r="B30" s="19">
        <f>AVERAGE('Raw data'!B30:AK30)</f>
        <v>2.2561738888888887</v>
      </c>
      <c r="C30" s="21">
        <f>STDEV('Raw data'!B30:AK30)</f>
        <v>1.2886963204223711</v>
      </c>
      <c r="D30" s="19">
        <f t="shared" si="3"/>
        <v>0.96747756846651756</v>
      </c>
      <c r="E30" s="21">
        <f t="shared" si="4"/>
        <v>2.5773926408447423</v>
      </c>
      <c r="F30" s="19">
        <f>SEM!C30</f>
        <v>1.1678476363781685</v>
      </c>
      <c r="G30" s="21">
        <f t="shared" si="0"/>
        <v>0.12084868404420268</v>
      </c>
      <c r="H30" s="88">
        <f t="shared" si="2"/>
        <v>2.3356952727563369</v>
      </c>
    </row>
    <row r="31" spans="1:8" x14ac:dyDescent="0.4">
      <c r="A31" s="14">
        <f t="shared" si="1"/>
        <v>0.26000000000000006</v>
      </c>
      <c r="B31" s="19">
        <f>AVERAGE('Raw data'!B31:AK31)</f>
        <v>2.5861380555555558</v>
      </c>
      <c r="C31" s="21">
        <f>STDEV('Raw data'!B31:AK31)</f>
        <v>1.2937183575301063</v>
      </c>
      <c r="D31" s="19">
        <f t="shared" si="3"/>
        <v>1.2924196980254494</v>
      </c>
      <c r="E31" s="21">
        <f t="shared" si="4"/>
        <v>2.5874367150602127</v>
      </c>
      <c r="F31" s="19">
        <f>SEM!C31</f>
        <v>1.1845642176520326</v>
      </c>
      <c r="G31" s="21">
        <f t="shared" si="0"/>
        <v>0.10915413987807376</v>
      </c>
      <c r="H31" s="88">
        <f t="shared" si="2"/>
        <v>2.3691284353040651</v>
      </c>
    </row>
    <row r="32" spans="1:8" x14ac:dyDescent="0.4">
      <c r="A32" s="14">
        <f t="shared" si="1"/>
        <v>0.27000000000000007</v>
      </c>
      <c r="B32" s="19">
        <f>AVERAGE('Raw data'!B32:AK32)</f>
        <v>2.9053644444444435</v>
      </c>
      <c r="C32" s="21">
        <f>STDEV('Raw data'!B32:AK32)</f>
        <v>1.299711048468511</v>
      </c>
      <c r="D32" s="19">
        <f t="shared" si="3"/>
        <v>1.6056533959759325</v>
      </c>
      <c r="E32" s="21">
        <f t="shared" si="4"/>
        <v>2.5994220969370221</v>
      </c>
      <c r="F32" s="19">
        <f>SEM!C32</f>
        <v>1.2033723417004529</v>
      </c>
      <c r="G32" s="21">
        <f t="shared" si="0"/>
        <v>9.6338706768058113E-2</v>
      </c>
      <c r="H32" s="88">
        <f t="shared" si="2"/>
        <v>2.4067446834009059</v>
      </c>
    </row>
    <row r="33" spans="1:8" x14ac:dyDescent="0.4">
      <c r="A33" s="14">
        <f t="shared" si="1"/>
        <v>0.28000000000000008</v>
      </c>
      <c r="B33" s="19">
        <f>AVERAGE('Raw data'!B33:AK33)</f>
        <v>3.2189686111111104</v>
      </c>
      <c r="C33" s="21">
        <f>STDEV('Raw data'!B33:AK33)</f>
        <v>1.3058782923647421</v>
      </c>
      <c r="D33" s="19">
        <f t="shared" si="3"/>
        <v>1.9130903187463684</v>
      </c>
      <c r="E33" s="21">
        <f t="shared" si="4"/>
        <v>2.6117565847294841</v>
      </c>
      <c r="F33" s="19">
        <f>SEM!C33</f>
        <v>1.2233071435976852</v>
      </c>
      <c r="G33" s="21">
        <f t="shared" si="0"/>
        <v>8.2571148767056846E-2</v>
      </c>
      <c r="H33" s="88">
        <f t="shared" si="2"/>
        <v>2.4466142871953704</v>
      </c>
    </row>
    <row r="34" spans="1:8" x14ac:dyDescent="0.4">
      <c r="A34" s="14">
        <f t="shared" si="1"/>
        <v>0.29000000000000009</v>
      </c>
      <c r="B34" s="19">
        <f>AVERAGE('Raw data'!B34:AK34)</f>
        <v>3.530385277777778</v>
      </c>
      <c r="C34" s="21">
        <f>STDEV('Raw data'!B34:AK34)</f>
        <v>1.3119652948295022</v>
      </c>
      <c r="D34" s="19">
        <f t="shared" si="3"/>
        <v>2.2184199829482756</v>
      </c>
      <c r="E34" s="21">
        <f t="shared" si="4"/>
        <v>2.6239305896590044</v>
      </c>
      <c r="F34" s="19">
        <f>SEM!C34</f>
        <v>1.2438353706354359</v>
      </c>
      <c r="G34" s="21">
        <f t="shared" si="0"/>
        <v>6.8129924194066271E-2</v>
      </c>
      <c r="H34" s="88">
        <f t="shared" si="2"/>
        <v>2.4876707412708718</v>
      </c>
    </row>
    <row r="35" spans="1:8" x14ac:dyDescent="0.4">
      <c r="A35" s="14">
        <f t="shared" si="1"/>
        <v>0.3000000000000001</v>
      </c>
      <c r="B35" s="19">
        <f>AVERAGE('Raw data'!B35:AK35)</f>
        <v>3.8417869444444444</v>
      </c>
      <c r="C35" s="21">
        <f>STDEV('Raw data'!B35:AK35)</f>
        <v>1.3180071695790672</v>
      </c>
      <c r="D35" s="19">
        <f t="shared" si="3"/>
        <v>2.5237797748653774</v>
      </c>
      <c r="E35" s="21">
        <f t="shared" si="4"/>
        <v>2.6360143391581343</v>
      </c>
      <c r="F35" s="19">
        <f>SEM!C35</f>
        <v>1.2643659221230308</v>
      </c>
      <c r="G35" s="21">
        <f t="shared" si="0"/>
        <v>5.3641247456036378E-2</v>
      </c>
      <c r="H35" s="88">
        <f t="shared" si="2"/>
        <v>2.5287318442460616</v>
      </c>
    </row>
    <row r="36" spans="1:8" x14ac:dyDescent="0.4">
      <c r="A36" s="14">
        <f t="shared" si="1"/>
        <v>0.31000000000000011</v>
      </c>
      <c r="B36" s="19">
        <f>AVERAGE('Raw data'!B36:AK36)</f>
        <v>4.1551172222222226</v>
      </c>
      <c r="C36" s="21">
        <f>STDEV('Raw data'!B36:AK36)</f>
        <v>1.3240328580204381</v>
      </c>
      <c r="D36" s="19">
        <f t="shared" si="3"/>
        <v>2.8310843642017844</v>
      </c>
      <c r="E36" s="21">
        <f t="shared" si="4"/>
        <v>2.6480657160408763</v>
      </c>
      <c r="F36" s="19">
        <f>SEM!C36</f>
        <v>1.284181443293164</v>
      </c>
      <c r="G36" s="21">
        <f t="shared" si="0"/>
        <v>3.9851414727274159E-2</v>
      </c>
      <c r="H36" s="88">
        <f t="shared" si="2"/>
        <v>2.5683628865863279</v>
      </c>
    </row>
    <row r="37" spans="1:8" x14ac:dyDescent="0.4">
      <c r="A37" s="14">
        <f t="shared" si="1"/>
        <v>0.32000000000000012</v>
      </c>
      <c r="B37" s="19">
        <f>AVERAGE('Raw data'!B37:AK37)</f>
        <v>4.472977222222223</v>
      </c>
      <c r="C37" s="21">
        <f>STDEV('Raw data'!B37:AK37)</f>
        <v>1.330042321948782</v>
      </c>
      <c r="D37" s="19">
        <f t="shared" si="3"/>
        <v>3.142934900273441</v>
      </c>
      <c r="E37" s="21">
        <f t="shared" si="4"/>
        <v>2.660084643897564</v>
      </c>
      <c r="F37" s="19">
        <f>SEM!C37</f>
        <v>1.3027797240386774</v>
      </c>
      <c r="G37" s="21">
        <f t="shared" ref="G37:G68" si="5">C37-F37</f>
        <v>2.7262597910104658E-2</v>
      </c>
      <c r="H37" s="88">
        <f t="shared" si="2"/>
        <v>2.6055594480773547</v>
      </c>
    </row>
    <row r="38" spans="1:8" x14ac:dyDescent="0.4">
      <c r="A38" s="14">
        <f t="shared" si="1"/>
        <v>0.33000000000000013</v>
      </c>
      <c r="B38" s="19">
        <f>AVERAGE('Raw data'!B38:AK38)</f>
        <v>4.7993286111111111</v>
      </c>
      <c r="C38" s="21">
        <f>STDEV('Raw data'!B38:AK38)</f>
        <v>1.3364462752862905</v>
      </c>
      <c r="D38" s="19">
        <f t="shared" si="3"/>
        <v>3.4628823358248209</v>
      </c>
      <c r="E38" s="21">
        <f t="shared" si="4"/>
        <v>2.6728925505725809</v>
      </c>
      <c r="F38" s="19">
        <f>SEM!C38</f>
        <v>1.3204189834347706</v>
      </c>
      <c r="G38" s="21">
        <f t="shared" si="5"/>
        <v>1.6027291851519854E-2</v>
      </c>
      <c r="H38" s="88">
        <f t="shared" si="2"/>
        <v>2.6408379668695412</v>
      </c>
    </row>
    <row r="39" spans="1:8" x14ac:dyDescent="0.4">
      <c r="A39" s="14">
        <f t="shared" si="1"/>
        <v>0.34000000000000014</v>
      </c>
      <c r="B39" s="19">
        <f>AVERAGE('Raw data'!B39:AK39)</f>
        <v>5.1398011111111108</v>
      </c>
      <c r="C39" s="21">
        <f>STDEV('Raw data'!B39:AK39)</f>
        <v>1.3442287782363262</v>
      </c>
      <c r="D39" s="19">
        <f t="shared" si="3"/>
        <v>3.7955723328747846</v>
      </c>
      <c r="E39" s="21">
        <f t="shared" si="4"/>
        <v>2.6884575564726525</v>
      </c>
      <c r="F39" s="19">
        <f>SEM!C39</f>
        <v>1.3379052099526789</v>
      </c>
      <c r="G39" s="21">
        <f t="shared" si="5"/>
        <v>6.3235682836473295E-3</v>
      </c>
      <c r="H39" s="88">
        <f t="shared" si="2"/>
        <v>2.6758104199053578</v>
      </c>
    </row>
    <row r="40" spans="1:8" x14ac:dyDescent="0.4">
      <c r="A40" s="14">
        <f t="shared" si="1"/>
        <v>0.35000000000000014</v>
      </c>
      <c r="B40" s="19">
        <f>AVERAGE('Raw data'!B40:AK40)</f>
        <v>5.5020883333333339</v>
      </c>
      <c r="C40" s="21">
        <f>STDEV('Raw data'!B40:AK40)</f>
        <v>1.3547918534414871</v>
      </c>
      <c r="D40" s="19">
        <f t="shared" si="3"/>
        <v>4.147296479891847</v>
      </c>
      <c r="E40" s="21">
        <f t="shared" si="4"/>
        <v>2.7095837068829742</v>
      </c>
      <c r="F40" s="19">
        <f>SEM!C40</f>
        <v>1.3561730449434186</v>
      </c>
      <c r="G40" s="21">
        <f t="shared" si="5"/>
        <v>-1.3811915019315002E-3</v>
      </c>
      <c r="H40" s="88">
        <f t="shared" si="2"/>
        <v>2.7123460898868372</v>
      </c>
    </row>
    <row r="41" spans="1:8" x14ac:dyDescent="0.4">
      <c r="A41" s="14">
        <f t="shared" si="1"/>
        <v>0.36000000000000015</v>
      </c>
      <c r="B41" s="19">
        <f>AVERAGE('Raw data'!B41:AK41)</f>
        <v>5.8960025000000016</v>
      </c>
      <c r="C41" s="21">
        <f>STDEV('Raw data'!B41:AK41)</f>
        <v>1.3693496800835692</v>
      </c>
      <c r="D41" s="19">
        <f t="shared" si="3"/>
        <v>4.526652819916432</v>
      </c>
      <c r="E41" s="21">
        <f t="shared" si="4"/>
        <v>2.7386993601671383</v>
      </c>
      <c r="F41" s="19">
        <f>SEM!C41</f>
        <v>1.3755322799793823</v>
      </c>
      <c r="G41" s="21">
        <f t="shared" si="5"/>
        <v>-6.1825998958131567E-3</v>
      </c>
      <c r="H41" s="88">
        <f t="shared" si="2"/>
        <v>2.7510645599587646</v>
      </c>
    </row>
    <row r="42" spans="1:8" x14ac:dyDescent="0.4">
      <c r="A42" s="14">
        <f t="shared" si="1"/>
        <v>0.37000000000000016</v>
      </c>
      <c r="B42" s="19">
        <f>AVERAGE('Raw data'!B42:AK42)</f>
        <v>6.3336530555555548</v>
      </c>
      <c r="C42" s="21">
        <f>STDEV('Raw data'!B42:AK42)</f>
        <v>1.3887525713712972</v>
      </c>
      <c r="D42" s="19">
        <f t="shared" si="3"/>
        <v>4.9449004841842576</v>
      </c>
      <c r="E42" s="21">
        <f t="shared" si="4"/>
        <v>2.7775051427425943</v>
      </c>
      <c r="F42" s="19">
        <f>SEM!C42</f>
        <v>1.3956759738346658</v>
      </c>
      <c r="G42" s="21">
        <f t="shared" si="5"/>
        <v>-6.9234024633686442E-3</v>
      </c>
      <c r="H42" s="88">
        <f t="shared" si="2"/>
        <v>2.7913519476693316</v>
      </c>
    </row>
    <row r="43" spans="1:8" x14ac:dyDescent="0.4">
      <c r="A43" s="14">
        <f t="shared" si="1"/>
        <v>0.38000000000000017</v>
      </c>
      <c r="B43" s="19">
        <f>AVERAGE('Raw data'!B43:AK43)</f>
        <v>6.8285197222222243</v>
      </c>
      <c r="C43" s="21">
        <f>STDEV('Raw data'!B43:AK43)</f>
        <v>1.4132390032616127</v>
      </c>
      <c r="D43" s="19">
        <f t="shared" si="3"/>
        <v>5.4152807189606111</v>
      </c>
      <c r="E43" s="21">
        <f t="shared" si="4"/>
        <v>2.8264780065232253</v>
      </c>
      <c r="F43" s="19">
        <f>SEM!C43</f>
        <v>1.4158110819591125</v>
      </c>
      <c r="G43" s="21">
        <f t="shared" si="5"/>
        <v>-2.5720786974998688E-3</v>
      </c>
      <c r="H43" s="88">
        <f t="shared" si="2"/>
        <v>2.8316221639182251</v>
      </c>
    </row>
    <row r="44" spans="1:8" x14ac:dyDescent="0.4">
      <c r="A44" s="14">
        <f t="shared" si="1"/>
        <v>0.39000000000000018</v>
      </c>
      <c r="B44" s="19">
        <f>AVERAGE('Raw data'!B44:AK44)</f>
        <v>7.3937116666666673</v>
      </c>
      <c r="C44" s="21">
        <f>STDEV('Raw data'!B44:AK44)</f>
        <v>1.4419317667817328</v>
      </c>
      <c r="D44" s="19">
        <f t="shared" si="3"/>
        <v>5.9517798998849347</v>
      </c>
      <c r="E44" s="21">
        <f t="shared" si="4"/>
        <v>2.8838635335634657</v>
      </c>
      <c r="F44" s="19">
        <f>SEM!C44</f>
        <v>1.4348883562702692</v>
      </c>
      <c r="G44" s="21">
        <f t="shared" si="5"/>
        <v>7.0434105114636214E-3</v>
      </c>
      <c r="H44" s="88">
        <f t="shared" si="2"/>
        <v>2.8697767125405385</v>
      </c>
    </row>
    <row r="45" spans="1:8" x14ac:dyDescent="0.4">
      <c r="A45" s="14">
        <f t="shared" si="1"/>
        <v>0.40000000000000019</v>
      </c>
      <c r="B45" s="19">
        <f>AVERAGE('Raw data'!B45:AK45)</f>
        <v>8.0390122222222224</v>
      </c>
      <c r="C45" s="21">
        <f>STDEV('Raw data'!B45:AK45)</f>
        <v>1.4719146745012328</v>
      </c>
      <c r="D45" s="19">
        <f t="shared" si="3"/>
        <v>6.5670975477209899</v>
      </c>
      <c r="E45" s="21">
        <f t="shared" si="4"/>
        <v>2.9438293490024656</v>
      </c>
      <c r="F45" s="19">
        <f>SEM!C45</f>
        <v>1.4514598020107066</v>
      </c>
      <c r="G45" s="21">
        <f t="shared" si="5"/>
        <v>2.0454872490526244E-2</v>
      </c>
      <c r="H45" s="88">
        <f t="shared" si="2"/>
        <v>2.9029196040214131</v>
      </c>
    </row>
    <row r="46" spans="1:8" x14ac:dyDescent="0.4">
      <c r="A46" s="14">
        <f t="shared" si="1"/>
        <v>0.4100000000000002</v>
      </c>
      <c r="B46" s="19">
        <f>AVERAGE('Raw data'!B46:AK46)</f>
        <v>8.7673202777777792</v>
      </c>
      <c r="C46" s="21">
        <f>STDEV('Raw data'!B46:AK46)</f>
        <v>1.4981241268322847</v>
      </c>
      <c r="D46" s="19">
        <f t="shared" si="3"/>
        <v>7.2691961509454943</v>
      </c>
      <c r="E46" s="21">
        <f t="shared" si="4"/>
        <v>2.9962482536645694</v>
      </c>
      <c r="F46" s="19">
        <f>SEM!C46</f>
        <v>1.4636748849463443</v>
      </c>
      <c r="G46" s="21">
        <f t="shared" si="5"/>
        <v>3.444924188594034E-2</v>
      </c>
      <c r="H46" s="88">
        <f t="shared" si="2"/>
        <v>2.9273497698926887</v>
      </c>
    </row>
    <row r="47" spans="1:8" x14ac:dyDescent="0.4">
      <c r="A47" s="14">
        <f t="shared" si="1"/>
        <v>0.42000000000000021</v>
      </c>
      <c r="B47" s="19">
        <f>AVERAGE('Raw data'!B47:AK47)</f>
        <v>9.5711686111111085</v>
      </c>
      <c r="C47" s="21">
        <f>STDEV('Raw data'!B47:AK47)</f>
        <v>1.5144722258343923</v>
      </c>
      <c r="D47" s="19">
        <f t="shared" si="3"/>
        <v>8.0566963852767159</v>
      </c>
      <c r="E47" s="21">
        <f t="shared" si="4"/>
        <v>3.0289444516687847</v>
      </c>
      <c r="F47" s="19">
        <f>SEM!C47</f>
        <v>1.4693297219452146</v>
      </c>
      <c r="G47" s="21">
        <f t="shared" si="5"/>
        <v>4.5142503889177732E-2</v>
      </c>
      <c r="H47" s="88">
        <f t="shared" si="2"/>
        <v>2.9386594438904292</v>
      </c>
    </row>
    <row r="48" spans="1:8" x14ac:dyDescent="0.4">
      <c r="A48" s="14">
        <f t="shared" si="1"/>
        <v>0.43000000000000022</v>
      </c>
      <c r="B48" s="19">
        <f>AVERAGE('Raw data'!B48:AK48)</f>
        <v>10.430163888888893</v>
      </c>
      <c r="C48" s="21">
        <f>STDEV('Raw data'!B48:AK48)</f>
        <v>1.5160849051992109</v>
      </c>
      <c r="D48" s="19">
        <f t="shared" si="3"/>
        <v>8.9140789836896825</v>
      </c>
      <c r="E48" s="21">
        <f t="shared" si="4"/>
        <v>3.0321698103984218</v>
      </c>
      <c r="F48" s="19">
        <f>SEM!C48</f>
        <v>1.4664878459361703</v>
      </c>
      <c r="G48" s="21">
        <f t="shared" si="5"/>
        <v>4.9597059263040588E-2</v>
      </c>
      <c r="H48" s="88">
        <f t="shared" si="2"/>
        <v>2.9329756918723406</v>
      </c>
    </row>
    <row r="49" spans="1:8" x14ac:dyDescent="0.4">
      <c r="A49" s="14">
        <f t="shared" si="1"/>
        <v>0.44000000000000022</v>
      </c>
      <c r="B49" s="19">
        <f>AVERAGE('Raw data'!B49:AK49)</f>
        <v>11.310514444444443</v>
      </c>
      <c r="C49" s="21">
        <f>STDEV('Raw data'!B49:AK49)</f>
        <v>1.5013124343348123</v>
      </c>
      <c r="D49" s="19">
        <f t="shared" si="3"/>
        <v>9.8092020101096313</v>
      </c>
      <c r="E49" s="21">
        <f t="shared" si="4"/>
        <v>3.0026248686696246</v>
      </c>
      <c r="F49" s="19">
        <f>SEM!C49</f>
        <v>1.4542297988930499</v>
      </c>
      <c r="G49" s="21">
        <f t="shared" si="5"/>
        <v>4.7082635441762388E-2</v>
      </c>
      <c r="H49" s="88">
        <f t="shared" si="2"/>
        <v>2.9084595977860999</v>
      </c>
    </row>
    <row r="50" spans="1:8" x14ac:dyDescent="0.4">
      <c r="A50" s="14">
        <f t="shared" si="1"/>
        <v>0.45000000000000023</v>
      </c>
      <c r="B50" s="19">
        <f>AVERAGE('Raw data'!B50:AK50)</f>
        <v>12.166785833333336</v>
      </c>
      <c r="C50" s="21">
        <f>STDEV('Raw data'!B50:AK50)</f>
        <v>1.472906541848219</v>
      </c>
      <c r="D50" s="19">
        <f t="shared" si="3"/>
        <v>10.693879291485116</v>
      </c>
      <c r="E50" s="21">
        <f t="shared" si="4"/>
        <v>2.945813083696438</v>
      </c>
      <c r="F50" s="19">
        <f>SEM!C50</f>
        <v>1.4333218699091135</v>
      </c>
      <c r="G50" s="21">
        <f t="shared" si="5"/>
        <v>3.9584671939105531E-2</v>
      </c>
      <c r="H50" s="88">
        <f t="shared" si="2"/>
        <v>2.866643739818227</v>
      </c>
    </row>
    <row r="51" spans="1:8" x14ac:dyDescent="0.4">
      <c r="A51" s="14">
        <f t="shared" si="1"/>
        <v>0.46000000000000024</v>
      </c>
      <c r="B51" s="19">
        <f>AVERAGE('Raw data'!B51:AK51)</f>
        <v>12.945900277777778</v>
      </c>
      <c r="C51" s="21">
        <f>STDEV('Raw data'!B51:AK51)</f>
        <v>1.4381222851531834</v>
      </c>
      <c r="D51" s="19">
        <f t="shared" si="3"/>
        <v>11.507777992624595</v>
      </c>
      <c r="E51" s="21">
        <f t="shared" si="4"/>
        <v>2.8762445703063668</v>
      </c>
      <c r="F51" s="19">
        <f>SEM!C51</f>
        <v>1.4065661071249671</v>
      </c>
      <c r="G51" s="21">
        <f t="shared" si="5"/>
        <v>3.1556178028216308E-2</v>
      </c>
      <c r="H51" s="88">
        <f t="shared" si="2"/>
        <v>2.8131322142499342</v>
      </c>
    </row>
    <row r="52" spans="1:8" x14ac:dyDescent="0.4">
      <c r="A52" s="14">
        <f t="shared" si="1"/>
        <v>0.47000000000000025</v>
      </c>
      <c r="B52" s="19">
        <f>AVERAGE('Raw data'!B52:AK52)</f>
        <v>13.592192777777779</v>
      </c>
      <c r="C52" s="21">
        <f>STDEV('Raw data'!B52:AK52)</f>
        <v>1.4076882821939996</v>
      </c>
      <c r="D52" s="19">
        <f t="shared" si="3"/>
        <v>12.184504495583779</v>
      </c>
      <c r="E52" s="21">
        <f t="shared" si="4"/>
        <v>2.8153765643879991</v>
      </c>
      <c r="F52" s="19">
        <f>SEM!C52</f>
        <v>1.3783487868543882</v>
      </c>
      <c r="G52" s="21">
        <f t="shared" si="5"/>
        <v>2.9339495339611332E-2</v>
      </c>
      <c r="H52" s="88">
        <f t="shared" si="2"/>
        <v>2.7566975737087764</v>
      </c>
    </row>
    <row r="53" spans="1:8" x14ac:dyDescent="0.4">
      <c r="A53" s="14">
        <f t="shared" si="1"/>
        <v>0.48000000000000026</v>
      </c>
      <c r="B53" s="19">
        <f>AVERAGE('Raw data'!B53:AK53)</f>
        <v>14.051999444444444</v>
      </c>
      <c r="C53" s="21">
        <f>STDEV('Raw data'!B53:AK53)</f>
        <v>1.3941061401197836</v>
      </c>
      <c r="D53" s="19">
        <f t="shared" si="3"/>
        <v>12.657893304324661</v>
      </c>
      <c r="E53" s="21">
        <f t="shared" si="4"/>
        <v>2.7882122802395672</v>
      </c>
      <c r="F53" s="19">
        <f>SEM!C53</f>
        <v>1.3539382826368518</v>
      </c>
      <c r="G53" s="21">
        <f t="shared" si="5"/>
        <v>4.0167857482931835E-2</v>
      </c>
      <c r="H53" s="88">
        <f t="shared" si="2"/>
        <v>2.7078765652737036</v>
      </c>
    </row>
    <row r="54" spans="1:8" x14ac:dyDescent="0.4">
      <c r="A54" s="14">
        <f t="shared" si="1"/>
        <v>0.49000000000000027</v>
      </c>
      <c r="B54" s="19">
        <f>AVERAGE('Raw data'!B54:AK54)</f>
        <v>14.27672583333333</v>
      </c>
      <c r="C54" s="21">
        <f>STDEV('Raw data'!B54:AK54)</f>
        <v>1.4094503908877287</v>
      </c>
      <c r="D54" s="19">
        <f t="shared" si="3"/>
        <v>12.867275442445601</v>
      </c>
      <c r="E54" s="21">
        <f t="shared" si="4"/>
        <v>2.8189007817754574</v>
      </c>
      <c r="F54" s="19">
        <f>SEM!C54</f>
        <v>1.3383337432904097</v>
      </c>
      <c r="G54" s="21">
        <f t="shared" si="5"/>
        <v>7.111664759731906E-2</v>
      </c>
      <c r="H54" s="88">
        <f t="shared" si="2"/>
        <v>2.6766674865808193</v>
      </c>
    </row>
    <row r="55" spans="1:8" x14ac:dyDescent="0.4">
      <c r="A55" s="14">
        <f t="shared" si="1"/>
        <v>0.50000000000000022</v>
      </c>
      <c r="B55" s="19">
        <f>AVERAGE('Raw data'!B55:AK55)</f>
        <v>14.223374722222221</v>
      </c>
      <c r="C55" s="21">
        <f>STDEV('Raw data'!B55:AK55)</f>
        <v>1.4634445559734808</v>
      </c>
      <c r="D55" s="19">
        <f t="shared" si="3"/>
        <v>12.75993016624874</v>
      </c>
      <c r="E55" s="21">
        <f t="shared" si="4"/>
        <v>2.9268891119469616</v>
      </c>
      <c r="F55" s="19">
        <f>SEM!C55</f>
        <v>1.3355277495275935</v>
      </c>
      <c r="G55" s="21">
        <f t="shared" si="5"/>
        <v>0.12791680644588732</v>
      </c>
      <c r="H55" s="88">
        <f t="shared" si="2"/>
        <v>2.6710554990551869</v>
      </c>
    </row>
    <row r="56" spans="1:8" x14ac:dyDescent="0.4">
      <c r="A56" s="14">
        <f t="shared" si="1"/>
        <v>0.51000000000000023</v>
      </c>
      <c r="B56" s="19">
        <f>AVERAGE('Raw data'!B56:AK56)</f>
        <v>13.853758888888889</v>
      </c>
      <c r="C56" s="21">
        <f>STDEV('Raw data'!B56:AK56)</f>
        <v>1.5626077619338514</v>
      </c>
      <c r="D56" s="19">
        <f t="shared" si="3"/>
        <v>12.291151126955038</v>
      </c>
      <c r="E56" s="21">
        <f t="shared" si="4"/>
        <v>3.1252155238677028</v>
      </c>
      <c r="F56" s="19">
        <f>SEM!C56</f>
        <v>1.3488617445715176</v>
      </c>
      <c r="G56" s="21">
        <f t="shared" si="5"/>
        <v>0.21374601736233378</v>
      </c>
      <c r="H56" s="88">
        <f t="shared" si="2"/>
        <v>2.6977234891430353</v>
      </c>
    </row>
    <row r="57" spans="1:8" x14ac:dyDescent="0.4">
      <c r="A57" s="14">
        <f t="shared" si="1"/>
        <v>0.52000000000000024</v>
      </c>
      <c r="B57" s="19">
        <f>AVERAGE('Raw data'!B57:AK57)</f>
        <v>13.132829444444447</v>
      </c>
      <c r="C57" s="21">
        <f>STDEV('Raw data'!B57:AK57)</f>
        <v>1.7105515511402258</v>
      </c>
      <c r="D57" s="19">
        <f t="shared" si="3"/>
        <v>11.422277893304221</v>
      </c>
      <c r="E57" s="21">
        <f t="shared" si="4"/>
        <v>3.4211031022804517</v>
      </c>
      <c r="F57" s="19">
        <f>SEM!C57</f>
        <v>1.3823915916594485</v>
      </c>
      <c r="G57" s="21">
        <f t="shared" si="5"/>
        <v>0.32815995948077736</v>
      </c>
      <c r="H57" s="88">
        <f t="shared" si="2"/>
        <v>2.7647831833188969</v>
      </c>
    </row>
    <row r="58" spans="1:8" x14ac:dyDescent="0.4">
      <c r="A58" s="14">
        <f t="shared" si="1"/>
        <v>0.53000000000000025</v>
      </c>
      <c r="B58" s="19">
        <f>AVERAGE('Raw data'!B58:AK58)</f>
        <v>12.028018333333334</v>
      </c>
      <c r="C58" s="21">
        <f>STDEV('Raw data'!B58:AK58)</f>
        <v>1.9084884185261797</v>
      </c>
      <c r="D58" s="19">
        <f t="shared" si="3"/>
        <v>10.119529914807154</v>
      </c>
      <c r="E58" s="21">
        <f t="shared" si="4"/>
        <v>3.8169768370523594</v>
      </c>
      <c r="F58" s="19">
        <f>SEM!C58</f>
        <v>1.4426192719124791</v>
      </c>
      <c r="G58" s="21">
        <f t="shared" si="5"/>
        <v>0.4658691466137006</v>
      </c>
      <c r="H58" s="88">
        <f t="shared" si="2"/>
        <v>2.8852385438249581</v>
      </c>
    </row>
    <row r="59" spans="1:8" x14ac:dyDescent="0.4">
      <c r="A59" s="14">
        <f t="shared" si="1"/>
        <v>0.54000000000000026</v>
      </c>
      <c r="B59" s="19">
        <f>AVERAGE('Raw data'!B59:AK59)</f>
        <v>10.510080277777778</v>
      </c>
      <c r="C59" s="21">
        <f>STDEV('Raw data'!B59:AK59)</f>
        <v>2.1546314317216213</v>
      </c>
      <c r="D59" s="19">
        <f t="shared" si="3"/>
        <v>8.3554488460561558</v>
      </c>
      <c r="E59" s="21">
        <f t="shared" si="4"/>
        <v>4.3092628634432426</v>
      </c>
      <c r="F59" s="19">
        <f>SEM!C59</f>
        <v>1.5381617049724743</v>
      </c>
      <c r="G59" s="21">
        <f t="shared" si="5"/>
        <v>0.61646972674914702</v>
      </c>
      <c r="H59" s="88">
        <f t="shared" si="2"/>
        <v>3.0763234099449486</v>
      </c>
    </row>
    <row r="60" spans="1:8" x14ac:dyDescent="0.4">
      <c r="A60" s="14">
        <f t="shared" si="1"/>
        <v>0.55000000000000027</v>
      </c>
      <c r="B60" s="19">
        <f>AVERAGE('Raw data'!B60:AK60)</f>
        <v>8.5562416666666667</v>
      </c>
      <c r="C60" s="21">
        <f>STDEV('Raw data'!B60:AK60)</f>
        <v>2.4421577158342078</v>
      </c>
      <c r="D60" s="19">
        <f t="shared" si="3"/>
        <v>6.1140839508324589</v>
      </c>
      <c r="E60" s="21">
        <f t="shared" si="4"/>
        <v>4.8843154316684156</v>
      </c>
      <c r="F60" s="19">
        <f>SEM!C60</f>
        <v>1.6758807866246892</v>
      </c>
      <c r="G60" s="21">
        <f t="shared" si="5"/>
        <v>0.76627692920951862</v>
      </c>
      <c r="H60" s="88">
        <f t="shared" si="2"/>
        <v>3.3517615732493784</v>
      </c>
    </row>
    <row r="61" spans="1:8" x14ac:dyDescent="0.4">
      <c r="A61" s="14">
        <f t="shared" si="1"/>
        <v>0.56000000000000028</v>
      </c>
      <c r="B61" s="19">
        <f>AVERAGE('Raw data'!B61:AK61)</f>
        <v>6.1557102777777768</v>
      </c>
      <c r="C61" s="21">
        <f>STDEV('Raw data'!B61:AK61)</f>
        <v>2.7558585162361586</v>
      </c>
      <c r="D61" s="19">
        <f t="shared" si="3"/>
        <v>3.3998517615416182</v>
      </c>
      <c r="E61" s="21">
        <f t="shared" si="4"/>
        <v>5.5117170324723173</v>
      </c>
      <c r="F61" s="19">
        <f>SEM!C61</f>
        <v>1.8542323746548699</v>
      </c>
      <c r="G61" s="21">
        <f t="shared" si="5"/>
        <v>0.90162614158128873</v>
      </c>
      <c r="H61" s="88">
        <f t="shared" si="2"/>
        <v>3.7084647493097398</v>
      </c>
    </row>
    <row r="62" spans="1:8" x14ac:dyDescent="0.4">
      <c r="A62" s="14">
        <f t="shared" si="1"/>
        <v>0.57000000000000028</v>
      </c>
      <c r="B62" s="19">
        <f>AVERAGE('Raw data'!B62:AK62)</f>
        <v>3.3191744444444442</v>
      </c>
      <c r="C62" s="21">
        <f>STDEV('Raw data'!B62:AK62)</f>
        <v>3.0678835087163865</v>
      </c>
      <c r="D62" s="19">
        <f t="shared" si="3"/>
        <v>0.25129093572805772</v>
      </c>
      <c r="E62" s="21">
        <f t="shared" si="4"/>
        <v>6.135767017432773</v>
      </c>
      <c r="F62" s="19">
        <f>SEM!C62</f>
        <v>2.0571796696250231</v>
      </c>
      <c r="G62" s="21">
        <f t="shared" si="5"/>
        <v>1.0107038390913634</v>
      </c>
      <c r="H62" s="88">
        <f t="shared" si="2"/>
        <v>4.1143593392500462</v>
      </c>
    </row>
    <row r="63" spans="1:8" x14ac:dyDescent="0.4">
      <c r="A63" s="14">
        <f t="shared" si="1"/>
        <v>0.58000000000000029</v>
      </c>
      <c r="B63" s="19">
        <f>AVERAGE('Raw data'!B63:AK63)</f>
        <v>9.4001111111111063E-2</v>
      </c>
      <c r="C63" s="21">
        <f>STDEV('Raw data'!B63:AK63)</f>
        <v>3.3343987831012809</v>
      </c>
      <c r="D63" s="19">
        <f t="shared" si="3"/>
        <v>-3.2403976719901699</v>
      </c>
      <c r="E63" s="21">
        <f t="shared" si="4"/>
        <v>6.6687975662025618</v>
      </c>
      <c r="F63" s="19">
        <f>SEM!C63</f>
        <v>2.2518914456717556</v>
      </c>
      <c r="G63" s="21">
        <f t="shared" si="5"/>
        <v>1.0825073374295253</v>
      </c>
      <c r="H63" s="88">
        <f t="shared" si="2"/>
        <v>4.5037828913435112</v>
      </c>
    </row>
    <row r="64" spans="1:8" x14ac:dyDescent="0.4">
      <c r="A64" s="14">
        <f t="shared" si="1"/>
        <v>0.5900000000000003</v>
      </c>
      <c r="B64" s="19">
        <f>AVERAGE('Raw data'!B64:AK64)</f>
        <v>-3.4151144444444448</v>
      </c>
      <c r="C64" s="21">
        <f>STDEV('Raw data'!B64:AK64)</f>
        <v>3.4974153441521802</v>
      </c>
      <c r="D64" s="19">
        <f t="shared" si="3"/>
        <v>-6.9125297885966255</v>
      </c>
      <c r="E64" s="21">
        <f t="shared" si="4"/>
        <v>6.9948306883043605</v>
      </c>
      <c r="F64" s="19">
        <f>SEM!C64</f>
        <v>2.3928590643868928</v>
      </c>
      <c r="G64" s="21">
        <f t="shared" si="5"/>
        <v>1.1045562797652875</v>
      </c>
      <c r="H64" s="88">
        <f t="shared" si="2"/>
        <v>4.7857181287737856</v>
      </c>
    </row>
    <row r="65" spans="1:8" x14ac:dyDescent="0.4">
      <c r="A65" s="14">
        <f t="shared" si="1"/>
        <v>0.60000000000000031</v>
      </c>
      <c r="B65" s="19">
        <f>AVERAGE('Raw data'!B65:AK65)</f>
        <v>-7.0267938888888892</v>
      </c>
      <c r="C65" s="21">
        <f>STDEV('Raw data'!B65:AK65)</f>
        <v>3.4979935870898338</v>
      </c>
      <c r="D65" s="19">
        <f t="shared" si="3"/>
        <v>-10.524787475978723</v>
      </c>
      <c r="E65" s="21">
        <f t="shared" si="4"/>
        <v>6.9959871741796675</v>
      </c>
      <c r="F65" s="19">
        <f>SEM!C65</f>
        <v>2.4333018423982056</v>
      </c>
      <c r="G65" s="21">
        <f t="shared" si="5"/>
        <v>1.0646917446916282</v>
      </c>
      <c r="H65" s="88">
        <f t="shared" si="2"/>
        <v>4.8666036847964111</v>
      </c>
    </row>
    <row r="66" spans="1:8" x14ac:dyDescent="0.4">
      <c r="A66" s="14">
        <f t="shared" si="1"/>
        <v>0.61000000000000032</v>
      </c>
      <c r="B66" s="19">
        <f>AVERAGE('Raw data'!B66:AK66)</f>
        <v>-10.480978333333329</v>
      </c>
      <c r="C66" s="21">
        <f>STDEV('Raw data'!B66:AK66)</f>
        <v>3.3025589244510938</v>
      </c>
      <c r="D66" s="19">
        <f t="shared" si="3"/>
        <v>-13.783537257784424</v>
      </c>
      <c r="E66" s="21">
        <f t="shared" si="4"/>
        <v>6.6051178489021876</v>
      </c>
      <c r="F66" s="19">
        <f>SEM!C66</f>
        <v>2.3428657353774187</v>
      </c>
      <c r="G66" s="21">
        <f t="shared" si="5"/>
        <v>0.95969318907367507</v>
      </c>
      <c r="H66" s="88">
        <f t="shared" si="2"/>
        <v>4.6857314707548374</v>
      </c>
    </row>
    <row r="67" spans="1:8" x14ac:dyDescent="0.4">
      <c r="A67" s="14">
        <f t="shared" si="1"/>
        <v>0.62000000000000033</v>
      </c>
      <c r="B67" s="19">
        <f>AVERAGE('Raw data'!B67:AK67)</f>
        <v>-13.469625833333335</v>
      </c>
      <c r="C67" s="21">
        <f>STDEV('Raw data'!B67:AK67)</f>
        <v>2.9342464146483014</v>
      </c>
      <c r="D67" s="19">
        <f t="shared" si="3"/>
        <v>-16.403872247981639</v>
      </c>
      <c r="E67" s="21">
        <f t="shared" si="4"/>
        <v>5.8684928292966028</v>
      </c>
      <c r="F67" s="19">
        <f>SEM!C67</f>
        <v>2.1228758384234099</v>
      </c>
      <c r="G67" s="21">
        <f t="shared" si="5"/>
        <v>0.8113705762248915</v>
      </c>
      <c r="H67" s="88">
        <f t="shared" si="2"/>
        <v>4.2457516768468198</v>
      </c>
    </row>
    <row r="68" spans="1:8" x14ac:dyDescent="0.4">
      <c r="A68" s="14">
        <f t="shared" si="1"/>
        <v>0.63000000000000034</v>
      </c>
      <c r="B68" s="19">
        <f>AVERAGE('Raw data'!B68:AK68)</f>
        <v>-15.700091388888897</v>
      </c>
      <c r="C68" s="21">
        <f>STDEV('Raw data'!B68:AK68)</f>
        <v>2.4924640714465882</v>
      </c>
      <c r="D68" s="19">
        <f t="shared" si="3"/>
        <v>-18.192555460335484</v>
      </c>
      <c r="E68" s="21">
        <f t="shared" si="4"/>
        <v>4.9849281428931764</v>
      </c>
      <c r="F68" s="19">
        <f>SEM!C68</f>
        <v>1.8083269807256692</v>
      </c>
      <c r="G68" s="21">
        <f t="shared" si="5"/>
        <v>0.68413709072091899</v>
      </c>
      <c r="H68" s="88">
        <f t="shared" si="2"/>
        <v>3.6166539614513384</v>
      </c>
    </row>
    <row r="69" spans="1:8" x14ac:dyDescent="0.4">
      <c r="A69" s="14">
        <f t="shared" si="1"/>
        <v>0.64000000000000035</v>
      </c>
      <c r="B69" s="19">
        <f>AVERAGE('Raw data'!B69:AK69)</f>
        <v>-16.96805361111111</v>
      </c>
      <c r="C69" s="21">
        <f>STDEV('Raw data'!B69:AK69)</f>
        <v>2.1397783358138014</v>
      </c>
      <c r="D69" s="19">
        <f t="shared" si="3"/>
        <v>-19.107831946924911</v>
      </c>
      <c r="E69" s="21">
        <f t="shared" si="4"/>
        <v>4.2795566716276028</v>
      </c>
      <c r="F69" s="19">
        <f>SEM!C69</f>
        <v>1.4545801608251157</v>
      </c>
      <c r="G69" s="21">
        <f t="shared" ref="G69:G100" si="6">C69-F69</f>
        <v>0.68519817498868574</v>
      </c>
      <c r="H69" s="88">
        <f t="shared" si="2"/>
        <v>2.9091603216502313</v>
      </c>
    </row>
    <row r="70" spans="1:8" x14ac:dyDescent="0.4">
      <c r="A70" s="14">
        <f t="shared" si="1"/>
        <v>0.65000000000000036</v>
      </c>
      <c r="B70" s="19">
        <f>AVERAGE('Raw data'!B70:AK70)</f>
        <v>-17.207576388888882</v>
      </c>
      <c r="C70" s="21">
        <f>STDEV('Raw data'!B70:AK70)</f>
        <v>2.0147141409542675</v>
      </c>
      <c r="D70" s="19">
        <f t="shared" si="3"/>
        <v>-19.22229052984315</v>
      </c>
      <c r="E70" s="21">
        <f t="shared" si="4"/>
        <v>4.029428281908535</v>
      </c>
      <c r="F70" s="19">
        <f>SEM!C70</f>
        <v>1.1220953192445215</v>
      </c>
      <c r="G70" s="21">
        <f t="shared" si="6"/>
        <v>0.89261882170974594</v>
      </c>
      <c r="H70" s="88">
        <f t="shared" ref="H70:H105" si="7">2*F70</f>
        <v>2.2441906384890431</v>
      </c>
    </row>
    <row r="71" spans="1:8" x14ac:dyDescent="0.4">
      <c r="A71" s="14">
        <f t="shared" ref="A71:A105" si="8">A70+0.01</f>
        <v>0.66000000000000036</v>
      </c>
      <c r="B71" s="19">
        <f>AVERAGE('Raw data'!B71:AK71)</f>
        <v>-16.501019444444445</v>
      </c>
      <c r="C71" s="21">
        <f>STDEV('Raw data'!B71:AK71)</f>
        <v>2.0975040822775717</v>
      </c>
      <c r="D71" s="19">
        <f t="shared" ref="D71:D105" si="9">B71-C71</f>
        <v>-18.598523526722015</v>
      </c>
      <c r="E71" s="21">
        <f t="shared" ref="E71:E105" si="10">2*C71</f>
        <v>4.1950081645551434</v>
      </c>
      <c r="F71" s="19">
        <f>SEM!C71</f>
        <v>0.8772447352912971</v>
      </c>
      <c r="G71" s="21">
        <f t="shared" si="6"/>
        <v>1.2202593469862746</v>
      </c>
      <c r="H71" s="88">
        <f t="shared" si="7"/>
        <v>1.7544894705825942</v>
      </c>
    </row>
    <row r="72" spans="1:8" x14ac:dyDescent="0.4">
      <c r="A72" s="14">
        <f t="shared" si="8"/>
        <v>0.67000000000000037</v>
      </c>
      <c r="B72" s="19">
        <f>AVERAGE('Raw data'!B72:AK72)</f>
        <v>-15.051784722222218</v>
      </c>
      <c r="C72" s="21">
        <f>STDEV('Raw data'!B72:AK72)</f>
        <v>2.2458747513512769</v>
      </c>
      <c r="D72" s="19">
        <f t="shared" si="9"/>
        <v>-17.297659473573496</v>
      </c>
      <c r="E72" s="21">
        <f t="shared" si="10"/>
        <v>4.4917495027025538</v>
      </c>
      <c r="F72" s="19">
        <f>SEM!C72</f>
        <v>0.7927813192197436</v>
      </c>
      <c r="G72" s="21">
        <f t="shared" si="6"/>
        <v>1.4530934321315332</v>
      </c>
      <c r="H72" s="88">
        <f t="shared" si="7"/>
        <v>1.5855626384394872</v>
      </c>
    </row>
    <row r="73" spans="1:8" x14ac:dyDescent="0.4">
      <c r="A73" s="14">
        <f t="shared" si="8"/>
        <v>0.68000000000000038</v>
      </c>
      <c r="B73" s="19">
        <f>AVERAGE('Raw data'!B73:AK73)</f>
        <v>-13.132700833333333</v>
      </c>
      <c r="C73" s="21">
        <f>STDEV('Raw data'!B73:AK73)</f>
        <v>2.3480501081077993</v>
      </c>
      <c r="D73" s="19">
        <f t="shared" si="9"/>
        <v>-15.480750941441132</v>
      </c>
      <c r="E73" s="21">
        <f t="shared" si="10"/>
        <v>4.6961002162155987</v>
      </c>
      <c r="F73" s="19">
        <f>SEM!C73</f>
        <v>0.87865594452660878</v>
      </c>
      <c r="G73" s="21">
        <f t="shared" si="6"/>
        <v>1.4693941635811907</v>
      </c>
      <c r="H73" s="88">
        <f t="shared" si="7"/>
        <v>1.7573118890532176</v>
      </c>
    </row>
    <row r="74" spans="1:8" x14ac:dyDescent="0.4">
      <c r="A74" s="14">
        <f t="shared" si="8"/>
        <v>0.69000000000000039</v>
      </c>
      <c r="B74" s="19">
        <f>AVERAGE('Raw data'!B74:AK74)</f>
        <v>-11.025170277777777</v>
      </c>
      <c r="C74" s="21">
        <f>STDEV('Raw data'!B74:AK74)</f>
        <v>2.3670854666306917</v>
      </c>
      <c r="D74" s="19">
        <f t="shared" si="9"/>
        <v>-13.39225574440847</v>
      </c>
      <c r="E74" s="21">
        <f t="shared" si="10"/>
        <v>4.7341709332613835</v>
      </c>
      <c r="F74" s="19">
        <f>SEM!C74</f>
        <v>1.0500565006747746</v>
      </c>
      <c r="G74" s="21">
        <f t="shared" si="6"/>
        <v>1.3170289659559171</v>
      </c>
      <c r="H74" s="88">
        <f t="shared" si="7"/>
        <v>2.1001130013495493</v>
      </c>
    </row>
    <row r="75" spans="1:8" x14ac:dyDescent="0.4">
      <c r="A75" s="14">
        <f t="shared" si="8"/>
        <v>0.7000000000000004</v>
      </c>
      <c r="B75" s="19">
        <f>AVERAGE('Raw data'!B75:AK75)</f>
        <v>-8.9636819444444438</v>
      </c>
      <c r="C75" s="21">
        <f>STDEV('Raw data'!B75:AK75)</f>
        <v>2.3151916576348164</v>
      </c>
      <c r="D75" s="19">
        <f t="shared" si="9"/>
        <v>-11.27887360207926</v>
      </c>
      <c r="E75" s="21">
        <f t="shared" si="10"/>
        <v>4.6303833152696328</v>
      </c>
      <c r="F75" s="19">
        <f>SEM!C75</f>
        <v>1.2277262207880355</v>
      </c>
      <c r="G75" s="21">
        <f t="shared" si="6"/>
        <v>1.0874654368467809</v>
      </c>
      <c r="H75" s="88">
        <f t="shared" si="7"/>
        <v>2.455452441576071</v>
      </c>
    </row>
    <row r="76" spans="1:8" x14ac:dyDescent="0.4">
      <c r="A76" s="14">
        <f t="shared" si="8"/>
        <v>0.71000000000000041</v>
      </c>
      <c r="B76" s="19">
        <f>AVERAGE('Raw data'!B76:AK76)</f>
        <v>-7.1016444444444433</v>
      </c>
      <c r="C76" s="21">
        <f>STDEV('Raw data'!B76:AK76)</f>
        <v>2.2250483763324551</v>
      </c>
      <c r="D76" s="19">
        <f t="shared" si="9"/>
        <v>-9.3266928207768984</v>
      </c>
      <c r="E76" s="21">
        <f t="shared" si="10"/>
        <v>4.4500967526649102</v>
      </c>
      <c r="F76" s="19">
        <f>SEM!C76</f>
        <v>1.3762913927280922</v>
      </c>
      <c r="G76" s="21">
        <f t="shared" si="6"/>
        <v>0.84875698360436291</v>
      </c>
      <c r="H76" s="88">
        <f t="shared" si="7"/>
        <v>2.7525827854561844</v>
      </c>
    </row>
    <row r="77" spans="1:8" x14ac:dyDescent="0.4">
      <c r="A77" s="14">
        <f t="shared" si="8"/>
        <v>0.72000000000000042</v>
      </c>
      <c r="B77" s="19">
        <f>AVERAGE('Raw data'!B77:AK77)</f>
        <v>-5.5057766666666659</v>
      </c>
      <c r="C77" s="21">
        <f>STDEV('Raw data'!B77:AK77)</f>
        <v>2.1305931301051895</v>
      </c>
      <c r="D77" s="19">
        <f t="shared" si="9"/>
        <v>-7.6363697967718558</v>
      </c>
      <c r="E77" s="21">
        <f t="shared" si="10"/>
        <v>4.2611862602103789</v>
      </c>
      <c r="F77" s="19">
        <f>SEM!C77</f>
        <v>1.4894507488381215</v>
      </c>
      <c r="G77" s="21">
        <f t="shared" si="6"/>
        <v>0.64114238126706802</v>
      </c>
      <c r="H77" s="88">
        <f t="shared" si="7"/>
        <v>2.9789014976762429</v>
      </c>
    </row>
    <row r="78" spans="1:8" x14ac:dyDescent="0.4">
      <c r="A78" s="14">
        <f t="shared" si="8"/>
        <v>0.73000000000000043</v>
      </c>
      <c r="B78" s="19">
        <f>AVERAGE('Raw data'!B78:AK78)</f>
        <v>-4.1747619444444446</v>
      </c>
      <c r="C78" s="21">
        <f>STDEV('Raw data'!B78:AK78)</f>
        <v>2.0556959638648906</v>
      </c>
      <c r="D78" s="19">
        <f t="shared" si="9"/>
        <v>-6.2304579083093348</v>
      </c>
      <c r="E78" s="21">
        <f t="shared" si="10"/>
        <v>4.1113919277297812</v>
      </c>
      <c r="F78" s="19">
        <f>SEM!C78</f>
        <v>1.573871677065269</v>
      </c>
      <c r="G78" s="21">
        <f t="shared" si="6"/>
        <v>0.48182428679962164</v>
      </c>
      <c r="H78" s="88">
        <f t="shared" si="7"/>
        <v>3.147743354130538</v>
      </c>
    </row>
    <row r="79" spans="1:8" x14ac:dyDescent="0.4">
      <c r="A79" s="14">
        <f t="shared" si="8"/>
        <v>0.74000000000000044</v>
      </c>
      <c r="B79" s="19">
        <f>AVERAGE('Raw data'!B79:AK79)</f>
        <v>-3.0689747222222223</v>
      </c>
      <c r="C79" s="21">
        <f>STDEV('Raw data'!B79:AK79)</f>
        <v>2.0095372749501821</v>
      </c>
      <c r="D79" s="19">
        <f t="shared" si="9"/>
        <v>-5.078511997172404</v>
      </c>
      <c r="E79" s="21">
        <f t="shared" si="10"/>
        <v>4.0190745499003642</v>
      </c>
      <c r="F79" s="19">
        <f>SEM!C79</f>
        <v>1.6385556929765979</v>
      </c>
      <c r="G79" s="21">
        <f t="shared" si="6"/>
        <v>0.37098158197358422</v>
      </c>
      <c r="H79" s="88">
        <f t="shared" si="7"/>
        <v>3.2771113859531957</v>
      </c>
    </row>
    <row r="80" spans="1:8" x14ac:dyDescent="0.4">
      <c r="A80" s="14">
        <f t="shared" si="8"/>
        <v>0.75000000000000044</v>
      </c>
      <c r="B80" s="19">
        <f>AVERAGE('Raw data'!B80:AK80)</f>
        <v>-2.138656111111112</v>
      </c>
      <c r="C80" s="21">
        <f>STDEV('Raw data'!B80:AK80)</f>
        <v>1.9885512420974472</v>
      </c>
      <c r="D80" s="19">
        <f t="shared" si="9"/>
        <v>-4.1272073532085596</v>
      </c>
      <c r="E80" s="21">
        <f t="shared" si="10"/>
        <v>3.9771024841948943</v>
      </c>
      <c r="F80" s="19">
        <f>SEM!C80</f>
        <v>1.6901082451112304</v>
      </c>
      <c r="G80" s="21">
        <f t="shared" si="6"/>
        <v>0.29844299698621679</v>
      </c>
      <c r="H80" s="88">
        <f t="shared" si="7"/>
        <v>3.3802164902224607</v>
      </c>
    </row>
    <row r="81" spans="1:8" x14ac:dyDescent="0.4">
      <c r="A81" s="14">
        <f t="shared" si="8"/>
        <v>0.76000000000000045</v>
      </c>
      <c r="B81" s="19">
        <f>AVERAGE('Raw data'!B81:AK81)</f>
        <v>-1.3434058333333332</v>
      </c>
      <c r="C81" s="21">
        <f>STDEV('Raw data'!B81:AK81)</f>
        <v>1.9821768939936071</v>
      </c>
      <c r="D81" s="19">
        <f t="shared" si="9"/>
        <v>-3.3255827273269403</v>
      </c>
      <c r="E81" s="21">
        <f t="shared" si="10"/>
        <v>3.9643537879872142</v>
      </c>
      <c r="F81" s="19">
        <f>SEM!C81</f>
        <v>1.7314837397721288</v>
      </c>
      <c r="G81" s="21">
        <f t="shared" si="6"/>
        <v>0.25069315422147831</v>
      </c>
      <c r="H81" s="88">
        <f t="shared" si="7"/>
        <v>3.4629674795442575</v>
      </c>
    </row>
    <row r="82" spans="1:8" x14ac:dyDescent="0.4">
      <c r="A82" s="14">
        <f t="shared" si="8"/>
        <v>0.77000000000000046</v>
      </c>
      <c r="B82" s="19">
        <f>AVERAGE('Raw data'!B82:AK82)</f>
        <v>-0.66140166666666655</v>
      </c>
      <c r="C82" s="21">
        <f>STDEV('Raw data'!B82:AK82)</f>
        <v>1.9783247703860094</v>
      </c>
      <c r="D82" s="19">
        <f t="shared" si="9"/>
        <v>-2.6397264370526758</v>
      </c>
      <c r="E82" s="21">
        <f t="shared" si="10"/>
        <v>3.9566495407720188</v>
      </c>
      <c r="F82" s="19">
        <f>SEM!C82</f>
        <v>1.7626706282935813</v>
      </c>
      <c r="G82" s="21">
        <f t="shared" si="6"/>
        <v>0.21565414209242806</v>
      </c>
      <c r="H82" s="88">
        <f t="shared" si="7"/>
        <v>3.5253412565871627</v>
      </c>
    </row>
    <row r="83" spans="1:8" x14ac:dyDescent="0.4">
      <c r="A83" s="14">
        <f t="shared" si="8"/>
        <v>0.78000000000000047</v>
      </c>
      <c r="B83" s="19">
        <f>AVERAGE('Raw data'!B83:AK83)</f>
        <v>-8.9958055555555611E-2</v>
      </c>
      <c r="C83" s="21">
        <f>STDEV('Raw data'!B83:AK83)</f>
        <v>1.9665006879426632</v>
      </c>
      <c r="D83" s="19">
        <f t="shared" si="9"/>
        <v>-2.0564587434982187</v>
      </c>
      <c r="E83" s="21">
        <f t="shared" si="10"/>
        <v>3.9330013758853264</v>
      </c>
      <c r="F83" s="19">
        <f>SEM!C83</f>
        <v>1.7816581555304711</v>
      </c>
      <c r="G83" s="21">
        <f t="shared" si="6"/>
        <v>0.18484253241219206</v>
      </c>
      <c r="H83" s="88">
        <f t="shared" si="7"/>
        <v>3.5633163110609423</v>
      </c>
    </row>
    <row r="84" spans="1:8" x14ac:dyDescent="0.4">
      <c r="A84" s="14">
        <f t="shared" si="8"/>
        <v>0.79000000000000048</v>
      </c>
      <c r="B84" s="19">
        <f>AVERAGE('Raw data'!B84:AK84)</f>
        <v>0.36013722222222233</v>
      </c>
      <c r="C84" s="21">
        <f>STDEV('Raw data'!B84:AK84)</f>
        <v>1.9389054589279577</v>
      </c>
      <c r="D84" s="19">
        <f t="shared" si="9"/>
        <v>-1.5787682367057354</v>
      </c>
      <c r="E84" s="21">
        <f t="shared" si="10"/>
        <v>3.8778109178559155</v>
      </c>
      <c r="F84" s="19">
        <f>SEM!C84</f>
        <v>1.7850174262101965</v>
      </c>
      <c r="G84" s="21">
        <f t="shared" si="6"/>
        <v>0.15388803271776119</v>
      </c>
      <c r="H84" s="88">
        <f t="shared" si="7"/>
        <v>3.5700348524203931</v>
      </c>
    </row>
    <row r="85" spans="1:8" x14ac:dyDescent="0.4">
      <c r="A85" s="14">
        <f t="shared" si="8"/>
        <v>0.80000000000000049</v>
      </c>
      <c r="B85" s="19">
        <f>AVERAGE('Raw data'!B85:AK85)</f>
        <v>0.67348750000000035</v>
      </c>
      <c r="C85" s="21">
        <f>STDEV('Raw data'!B85:AK85)</f>
        <v>1.8906676025337492</v>
      </c>
      <c r="D85" s="19">
        <f t="shared" si="9"/>
        <v>-1.217180102533749</v>
      </c>
      <c r="E85" s="21">
        <f t="shared" si="10"/>
        <v>3.7813352050674984</v>
      </c>
      <c r="F85" s="19">
        <f>SEM!C85</f>
        <v>1.7684521508837263</v>
      </c>
      <c r="G85" s="21">
        <f t="shared" si="6"/>
        <v>0.1222154516500229</v>
      </c>
      <c r="H85" s="88">
        <f t="shared" si="7"/>
        <v>3.5369043017674526</v>
      </c>
    </row>
    <row r="86" spans="1:8" x14ac:dyDescent="0.4">
      <c r="A86" s="14">
        <f t="shared" si="8"/>
        <v>0.8100000000000005</v>
      </c>
      <c r="B86" s="19">
        <f>AVERAGE('Raw data'!B86:AK86)</f>
        <v>0.83941500000000024</v>
      </c>
      <c r="C86" s="21">
        <f>STDEV('Raw data'!B86:AK86)</f>
        <v>1.8202434080489658</v>
      </c>
      <c r="D86" s="19">
        <f t="shared" si="9"/>
        <v>-0.98082840804896554</v>
      </c>
      <c r="E86" s="21">
        <f t="shared" si="10"/>
        <v>3.6404868160979316</v>
      </c>
      <c r="F86" s="19">
        <f>SEM!C86</f>
        <v>1.7276959228933264</v>
      </c>
      <c r="G86" s="21">
        <f t="shared" si="6"/>
        <v>9.2547485155639375E-2</v>
      </c>
      <c r="H86" s="88">
        <f t="shared" si="7"/>
        <v>3.4553918457866528</v>
      </c>
    </row>
    <row r="87" spans="1:8" x14ac:dyDescent="0.4">
      <c r="A87" s="14">
        <f t="shared" si="8"/>
        <v>0.82000000000000051</v>
      </c>
      <c r="B87" s="19">
        <f>AVERAGE('Raw data'!B87:AK87)</f>
        <v>0.86020222222222198</v>
      </c>
      <c r="C87" s="21">
        <f>STDEV('Raw data'!B87:AK87)</f>
        <v>1.7305168158478161</v>
      </c>
      <c r="D87" s="19">
        <f t="shared" si="9"/>
        <v>-0.87031459362559416</v>
      </c>
      <c r="E87" s="21">
        <f t="shared" si="10"/>
        <v>3.4610336316956323</v>
      </c>
      <c r="F87" s="19">
        <f>SEM!C87</f>
        <v>1.6606074695305755</v>
      </c>
      <c r="G87" s="21">
        <f t="shared" si="6"/>
        <v>6.9909346317240662E-2</v>
      </c>
      <c r="H87" s="88">
        <f t="shared" si="7"/>
        <v>3.321214939061151</v>
      </c>
    </row>
    <row r="88" spans="1:8" x14ac:dyDescent="0.4">
      <c r="A88" s="14">
        <f t="shared" si="8"/>
        <v>0.83000000000000052</v>
      </c>
      <c r="B88" s="19">
        <f>AVERAGE('Raw data'!B88:AK88)</f>
        <v>0.75575138888888871</v>
      </c>
      <c r="C88" s="21">
        <f>STDEV('Raw data'!B88:AK88)</f>
        <v>1.6296533178249957</v>
      </c>
      <c r="D88" s="19">
        <f t="shared" si="9"/>
        <v>-0.87390192893610696</v>
      </c>
      <c r="E88" s="21">
        <f t="shared" si="10"/>
        <v>3.2593066356499913</v>
      </c>
      <c r="F88" s="19">
        <f>SEM!C88</f>
        <v>1.5690540089080627</v>
      </c>
      <c r="G88" s="21">
        <f t="shared" si="6"/>
        <v>6.0599308916932992E-2</v>
      </c>
      <c r="H88" s="88">
        <f t="shared" si="7"/>
        <v>3.1381080178161254</v>
      </c>
    </row>
    <row r="89" spans="1:8" x14ac:dyDescent="0.4">
      <c r="A89" s="14">
        <f t="shared" si="8"/>
        <v>0.84000000000000052</v>
      </c>
      <c r="B89" s="19">
        <f>AVERAGE('Raw data'!B89:AK89)</f>
        <v>0.56339277777777774</v>
      </c>
      <c r="C89" s="21">
        <f>STDEV('Raw data'!B89:AK89)</f>
        <v>1.5305915818655798</v>
      </c>
      <c r="D89" s="19">
        <f t="shared" si="9"/>
        <v>-0.96719880408780201</v>
      </c>
      <c r="E89" s="21">
        <f t="shared" si="10"/>
        <v>3.0611831637311595</v>
      </c>
      <c r="F89" s="19">
        <f>SEM!C89</f>
        <v>1.4595389723275507</v>
      </c>
      <c r="G89" s="21">
        <f t="shared" si="6"/>
        <v>7.1052609538029055E-2</v>
      </c>
      <c r="H89" s="88">
        <f t="shared" si="7"/>
        <v>2.9190779446551014</v>
      </c>
    </row>
    <row r="90" spans="1:8" x14ac:dyDescent="0.4">
      <c r="A90" s="14">
        <f t="shared" si="8"/>
        <v>0.85000000000000053</v>
      </c>
      <c r="B90" s="19">
        <f>AVERAGE('Raw data'!B90:AK90)</f>
        <v>0.33214722222222226</v>
      </c>
      <c r="C90" s="21">
        <f>STDEV('Raw data'!B90:AK90)</f>
        <v>1.447295732181942</v>
      </c>
      <c r="D90" s="19">
        <f t="shared" si="9"/>
        <v>-1.1151485099597198</v>
      </c>
      <c r="E90" s="21">
        <f t="shared" si="10"/>
        <v>2.8945914643638839</v>
      </c>
      <c r="F90" s="19">
        <f>SEM!C90</f>
        <v>1.3410640256443416</v>
      </c>
      <c r="G90" s="21">
        <f t="shared" si="6"/>
        <v>0.10623170653760039</v>
      </c>
      <c r="H90" s="88">
        <f t="shared" si="7"/>
        <v>2.6821280512886831</v>
      </c>
    </row>
    <row r="91" spans="1:8" x14ac:dyDescent="0.4">
      <c r="A91" s="14">
        <f t="shared" si="8"/>
        <v>0.86000000000000054</v>
      </c>
      <c r="B91" s="19">
        <f>AVERAGE('Raw data'!B91:AK91)</f>
        <v>0.11287111111111124</v>
      </c>
      <c r="C91" s="21">
        <f>STDEV('Raw data'!B91:AK91)</f>
        <v>1.3896197646319921</v>
      </c>
      <c r="D91" s="19">
        <f t="shared" si="9"/>
        <v>-1.276748653520881</v>
      </c>
      <c r="E91" s="21">
        <f t="shared" si="10"/>
        <v>2.7792395292639842</v>
      </c>
      <c r="F91" s="19">
        <f>SEM!C91</f>
        <v>1.2226248770333199</v>
      </c>
      <c r="G91" s="21">
        <f t="shared" si="6"/>
        <v>0.1669948875986722</v>
      </c>
      <c r="H91" s="88">
        <f t="shared" si="7"/>
        <v>2.4452497540666398</v>
      </c>
    </row>
    <row r="92" spans="1:8" x14ac:dyDescent="0.4">
      <c r="A92" s="14">
        <f t="shared" si="8"/>
        <v>0.87000000000000055</v>
      </c>
      <c r="B92" s="19">
        <f>AVERAGE('Raw data'!B92:AK92)</f>
        <v>-5.1891666666666607E-2</v>
      </c>
      <c r="C92" s="21">
        <f>STDEV('Raw data'!B92:AK92)</f>
        <v>1.3600560991234358</v>
      </c>
      <c r="D92" s="19">
        <f t="shared" si="9"/>
        <v>-1.4119477657901025</v>
      </c>
      <c r="E92" s="21">
        <f t="shared" si="10"/>
        <v>2.7201121982468717</v>
      </c>
      <c r="F92" s="19">
        <f>SEM!C92</f>
        <v>1.1116096513130058</v>
      </c>
      <c r="G92" s="21">
        <f t="shared" si="6"/>
        <v>0.24844644781043002</v>
      </c>
      <c r="H92" s="88">
        <f t="shared" si="7"/>
        <v>2.2232193026260116</v>
      </c>
    </row>
    <row r="93" spans="1:8" x14ac:dyDescent="0.4">
      <c r="A93" s="14">
        <f t="shared" si="8"/>
        <v>0.88000000000000056</v>
      </c>
      <c r="B93" s="19">
        <f>AVERAGE('Raw data'!B93:AK93)</f>
        <v>-0.13463472222222223</v>
      </c>
      <c r="C93" s="21">
        <f>STDEV('Raw data'!B93:AK93)</f>
        <v>1.3557021048877456</v>
      </c>
      <c r="D93" s="19">
        <f t="shared" si="9"/>
        <v>-1.4903368271099677</v>
      </c>
      <c r="E93" s="21">
        <f t="shared" si="10"/>
        <v>2.7114042097754911</v>
      </c>
      <c r="F93" s="19">
        <f>SEM!C93</f>
        <v>1.0147310161507044</v>
      </c>
      <c r="G93" s="21">
        <f t="shared" si="6"/>
        <v>0.34097108873704118</v>
      </c>
      <c r="H93" s="88">
        <f t="shared" si="7"/>
        <v>2.0294620323014088</v>
      </c>
    </row>
    <row r="94" spans="1:8" x14ac:dyDescent="0.4">
      <c r="A94" s="14">
        <f t="shared" si="8"/>
        <v>0.89000000000000057</v>
      </c>
      <c r="B94" s="19">
        <f>AVERAGE('Raw data'!B94:AK94)</f>
        <v>-0.12291777777777781</v>
      </c>
      <c r="C94" s="21">
        <f>STDEV('Raw data'!B94:AK94)</f>
        <v>1.3715880099465749</v>
      </c>
      <c r="D94" s="19">
        <f t="shared" si="9"/>
        <v>-1.4945057877243528</v>
      </c>
      <c r="E94" s="21">
        <f t="shared" si="10"/>
        <v>2.7431760198931499</v>
      </c>
      <c r="F94" s="19">
        <f>SEM!C94</f>
        <v>0.93837623125367564</v>
      </c>
      <c r="G94" s="21">
        <f t="shared" si="6"/>
        <v>0.43321177869289929</v>
      </c>
      <c r="H94" s="88">
        <f t="shared" si="7"/>
        <v>1.8767524625073513</v>
      </c>
    </row>
    <row r="95" spans="1:8" x14ac:dyDescent="0.4">
      <c r="A95" s="14">
        <f t="shared" si="8"/>
        <v>0.90000000000000058</v>
      </c>
      <c r="B95" s="19">
        <f>AVERAGE('Raw data'!B95:AK95)</f>
        <v>-1.5813888888888891E-2</v>
      </c>
      <c r="C95" s="21">
        <f>STDEV('Raw data'!B95:AK95)</f>
        <v>1.4009012374657308</v>
      </c>
      <c r="D95" s="19">
        <f t="shared" si="9"/>
        <v>-1.4167151263546196</v>
      </c>
      <c r="E95" s="21">
        <f t="shared" si="10"/>
        <v>2.8018024749314616</v>
      </c>
      <c r="F95" s="19">
        <f>SEM!C95</f>
        <v>0.88681721117254597</v>
      </c>
      <c r="G95" s="21">
        <f t="shared" si="6"/>
        <v>0.51408402629318484</v>
      </c>
      <c r="H95" s="88">
        <f t="shared" si="7"/>
        <v>1.7736344223450919</v>
      </c>
    </row>
    <row r="96" spans="1:8" x14ac:dyDescent="0.4">
      <c r="A96" s="14">
        <f t="shared" si="8"/>
        <v>0.91000000000000059</v>
      </c>
      <c r="B96" s="19">
        <f>AVERAGE('Raw data'!B96:AK96)</f>
        <v>0.1797744444444444</v>
      </c>
      <c r="C96" s="21">
        <f>STDEV('Raw data'!B96:AK96)</f>
        <v>1.4328733772278186</v>
      </c>
      <c r="D96" s="19">
        <f t="shared" si="9"/>
        <v>-1.2530989327833741</v>
      </c>
      <c r="E96" s="21">
        <f t="shared" si="10"/>
        <v>2.8657467544556372</v>
      </c>
      <c r="F96" s="19">
        <f>SEM!C96</f>
        <v>0.86057576044869621</v>
      </c>
      <c r="G96" s="21">
        <f t="shared" si="6"/>
        <v>0.57229761677912239</v>
      </c>
      <c r="H96" s="88">
        <f t="shared" si="7"/>
        <v>1.7211515208973924</v>
      </c>
    </row>
    <row r="97" spans="1:9" x14ac:dyDescent="0.4">
      <c r="A97" s="14">
        <f t="shared" si="8"/>
        <v>0.9200000000000006</v>
      </c>
      <c r="B97" s="19">
        <f>AVERAGE('Raw data'!B97:AK97)</f>
        <v>0.44786194444444433</v>
      </c>
      <c r="C97" s="21">
        <f>STDEV('Raw data'!B97:AK97)</f>
        <v>1.4524666383556322</v>
      </c>
      <c r="D97" s="19">
        <f t="shared" si="9"/>
        <v>-1.0046046939111879</v>
      </c>
      <c r="E97" s="21">
        <f t="shared" si="10"/>
        <v>2.9049332767112643</v>
      </c>
      <c r="F97" s="19">
        <f>SEM!C97</f>
        <v>0.85798104317922275</v>
      </c>
      <c r="G97" s="21">
        <f t="shared" si="6"/>
        <v>0.59448559517640942</v>
      </c>
      <c r="H97" s="88">
        <f t="shared" si="7"/>
        <v>1.7159620863584455</v>
      </c>
    </row>
    <row r="98" spans="1:9" x14ac:dyDescent="0.4">
      <c r="A98" s="14">
        <f t="shared" si="8"/>
        <v>0.9300000000000006</v>
      </c>
      <c r="B98" s="19">
        <f>AVERAGE('Raw data'!B98:AK98)</f>
        <v>0.75633000000000028</v>
      </c>
      <c r="C98" s="21">
        <f>STDEV('Raw data'!B98:AK98)</f>
        <v>1.4434603484266548</v>
      </c>
      <c r="D98" s="19">
        <f t="shared" si="9"/>
        <v>-0.68713034842665455</v>
      </c>
      <c r="E98" s="21">
        <f t="shared" si="10"/>
        <v>2.8869206968533097</v>
      </c>
      <c r="F98" s="19">
        <f>SEM!C98</f>
        <v>0.87675597393776328</v>
      </c>
      <c r="G98" s="21">
        <f t="shared" si="6"/>
        <v>0.56670437448889155</v>
      </c>
      <c r="H98" s="88">
        <f t="shared" si="7"/>
        <v>1.7535119478755266</v>
      </c>
    </row>
    <row r="99" spans="1:9" x14ac:dyDescent="0.4">
      <c r="A99" s="14">
        <f t="shared" si="8"/>
        <v>0.94000000000000061</v>
      </c>
      <c r="B99" s="19">
        <f>AVERAGE('Raw data'!B99:AK99)</f>
        <v>1.0490080555555559</v>
      </c>
      <c r="C99" s="21">
        <f>STDEV('Raw data'!B99:AK99)</f>
        <v>1.3959265696975396</v>
      </c>
      <c r="D99" s="19">
        <f t="shared" si="9"/>
        <v>-0.34691851414198371</v>
      </c>
      <c r="E99" s="21">
        <f t="shared" si="10"/>
        <v>2.7918531393950792</v>
      </c>
      <c r="F99" s="19">
        <f>SEM!C99</f>
        <v>0.91369417178495549</v>
      </c>
      <c r="G99" s="21">
        <f t="shared" si="6"/>
        <v>0.4822323979125841</v>
      </c>
      <c r="H99" s="88">
        <f t="shared" si="7"/>
        <v>1.827388343569911</v>
      </c>
    </row>
    <row r="100" spans="1:9" x14ac:dyDescent="0.4">
      <c r="A100" s="14">
        <f t="shared" si="8"/>
        <v>0.95000000000000062</v>
      </c>
      <c r="B100" s="19">
        <f>AVERAGE('Raw data'!B100:AK100)</f>
        <v>1.2425877777777776</v>
      </c>
      <c r="C100" s="21">
        <f>STDEV('Raw data'!B100:AK100)</f>
        <v>1.3174130088540106</v>
      </c>
      <c r="D100" s="19">
        <f t="shared" si="9"/>
        <v>-7.4825231076232956E-2</v>
      </c>
      <c r="E100" s="21">
        <f t="shared" si="10"/>
        <v>2.6348260177080212</v>
      </c>
      <c r="F100" s="19">
        <f>SEM!C100</f>
        <v>0.96385984031258742</v>
      </c>
      <c r="G100" s="21">
        <f t="shared" si="6"/>
        <v>0.35355316854142316</v>
      </c>
      <c r="H100" s="88">
        <f t="shared" si="7"/>
        <v>1.9277196806251748</v>
      </c>
    </row>
    <row r="101" spans="1:9" x14ac:dyDescent="0.4">
      <c r="A101" s="14">
        <f t="shared" si="8"/>
        <v>0.96000000000000063</v>
      </c>
      <c r="B101" s="19">
        <f>AVERAGE('Raw data'!B101:AK101)</f>
        <v>1.2353616666666665</v>
      </c>
      <c r="C101" s="21">
        <f>STDEV('Raw data'!B101:AK101)</f>
        <v>1.2441662733171963</v>
      </c>
      <c r="D101" s="19">
        <f t="shared" si="9"/>
        <v>-8.8046066505298448E-3</v>
      </c>
      <c r="E101" s="21">
        <f t="shared" si="10"/>
        <v>2.4883325466343926</v>
      </c>
      <c r="F101" s="19">
        <f>SEM!C101</f>
        <v>1.0214871273719828</v>
      </c>
      <c r="G101" s="21">
        <f t="shared" ref="G101:G105" si="11">C101-F101</f>
        <v>0.22267914594521354</v>
      </c>
      <c r="H101" s="88">
        <f t="shared" si="7"/>
        <v>2.0429742547439655</v>
      </c>
    </row>
    <row r="102" spans="1:9" x14ac:dyDescent="0.4">
      <c r="A102" s="14">
        <f t="shared" si="8"/>
        <v>0.97000000000000064</v>
      </c>
      <c r="B102" s="19">
        <f>AVERAGE('Raw data'!B102:AK102)</f>
        <v>0.92871861111111109</v>
      </c>
      <c r="C102" s="21">
        <f>STDEV('Raw data'!B102:AK102)</f>
        <v>1.2348263054376811</v>
      </c>
      <c r="D102" s="19">
        <f t="shared" si="9"/>
        <v>-0.30610769432657003</v>
      </c>
      <c r="E102" s="21">
        <f t="shared" si="10"/>
        <v>2.4696526108753623</v>
      </c>
      <c r="F102" s="19">
        <f>SEM!C102</f>
        <v>1.0819698646976248</v>
      </c>
      <c r="G102" s="21">
        <f t="shared" si="11"/>
        <v>0.15285644074005633</v>
      </c>
      <c r="H102" s="88">
        <f t="shared" si="7"/>
        <v>2.1639397293952496</v>
      </c>
    </row>
    <row r="103" spans="1:9" x14ac:dyDescent="0.4">
      <c r="A103" s="14">
        <f t="shared" si="8"/>
        <v>0.98000000000000065</v>
      </c>
      <c r="B103" s="19">
        <f>AVERAGE('Raw data'!B103:AK103)</f>
        <v>0.25794472222222209</v>
      </c>
      <c r="C103" s="21">
        <f>STDEV('Raw data'!B103:AK103)</f>
        <v>1.3216791763023843</v>
      </c>
      <c r="D103" s="19">
        <f t="shared" si="9"/>
        <v>-1.0637344540801621</v>
      </c>
      <c r="E103" s="21">
        <f t="shared" si="10"/>
        <v>2.6433583526047686</v>
      </c>
      <c r="F103" s="19">
        <f>SEM!C103</f>
        <v>1.1426432223277632</v>
      </c>
      <c r="G103" s="21">
        <f t="shared" si="11"/>
        <v>0.17903595397462113</v>
      </c>
      <c r="H103" s="88">
        <f t="shared" si="7"/>
        <v>2.2852864446555263</v>
      </c>
    </row>
    <row r="104" spans="1:9" x14ac:dyDescent="0.4">
      <c r="A104" s="14">
        <f t="shared" si="8"/>
        <v>0.99000000000000066</v>
      </c>
      <c r="B104" s="19">
        <f>AVERAGE('Raw data'!B104:AK104)</f>
        <v>-0.77719361111111107</v>
      </c>
      <c r="C104" s="21">
        <f>STDEV('Raw data'!B104:AK104)</f>
        <v>1.4682284207986416</v>
      </c>
      <c r="D104" s="19">
        <f t="shared" si="9"/>
        <v>-2.2454220319097526</v>
      </c>
      <c r="E104" s="21">
        <f t="shared" si="10"/>
        <v>2.9364568415972832</v>
      </c>
      <c r="F104" s="19">
        <f>SEM!C104</f>
        <v>1.2038138569264936</v>
      </c>
      <c r="G104" s="21">
        <f t="shared" si="11"/>
        <v>0.26441456387214801</v>
      </c>
      <c r="H104" s="88">
        <f t="shared" si="7"/>
        <v>2.4076277138529871</v>
      </c>
    </row>
    <row r="105" spans="1:9" ht="15" thickBot="1" x14ac:dyDescent="0.45">
      <c r="A105" s="15">
        <f t="shared" si="8"/>
        <v>1.0000000000000007</v>
      </c>
      <c r="B105" s="22">
        <f>AVERAGE('Raw data'!B105:AK105)</f>
        <v>-2.0962763888888891</v>
      </c>
      <c r="C105" s="23">
        <f>STDEV('Raw data'!B105:AK105)</f>
        <v>1.605661983338341</v>
      </c>
      <c r="D105" s="22">
        <f t="shared" si="9"/>
        <v>-3.7019383722272301</v>
      </c>
      <c r="E105" s="23">
        <f t="shared" si="10"/>
        <v>3.211323966676682</v>
      </c>
      <c r="F105" s="22">
        <f>SEM!C105</f>
        <v>1.268199374771358</v>
      </c>
      <c r="G105" s="23">
        <f t="shared" si="11"/>
        <v>0.33746260856698296</v>
      </c>
      <c r="H105" s="89">
        <f t="shared" si="7"/>
        <v>2.536398749542716</v>
      </c>
    </row>
    <row r="106" spans="1:9" ht="15" thickBot="1" x14ac:dyDescent="0.45">
      <c r="A106" s="111" t="s">
        <v>17</v>
      </c>
      <c r="B106" s="22">
        <f>AVERAGE(B5:B105)</f>
        <v>4.2114397689769142E-2</v>
      </c>
      <c r="C106" s="23">
        <f>AVERAGE(C5:C105)</f>
        <v>1.7427268732903227</v>
      </c>
      <c r="D106" s="57"/>
      <c r="E106" s="57"/>
      <c r="F106" s="23">
        <f t="shared" ref="F106" si="12">AVERAGE(F5:F105)</f>
        <v>1.4285090825711371</v>
      </c>
      <c r="G106" s="57"/>
      <c r="H106" s="57"/>
      <c r="I106" s="1"/>
    </row>
  </sheetData>
  <mergeCells count="3">
    <mergeCell ref="B1:H1"/>
    <mergeCell ref="B2:H2"/>
    <mergeCell ref="B3:H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Raw data</vt:lpstr>
      <vt:lpstr>Session averages</vt:lpstr>
      <vt:lpstr>SEM</vt:lpstr>
      <vt:lpstr>Between Assessors</vt:lpstr>
      <vt:lpstr>Grey bands</vt:lpstr>
    </vt:vector>
  </TitlesOfParts>
  <Company>University of Salford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Baker Richard</dc:creator>
  <cp:lastModifiedBy>Dugan, Eric L. (Eric)</cp:lastModifiedBy>
  <cp:lastPrinted>2016-06-22T22:11:09Z</cp:lastPrinted>
  <dcterms:created xsi:type="dcterms:W3CDTF">2016-06-22T07:48:57Z</dcterms:created>
  <dcterms:modified xsi:type="dcterms:W3CDTF">2023-09-26T22:34:46Z</dcterms:modified>
</cp:coreProperties>
</file>