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Logística\Trabalhos\Study\"/>
    </mc:Choice>
  </mc:AlternateContent>
  <xr:revisionPtr revIDLastSave="0" documentId="13_ncr:1_{8EA38CED-C344-46C1-ADAC-D2C2ECC234D7}" xr6:coauthVersionLast="47" xr6:coauthVersionMax="47" xr10:uidLastSave="{00000000-0000-0000-0000-000000000000}"/>
  <bookViews>
    <workbookView xWindow="-120" yWindow="-120" windowWidth="20730" windowHeight="11160" activeTab="1" xr2:uid="{C30526AD-95CD-42AF-A201-8DBFB04E96B2}"/>
  </bookViews>
  <sheets>
    <sheet name="Decision Tree" sheetId="1" r:id="rId1"/>
    <sheet name="Random For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8" i="1" l="1"/>
  <c r="L99" i="1" s="1"/>
  <c r="I98" i="1"/>
  <c r="E95" i="1"/>
  <c r="E94" i="1"/>
  <c r="E93" i="1"/>
  <c r="B98" i="1"/>
  <c r="B96" i="1"/>
  <c r="B94" i="1"/>
  <c r="H87" i="1"/>
  <c r="H88" i="1" s="1"/>
  <c r="E87" i="1"/>
  <c r="E88" i="1" s="1"/>
  <c r="F44" i="1"/>
  <c r="L48" i="1"/>
  <c r="L49" i="1" s="1"/>
  <c r="I48" i="1"/>
  <c r="E47" i="1"/>
  <c r="E46" i="1"/>
  <c r="E45" i="1"/>
  <c r="E44" i="1"/>
  <c r="E43" i="1"/>
  <c r="E42" i="1"/>
  <c r="B53" i="1"/>
  <c r="B51" i="1"/>
  <c r="B49" i="1"/>
  <c r="B47" i="1"/>
  <c r="B45" i="1"/>
  <c r="B43" i="1"/>
  <c r="F24" i="1"/>
  <c r="F15" i="1"/>
  <c r="H28" i="1"/>
  <c r="H29" i="1" s="1"/>
  <c r="E28" i="1"/>
  <c r="E29" i="1" s="1"/>
  <c r="H19" i="1"/>
  <c r="H20" i="1" s="1"/>
  <c r="E19" i="1"/>
  <c r="E20" i="1" s="1"/>
  <c r="I99" i="1" l="1"/>
  <c r="J94" i="1" s="1"/>
  <c r="F83" i="1"/>
  <c r="I49" i="1"/>
  <c r="J44" i="1" s="1"/>
</calcChain>
</file>

<file path=xl/sharedStrings.xml><?xml version="1.0" encoding="utf-8"?>
<sst xmlns="http://schemas.openxmlformats.org/spreadsheetml/2006/main" count="293" uniqueCount="71">
  <si>
    <t>Loves Popcorn</t>
  </si>
  <si>
    <t>Loves Soda</t>
  </si>
  <si>
    <t>Age</t>
  </si>
  <si>
    <t>Loves Cool As Ice</t>
  </si>
  <si>
    <t>Yes</t>
  </si>
  <si>
    <t>No</t>
  </si>
  <si>
    <t xml:space="preserve"> </t>
  </si>
  <si>
    <t>Para construir a Decision Tree é necessário escolher quem será a root de toda a árvores, para isso basta analisar</t>
  </si>
  <si>
    <t>qual das variáveis melhor descreve a variável dependente (Love Cool As Ice)</t>
  </si>
  <si>
    <t>Love Cool As Ice</t>
  </si>
  <si>
    <t>Como pode-se reparar, das 4 leaves criadas, 3 delas possuem uma mistura de pessoas que amam e não amam Cool As Ice, o que as torna impuras,</t>
  </si>
  <si>
    <t>apenas uma dessas 4 levas (Loves Soda) possui uma folha que não possui essa mistura, assim não a considerando impura</t>
  </si>
  <si>
    <t>Agora, para saber qual das variáveis é a menos impura, resta utilizar algum método para quantificar esse grau de impureza. Dentre os métodos possíveis</t>
  </si>
  <si>
    <t>existe o conhecido como Giny Impurity, conta feita para cada uma das folhas que possui a seguinte fórmula:</t>
  </si>
  <si>
    <t>Impureza de uma única folha: 1 - (Probabilidade de "Yes")² - (Probabilidade de "No")²</t>
  </si>
  <si>
    <t>Giny</t>
  </si>
  <si>
    <t>Para descobrir a impureza de uma variável inteira basta realizar a média ponderada das impurezas de cada folha através do número de pessoas total em ambas as folhas</t>
  </si>
  <si>
    <t>Total</t>
  </si>
  <si>
    <t xml:space="preserve">Giny </t>
  </si>
  <si>
    <t>Após verificar o grau de impureza das variáveis, resta lidar com a variávei idade, a qual possui maior complexidade devido a sua característica de ser quantitativa</t>
  </si>
  <si>
    <t>Mean Age</t>
  </si>
  <si>
    <t>Realizando Giny para Age &lt; 26.5</t>
  </si>
  <si>
    <t>Age &lt; 26.5</t>
  </si>
  <si>
    <t>Após realizar o cálculo de Giny em cada uma das possíveis partições foi possível chegar nos menores valores com Age &lt; 15 e Age &lt; 44</t>
  </si>
  <si>
    <t>A escolha nesse caso é arbitrária, escolhendo assim Age &lt; 15</t>
  </si>
  <si>
    <t>Após esse processo basta verificar dentre as 3 variáveis qual obteve menor grau de impureza e utilizá-la como raiz da árvore</t>
  </si>
  <si>
    <t>Neste caso, a variável Loves Soda atingiu o menor valor (0.214) e será usada como root</t>
  </si>
  <si>
    <t>Com isso, o início da árvore está criado. Porém é necessário ainda verificar que existem folhas impuras na mesma, restando assim verificar se é possível</t>
  </si>
  <si>
    <t>utilizar outras variáveis de forma que elas consigam diminuir mais esse grau de impureza. No exemplo utilizado existem apenas as variáveis age e Loves Popcorn</t>
  </si>
  <si>
    <t>para uso, com a base de dados utilizando apenas as pessoas que amam Soda</t>
  </si>
  <si>
    <t>Realizando o cálculo de Giny para Loves Popcorn e Age:</t>
  </si>
  <si>
    <t>Para Age:</t>
  </si>
  <si>
    <t>Age &lt; 36.5</t>
  </si>
  <si>
    <t>Dentre as duas variáveis, o uso de Age &lt; 12.5 obteve o menor grau (zero) e será usado para separar a árvore principal em mais uma branch</t>
  </si>
  <si>
    <t>Como todas as folhas restantes não são mais impuras, a árvore pode ser dada como construída e resta apenas modificar as folhas para gerar as respostas necessárias. Assim:</t>
  </si>
  <si>
    <t>Doesn't Love Cool As Ice</t>
  </si>
  <si>
    <t>Por fim, resta apenas detalhar alguns pontos de maior relevância. Pode-se reparar que em uma das folhas apenas uma observação é utilizada, o que pode se tornar inconstante caso</t>
  </si>
  <si>
    <t>a árvore seja testada com outras amostras. Para tal, restrições como número mínimo de observações poderiam ser construídas, gerando assim folhas com um determinado grau de impureza</t>
  </si>
  <si>
    <t>mas com maior probabilidade de sucesso de acordo com um maior número de observações. Para exemplificação, se tivéssemos colocado a restrição de um número mín de observações</t>
  </si>
  <si>
    <t>igual a 3, teríamos essa árvore:</t>
  </si>
  <si>
    <t>Para se construir uma random forest é necessário inicialmente construir um boostrap em cima da base de dados</t>
  </si>
  <si>
    <t>Para exemplificar este processo será utilizada a seguinte base de dados:</t>
  </si>
  <si>
    <t>Chest Pain</t>
  </si>
  <si>
    <t>Good Blood Circ.</t>
  </si>
  <si>
    <t>Blocked Arteries</t>
  </si>
  <si>
    <t>Weight</t>
  </si>
  <si>
    <t>Heart Disease</t>
  </si>
  <si>
    <t>Com a base de dados original, outra base será construída (bootstrapped dataset), onde observações</t>
  </si>
  <si>
    <t>serão pegas randomicamente da base de dados original, podendo haver observações duplicadas</t>
  </si>
  <si>
    <t>assim, a nova base possui as seguintes observações:</t>
  </si>
  <si>
    <t>Como pode-se observar, a observação 4 foi pega duas vezes nesse exemplo</t>
  </si>
  <si>
    <t>Com essa base de dados construída, o processo seguinte envolve a construção de uma decision tree,</t>
  </si>
  <si>
    <t>porém ela será construída com cada etapa de sua construção utilizando apenas parte de todas as</t>
  </si>
  <si>
    <t>variáveis que a base de dados possuí. Por exemplo, neste caso poderíamos utilizar 2 ao invés das 4</t>
  </si>
  <si>
    <t>variáveis possíveis, e assim nosso root poderia ser uma escolha entre Good Blood Circ. E Blocked</t>
  </si>
  <si>
    <t>Arteries, ignorando as outras variáveis.</t>
  </si>
  <si>
    <t>Com o segundo passo feito, o terceiro passo consiste em criar uma nova bootstrapped base e construir</t>
  </si>
  <si>
    <t>mais uma decision tree, assim tendo um conjunto de árvores sendo chamadas de random forest</t>
  </si>
  <si>
    <t>Por fim, para verificar uma nova observação basta então passar essa observação em cada uma das</t>
  </si>
  <si>
    <t>árvores construídas, no final gerando um placar com uma determinada quantidade de "Yes" e "No"</t>
  </si>
  <si>
    <t>no caso do exemplo. A classificação que receber a maior pontuação pelas árvores geradas será o valor</t>
  </si>
  <si>
    <t>considerado para o modelo.</t>
  </si>
  <si>
    <t>Por fim, para testar o quão acurada está a random forest, basta utilizar as observações que não foram</t>
  </si>
  <si>
    <t>pegas em nenhum momentos pelos bootstrappeds data gerados, o que é algo em torno de 1/3 de toda</t>
  </si>
  <si>
    <t>a base de dados. Esses valores são chamados de "Out-of-bag dataset" e são as observações que serão</t>
  </si>
  <si>
    <t xml:space="preserve">utilizadas de teste. Por fim, a acurácia pode ser medida através da proporção de erros que o modelo </t>
  </si>
  <si>
    <t>gerou, sendo essa classificação chamada de Out-of-bag error</t>
  </si>
  <si>
    <t xml:space="preserve">Por fim, para testar se o número de variáveis que foi utilizadaem cada passo da construção das árvores </t>
  </si>
  <si>
    <t xml:space="preserve">de decisão basta realizar o processo com diferentes valores e verificar aquele que obteve o menor </t>
  </si>
  <si>
    <t xml:space="preserve">erro. (Por exemplo, ao invés de utilizar 2 variáveis randomicamente, utilizar 3 e verificar se isso </t>
  </si>
  <si>
    <t>obteve uma melhor performance).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</si>
</sst>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</cellXfs>
  <cellStyles count="1">
    <cellStyle name="Normal" xfId="0" builtinId="0"/>
  </cellStyles>
  <dxfs count="5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639535</xdr:colOff>
      <xdr:row>104</xdr:row>
      <xdr:rowOff>81642</xdr:rowOff>
    </xdr:from>
    <xdr:to>
      <xdr:col>5</xdr:col>
      <xdr:colOff>0</xdr:colOff>
      <xdr:row>105</xdr:row>
      <xdr:rowOff>190499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A2D0CEE6-F9B7-C505-AFB6-AC6BF60F4AC8}"/>
            </a:ext>
          </a:extLst>
        </xdr:cNvPr>
        <xdr:cNvCxnSpPr/>
      </xdr:nvCxnSpPr>
      <xdr:spPr>
        <a:xfrm rot="10800000" flipV="1">
          <a:off x="4517571" y="19322142"/>
          <a:ext cx="1945822" cy="299357"/>
        </a:xfrm>
        <a:prstGeom prst="bentConnector3">
          <a:avLst>
            <a:gd name="adj1" fmla="val 1003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639535</xdr:colOff>
      <xdr:row>115</xdr:row>
      <xdr:rowOff>81642</xdr:rowOff>
    </xdr:from>
    <xdr:to>
      <xdr:col>5</xdr:col>
      <xdr:colOff>0</xdr:colOff>
      <xdr:row>116</xdr:row>
      <xdr:rowOff>190499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65734B3E-DEB4-4AE7-925B-186FED741EF7}"/>
            </a:ext>
          </a:extLst>
        </xdr:cNvPr>
        <xdr:cNvCxnSpPr/>
      </xdr:nvCxnSpPr>
      <xdr:spPr>
        <a:xfrm rot="10800000" flipV="1">
          <a:off x="4517571" y="19322142"/>
          <a:ext cx="1945822" cy="299357"/>
        </a:xfrm>
        <a:prstGeom prst="bentConnector3">
          <a:avLst>
            <a:gd name="adj1" fmla="val 1003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3FE8F-F1BE-40E9-A7A8-94CA2F02B0C0}" name="Table1" displayName="Table1" ref="A1:D8" totalsRowShown="0" headerRowDxfId="48" dataDxfId="46" headerRowBorderDxfId="47" tableBorderDxfId="45" totalsRowBorderDxfId="44">
  <autoFilter ref="A1:D8" xr:uid="{56D3FE8F-F1BE-40E9-A7A8-94CA2F02B0C0}"/>
  <tableColumns count="4">
    <tableColumn id="1" xr3:uid="{610A3D92-2902-4C0D-AAE9-F031F65522C6}" name="Loves Popcorn" dataDxfId="43"/>
    <tableColumn id="2" xr3:uid="{12071D78-1ADF-4410-B429-6F3581307A19}" name="Loves Soda" dataDxfId="42"/>
    <tableColumn id="3" xr3:uid="{19ADEB62-4F58-4199-87E2-D7A9F697193F}" name="Age" dataDxfId="41"/>
    <tableColumn id="4" xr3:uid="{F5606492-4086-4803-9BBD-3DA66CFE627E}" name="Loves Cool As Ice" dataDxfId="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8706D9-CB7F-446D-A8F9-0DEA1FAEF582}" name="Table13" displayName="Table13" ref="A70:D77" totalsRowShown="0" headerRowDxfId="39" dataDxfId="37" headerRowBorderDxfId="38" tableBorderDxfId="36" totalsRowBorderDxfId="35">
  <autoFilter ref="A70:D77" xr:uid="{638706D9-CB7F-446D-A8F9-0DEA1FAEF582}">
    <filterColumn colId="1">
      <filters>
        <filter val="Yes"/>
      </filters>
    </filterColumn>
  </autoFilter>
  <tableColumns count="4">
    <tableColumn id="1" xr3:uid="{9C57B3EF-C52A-439E-8985-706793F0845B}" name="Loves Popcorn" dataDxfId="34"/>
    <tableColumn id="2" xr3:uid="{54BAE2B8-3381-4D7A-935E-7A0BBDDC4D46}" name="Loves Soda" dataDxfId="33"/>
    <tableColumn id="3" xr3:uid="{32224A8A-EB7E-45C6-9C9B-CD975D604E66}" name="Age" dataDxfId="32"/>
    <tableColumn id="4" xr3:uid="{E2AE30A4-0548-4C49-A93F-D337F2B8D454}" name="Loves Cool As Ice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AD4F47-BEB8-4840-9B94-5ED617F934C1}" name="Table3" displayName="Table3" ref="A4:E8" totalsRowShown="0" headerRowDxfId="19" headerRowBorderDxfId="26" tableBorderDxfId="27" totalsRowBorderDxfId="25">
  <autoFilter ref="A4:E8" xr:uid="{99AD4F47-BEB8-4840-9B94-5ED617F934C1}"/>
  <tableColumns count="5">
    <tableColumn id="1" xr3:uid="{98CB37C7-F190-4151-9A46-609314050998}" name="Chest Pain" dataDxfId="24"/>
    <tableColumn id="2" xr3:uid="{E7B058BB-1816-4EF5-90E4-647B3F30B68B}" name="Good Blood Circ." dataDxfId="23"/>
    <tableColumn id="3" xr3:uid="{A6A44E3C-A46A-42CC-A27E-C810F0652576}" name="Blocked Arteries" dataDxfId="22"/>
    <tableColumn id="4" xr3:uid="{17DA7C45-04A3-4D10-B91B-8B4D28141350}" name="Weight" dataDxfId="21"/>
    <tableColumn id="5" xr3:uid="{CA9DE671-83B2-49F6-A01D-FBDD0BCC21C7}" name="Heart Disease" data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5C11FA-5F29-407B-9E24-165E2D42D1E8}" name="Table35" displayName="Table35" ref="A14:E18" totalsRowShown="0" headerRowDxfId="10" headerRowBorderDxfId="8" tableBorderDxfId="9" totalsRowBorderDxfId="7">
  <autoFilter ref="A14:E18" xr:uid="{655C11FA-5F29-407B-9E24-165E2D42D1E8}"/>
  <tableColumns count="5">
    <tableColumn id="1" xr3:uid="{CDE59571-4416-4DD5-A18F-FE70D819345B}" name="Chest Pain" dataDxfId="6"/>
    <tableColumn id="2" xr3:uid="{DF4C29BF-52D1-4F1D-8316-278FB3CA043A}" name="Good Blood Circ." dataDxfId="5"/>
    <tableColumn id="3" xr3:uid="{76C7D72D-99CA-482F-BEF7-6C4D98675B5B}" name="Blocked Arteries" dataDxfId="4"/>
    <tableColumn id="4" xr3:uid="{970EFAA9-7A6C-4C4F-8990-1F78CF3EF025}" name="Weight" dataDxfId="3"/>
    <tableColumn id="5" xr3:uid="{51F0F11F-44CE-45B5-8B50-511250B949AB}" name="Heart Diseas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87D1-23E5-47FE-B4CF-0871F769A5D7}">
  <dimension ref="A1:L128"/>
  <sheetViews>
    <sheetView zoomScale="60" zoomScaleNormal="60" workbookViewId="0">
      <selection activeCell="D1" sqref="D1"/>
    </sheetView>
  </sheetViews>
  <sheetFormatPr defaultColWidth="19.28515625" defaultRowHeight="15" x14ac:dyDescent="0.25"/>
  <cols>
    <col min="3" max="3" width="19.42578125" customWidth="1"/>
  </cols>
  <sheetData>
    <row r="1" spans="1:10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10" x14ac:dyDescent="0.25">
      <c r="A2" s="2" t="s">
        <v>4</v>
      </c>
      <c r="B2" s="3" t="s">
        <v>4</v>
      </c>
      <c r="C2" s="3">
        <v>7</v>
      </c>
      <c r="D2" s="4" t="s">
        <v>5</v>
      </c>
    </row>
    <row r="3" spans="1:10" x14ac:dyDescent="0.25">
      <c r="A3" s="2" t="s">
        <v>4</v>
      </c>
      <c r="B3" s="3" t="s">
        <v>5</v>
      </c>
      <c r="C3" s="3">
        <v>12</v>
      </c>
      <c r="D3" s="4" t="s">
        <v>5</v>
      </c>
    </row>
    <row r="4" spans="1:10" x14ac:dyDescent="0.25">
      <c r="A4" s="2" t="s">
        <v>5</v>
      </c>
      <c r="B4" s="3" t="s">
        <v>4</v>
      </c>
      <c r="C4" s="3">
        <v>18</v>
      </c>
      <c r="D4" s="4" t="s">
        <v>4</v>
      </c>
    </row>
    <row r="5" spans="1:10" x14ac:dyDescent="0.25">
      <c r="A5" s="2" t="s">
        <v>5</v>
      </c>
      <c r="B5" s="3" t="s">
        <v>4</v>
      </c>
      <c r="C5" s="3">
        <v>35</v>
      </c>
      <c r="D5" s="4" t="s">
        <v>4</v>
      </c>
    </row>
    <row r="6" spans="1:10" x14ac:dyDescent="0.25">
      <c r="A6" s="2" t="s">
        <v>4</v>
      </c>
      <c r="B6" s="3" t="s">
        <v>4</v>
      </c>
      <c r="C6" s="3">
        <v>38</v>
      </c>
      <c r="D6" s="4" t="s">
        <v>4</v>
      </c>
    </row>
    <row r="7" spans="1:10" x14ac:dyDescent="0.25">
      <c r="A7" s="2" t="s">
        <v>4</v>
      </c>
      <c r="B7" s="3" t="s">
        <v>5</v>
      </c>
      <c r="C7" s="3">
        <v>50</v>
      </c>
      <c r="D7" s="4" t="s">
        <v>5</v>
      </c>
    </row>
    <row r="8" spans="1:10" x14ac:dyDescent="0.25">
      <c r="A8" s="5" t="s">
        <v>5</v>
      </c>
      <c r="B8" s="6" t="s">
        <v>5</v>
      </c>
      <c r="C8" s="6">
        <v>83</v>
      </c>
      <c r="D8" s="7" t="s">
        <v>5</v>
      </c>
    </row>
    <row r="10" spans="1:10" x14ac:dyDescent="0.25">
      <c r="A10" t="s">
        <v>7</v>
      </c>
    </row>
    <row r="11" spans="1:10" x14ac:dyDescent="0.25">
      <c r="A11" t="s">
        <v>8</v>
      </c>
      <c r="J11" s="13"/>
    </row>
    <row r="12" spans="1:10" x14ac:dyDescent="0.25">
      <c r="B12" t="s">
        <v>6</v>
      </c>
    </row>
    <row r="13" spans="1:10" x14ac:dyDescent="0.25">
      <c r="A13" s="11" t="s">
        <v>0</v>
      </c>
      <c r="B13" s="12" t="s">
        <v>3</v>
      </c>
      <c r="E13" s="1" t="b">
        <v>1</v>
      </c>
      <c r="F13" s="3" t="s">
        <v>0</v>
      </c>
      <c r="G13" s="1" t="b">
        <v>0</v>
      </c>
    </row>
    <row r="14" spans="1:10" x14ac:dyDescent="0.25">
      <c r="A14" s="3" t="s">
        <v>4</v>
      </c>
      <c r="B14" s="3" t="s">
        <v>5</v>
      </c>
      <c r="F14" s="3" t="s">
        <v>18</v>
      </c>
    </row>
    <row r="15" spans="1:10" x14ac:dyDescent="0.25">
      <c r="A15" s="3" t="s">
        <v>4</v>
      </c>
      <c r="B15" s="3" t="s">
        <v>5</v>
      </c>
      <c r="F15" s="3">
        <f>(E19*E20+H19*H20)/(E19+H19)</f>
        <v>0.40476190476190471</v>
      </c>
    </row>
    <row r="16" spans="1:10" x14ac:dyDescent="0.25">
      <c r="A16" s="3" t="s">
        <v>5</v>
      </c>
      <c r="B16" s="3" t="s">
        <v>4</v>
      </c>
      <c r="D16" s="21" t="s">
        <v>3</v>
      </c>
      <c r="E16" s="21"/>
      <c r="G16" s="21" t="s">
        <v>9</v>
      </c>
      <c r="H16" s="21"/>
    </row>
    <row r="17" spans="1:8" x14ac:dyDescent="0.25">
      <c r="A17" s="3" t="s">
        <v>5</v>
      </c>
      <c r="B17" s="3" t="s">
        <v>4</v>
      </c>
      <c r="D17" s="1" t="s">
        <v>4</v>
      </c>
      <c r="E17" s="1">
        <v>1</v>
      </c>
      <c r="G17" s="1" t="s">
        <v>4</v>
      </c>
      <c r="H17" s="1">
        <v>2</v>
      </c>
    </row>
    <row r="18" spans="1:8" x14ac:dyDescent="0.25">
      <c r="A18" s="3" t="s">
        <v>4</v>
      </c>
      <c r="B18" s="3" t="s">
        <v>4</v>
      </c>
      <c r="D18" s="1" t="s">
        <v>5</v>
      </c>
      <c r="E18" s="1">
        <v>3</v>
      </c>
      <c r="G18" s="1" t="s">
        <v>5</v>
      </c>
      <c r="H18" s="1">
        <v>1</v>
      </c>
    </row>
    <row r="19" spans="1:8" x14ac:dyDescent="0.25">
      <c r="A19" s="3" t="s">
        <v>4</v>
      </c>
      <c r="B19" s="3" t="s">
        <v>5</v>
      </c>
      <c r="D19" s="1" t="s">
        <v>17</v>
      </c>
      <c r="E19" s="1">
        <f>SUM(E17:E18)</f>
        <v>4</v>
      </c>
      <c r="G19" s="1" t="s">
        <v>17</v>
      </c>
      <c r="H19" s="1">
        <f>SUM(H17:H18)</f>
        <v>3</v>
      </c>
    </row>
    <row r="20" spans="1:8" x14ac:dyDescent="0.25">
      <c r="A20" s="3" t="s">
        <v>5</v>
      </c>
      <c r="B20" s="3" t="s">
        <v>5</v>
      </c>
      <c r="D20" s="1" t="s">
        <v>15</v>
      </c>
      <c r="E20" s="1">
        <f>1-((E17^2)  +  (E18^2))/(E19^2)</f>
        <v>0.375</v>
      </c>
      <c r="G20" s="1" t="s">
        <v>15</v>
      </c>
      <c r="H20" s="1">
        <f>1-((H17^2)  +  (H18^2))/(H19^2)</f>
        <v>0.44444444444444442</v>
      </c>
    </row>
    <row r="22" spans="1:8" x14ac:dyDescent="0.25">
      <c r="A22" s="11" t="s">
        <v>1</v>
      </c>
      <c r="B22" s="12" t="s">
        <v>3</v>
      </c>
      <c r="E22" s="1" t="b">
        <v>1</v>
      </c>
      <c r="F22" s="3" t="s">
        <v>1</v>
      </c>
      <c r="G22" s="1" t="b">
        <v>0</v>
      </c>
    </row>
    <row r="23" spans="1:8" x14ac:dyDescent="0.25">
      <c r="A23" s="3" t="s">
        <v>4</v>
      </c>
      <c r="B23" s="3" t="s">
        <v>5</v>
      </c>
      <c r="F23" s="3" t="s">
        <v>15</v>
      </c>
    </row>
    <row r="24" spans="1:8" x14ac:dyDescent="0.25">
      <c r="A24" s="3" t="s">
        <v>5</v>
      </c>
      <c r="B24" s="3" t="s">
        <v>5</v>
      </c>
      <c r="F24" s="3">
        <f>(E28*E29+H28*H29)/(E28+H28)</f>
        <v>0.21428571428571427</v>
      </c>
    </row>
    <row r="25" spans="1:8" x14ac:dyDescent="0.25">
      <c r="A25" s="3" t="s">
        <v>4</v>
      </c>
      <c r="B25" s="3" t="s">
        <v>4</v>
      </c>
      <c r="D25" s="21" t="s">
        <v>3</v>
      </c>
      <c r="E25" s="21"/>
      <c r="G25" s="21" t="s">
        <v>9</v>
      </c>
      <c r="H25" s="21"/>
    </row>
    <row r="26" spans="1:8" x14ac:dyDescent="0.25">
      <c r="A26" s="3" t="s">
        <v>4</v>
      </c>
      <c r="B26" s="3" t="s">
        <v>4</v>
      </c>
      <c r="D26" s="1" t="s">
        <v>4</v>
      </c>
      <c r="E26" s="1">
        <v>3</v>
      </c>
      <c r="G26" s="1" t="s">
        <v>4</v>
      </c>
      <c r="H26" s="1">
        <v>0</v>
      </c>
    </row>
    <row r="27" spans="1:8" x14ac:dyDescent="0.25">
      <c r="A27" s="3" t="s">
        <v>4</v>
      </c>
      <c r="B27" s="3" t="s">
        <v>4</v>
      </c>
      <c r="D27" s="1" t="s">
        <v>5</v>
      </c>
      <c r="E27" s="1">
        <v>1</v>
      </c>
      <c r="G27" s="1" t="s">
        <v>5</v>
      </c>
      <c r="H27" s="1">
        <v>3</v>
      </c>
    </row>
    <row r="28" spans="1:8" x14ac:dyDescent="0.25">
      <c r="A28" s="3" t="s">
        <v>5</v>
      </c>
      <c r="B28" s="3" t="s">
        <v>5</v>
      </c>
      <c r="D28" s="1" t="s">
        <v>17</v>
      </c>
      <c r="E28" s="1">
        <f>SUM(E26:E27)</f>
        <v>4</v>
      </c>
      <c r="G28" s="1" t="s">
        <v>17</v>
      </c>
      <c r="H28" s="1">
        <f>SUM(H26:H27)</f>
        <v>3</v>
      </c>
    </row>
    <row r="29" spans="1:8" x14ac:dyDescent="0.25">
      <c r="A29" s="3" t="s">
        <v>5</v>
      </c>
      <c r="B29" s="3" t="s">
        <v>5</v>
      </c>
      <c r="D29" s="1" t="s">
        <v>15</v>
      </c>
      <c r="E29" s="1">
        <f>1-((E26^2)  +  (E27^2))/(E28^2)</f>
        <v>0.375</v>
      </c>
      <c r="G29" s="1" t="s">
        <v>15</v>
      </c>
      <c r="H29" s="1">
        <f>1-((H26^2)  +  (H27^2))/(H28^2)</f>
        <v>0</v>
      </c>
    </row>
    <row r="31" spans="1:8" x14ac:dyDescent="0.25">
      <c r="A31" s="14" t="s">
        <v>10</v>
      </c>
    </row>
    <row r="32" spans="1:8" x14ac:dyDescent="0.25">
      <c r="A32" s="15" t="s">
        <v>11</v>
      </c>
    </row>
    <row r="33" spans="1:12" x14ac:dyDescent="0.25">
      <c r="A33" t="s">
        <v>12</v>
      </c>
    </row>
    <row r="34" spans="1:12" x14ac:dyDescent="0.25">
      <c r="A34" t="s">
        <v>13</v>
      </c>
    </row>
    <row r="36" spans="1:12" x14ac:dyDescent="0.25">
      <c r="A36" t="s">
        <v>14</v>
      </c>
    </row>
    <row r="38" spans="1:12" x14ac:dyDescent="0.25">
      <c r="A38" t="s">
        <v>16</v>
      </c>
    </row>
    <row r="39" spans="1:12" x14ac:dyDescent="0.25">
      <c r="A39" t="s">
        <v>19</v>
      </c>
    </row>
    <row r="41" spans="1:12" x14ac:dyDescent="0.25">
      <c r="A41" s="11" t="s">
        <v>2</v>
      </c>
      <c r="B41" s="11" t="s">
        <v>20</v>
      </c>
      <c r="C41" s="12" t="s">
        <v>3</v>
      </c>
      <c r="E41" s="11" t="s">
        <v>20</v>
      </c>
      <c r="F41" s="11" t="s">
        <v>15</v>
      </c>
      <c r="H41" s="15" t="s">
        <v>21</v>
      </c>
    </row>
    <row r="42" spans="1:12" x14ac:dyDescent="0.25">
      <c r="A42" s="3">
        <v>7</v>
      </c>
      <c r="B42" s="16"/>
      <c r="C42" s="3" t="s">
        <v>5</v>
      </c>
      <c r="E42" s="3">
        <f>B43</f>
        <v>9.5</v>
      </c>
      <c r="F42" s="1">
        <v>0.42899999999999999</v>
      </c>
      <c r="I42" s="1" t="b">
        <v>1</v>
      </c>
      <c r="J42" s="3" t="s">
        <v>22</v>
      </c>
      <c r="K42" s="1" t="b">
        <v>0</v>
      </c>
    </row>
    <row r="43" spans="1:12" x14ac:dyDescent="0.25">
      <c r="A43" s="16"/>
      <c r="B43" s="3">
        <f>AVERAGE(A42,A44)</f>
        <v>9.5</v>
      </c>
      <c r="C43" s="16"/>
      <c r="E43" s="17">
        <f>B45</f>
        <v>15</v>
      </c>
      <c r="F43" s="18">
        <v>0.34300000000000003</v>
      </c>
      <c r="J43" s="3" t="s">
        <v>18</v>
      </c>
    </row>
    <row r="44" spans="1:12" x14ac:dyDescent="0.25">
      <c r="A44" s="3">
        <v>12</v>
      </c>
      <c r="B44" s="16"/>
      <c r="C44" s="3" t="s">
        <v>5</v>
      </c>
      <c r="E44" s="3">
        <f>B47</f>
        <v>26.5</v>
      </c>
      <c r="F44" s="1">
        <f>J44</f>
        <v>0.47619047619047616</v>
      </c>
      <c r="J44" s="3">
        <f>(I48*I49+L48*L49)/(I48+L48)</f>
        <v>0.47619047619047616</v>
      </c>
    </row>
    <row r="45" spans="1:12" x14ac:dyDescent="0.25">
      <c r="A45" s="16"/>
      <c r="B45" s="3">
        <f>AVERAGE(A44,A46)</f>
        <v>15</v>
      </c>
      <c r="C45" s="16"/>
      <c r="E45" s="3">
        <f>B49</f>
        <v>36.5</v>
      </c>
      <c r="F45" s="1">
        <v>0.47599999999999998</v>
      </c>
      <c r="H45" s="19" t="s">
        <v>3</v>
      </c>
      <c r="I45" s="20"/>
      <c r="K45" s="19" t="s">
        <v>9</v>
      </c>
      <c r="L45" s="20"/>
    </row>
    <row r="46" spans="1:12" x14ac:dyDescent="0.25">
      <c r="A46" s="3">
        <v>18</v>
      </c>
      <c r="B46" s="16"/>
      <c r="C46" s="3" t="s">
        <v>4</v>
      </c>
      <c r="E46" s="17">
        <f>B51</f>
        <v>44</v>
      </c>
      <c r="F46" s="18">
        <v>0.34300000000000003</v>
      </c>
      <c r="H46" s="1" t="s">
        <v>4</v>
      </c>
      <c r="I46" s="1">
        <v>1</v>
      </c>
      <c r="K46" s="1" t="s">
        <v>4</v>
      </c>
      <c r="L46" s="1">
        <v>2</v>
      </c>
    </row>
    <row r="47" spans="1:12" x14ac:dyDescent="0.25">
      <c r="A47" s="16"/>
      <c r="B47" s="3">
        <f>AVERAGE(A46,A48)</f>
        <v>26.5</v>
      </c>
      <c r="C47" s="16"/>
      <c r="E47" s="3">
        <f>B53</f>
        <v>66.5</v>
      </c>
      <c r="F47" s="1">
        <v>0.42899999999999999</v>
      </c>
      <c r="H47" s="1" t="s">
        <v>5</v>
      </c>
      <c r="I47" s="1">
        <v>2</v>
      </c>
      <c r="K47" s="1" t="s">
        <v>5</v>
      </c>
      <c r="L47" s="1">
        <v>2</v>
      </c>
    </row>
    <row r="48" spans="1:12" x14ac:dyDescent="0.25">
      <c r="A48" s="3">
        <v>35</v>
      </c>
      <c r="B48" s="16"/>
      <c r="C48" s="3" t="s">
        <v>4</v>
      </c>
      <c r="H48" s="1" t="s">
        <v>17</v>
      </c>
      <c r="I48" s="1">
        <f>SUM(I46:I47)</f>
        <v>3</v>
      </c>
      <c r="K48" s="1" t="s">
        <v>17</v>
      </c>
      <c r="L48" s="1">
        <f>SUM(L46:L47)</f>
        <v>4</v>
      </c>
    </row>
    <row r="49" spans="1:12" x14ac:dyDescent="0.25">
      <c r="A49" s="16"/>
      <c r="B49" s="3">
        <f>AVERAGE(A48,A50)</f>
        <v>36.5</v>
      </c>
      <c r="C49" s="16"/>
      <c r="H49" s="1" t="s">
        <v>15</v>
      </c>
      <c r="I49" s="1">
        <f>1-((I46^2)  +  (I47^2))/(I48^2)</f>
        <v>0.44444444444444442</v>
      </c>
      <c r="K49" s="1" t="s">
        <v>15</v>
      </c>
      <c r="L49" s="1">
        <f>1-((L46^2)  +  (L47^2))/(L48^2)</f>
        <v>0.5</v>
      </c>
    </row>
    <row r="50" spans="1:12" x14ac:dyDescent="0.25">
      <c r="A50" s="3">
        <v>38</v>
      </c>
      <c r="B50" s="16"/>
      <c r="C50" s="3" t="s">
        <v>4</v>
      </c>
    </row>
    <row r="51" spans="1:12" x14ac:dyDescent="0.25">
      <c r="A51" s="16"/>
      <c r="B51" s="3">
        <f>AVERAGE(A50,A52)</f>
        <v>44</v>
      </c>
      <c r="C51" s="16"/>
      <c r="E51" t="s">
        <v>23</v>
      </c>
    </row>
    <row r="52" spans="1:12" x14ac:dyDescent="0.25">
      <c r="A52" s="3">
        <v>50</v>
      </c>
      <c r="B52" s="16"/>
      <c r="C52" s="3" t="s">
        <v>5</v>
      </c>
      <c r="E52" t="s">
        <v>24</v>
      </c>
    </row>
    <row r="53" spans="1:12" x14ac:dyDescent="0.25">
      <c r="A53" s="16"/>
      <c r="B53" s="3">
        <f>AVERAGE(A52,A54)</f>
        <v>66.5</v>
      </c>
      <c r="C53" s="16"/>
    </row>
    <row r="54" spans="1:12" x14ac:dyDescent="0.25">
      <c r="A54" s="3">
        <v>83</v>
      </c>
      <c r="B54" s="16"/>
      <c r="C54" s="3" t="s">
        <v>5</v>
      </c>
    </row>
    <row r="56" spans="1:12" x14ac:dyDescent="0.25">
      <c r="A56" t="s">
        <v>25</v>
      </c>
    </row>
    <row r="57" spans="1:12" x14ac:dyDescent="0.25">
      <c r="A57" t="s">
        <v>26</v>
      </c>
    </row>
    <row r="60" spans="1:12" x14ac:dyDescent="0.25">
      <c r="E60" s="1" t="b">
        <v>1</v>
      </c>
      <c r="F60" s="3" t="s">
        <v>1</v>
      </c>
      <c r="G60" s="1" t="b">
        <v>0</v>
      </c>
    </row>
    <row r="61" spans="1:12" x14ac:dyDescent="0.25">
      <c r="D61" s="21" t="s">
        <v>3</v>
      </c>
      <c r="E61" s="21"/>
      <c r="G61" s="19" t="s">
        <v>9</v>
      </c>
      <c r="H61" s="20"/>
    </row>
    <row r="62" spans="1:12" x14ac:dyDescent="0.25">
      <c r="D62" s="1" t="s">
        <v>4</v>
      </c>
      <c r="E62" s="1">
        <v>3</v>
      </c>
      <c r="G62" s="1" t="s">
        <v>4</v>
      </c>
      <c r="H62" s="1">
        <v>0</v>
      </c>
    </row>
    <row r="63" spans="1:12" x14ac:dyDescent="0.25">
      <c r="D63" s="1" t="s">
        <v>5</v>
      </c>
      <c r="E63" s="1">
        <v>1</v>
      </c>
      <c r="G63" s="1" t="s">
        <v>5</v>
      </c>
      <c r="H63" s="1">
        <v>3</v>
      </c>
    </row>
    <row r="66" spans="1:4" x14ac:dyDescent="0.25">
      <c r="A66" t="s">
        <v>27</v>
      </c>
    </row>
    <row r="67" spans="1:4" x14ac:dyDescent="0.25">
      <c r="A67" t="s">
        <v>28</v>
      </c>
    </row>
    <row r="68" spans="1:4" x14ac:dyDescent="0.25">
      <c r="A68" t="s">
        <v>29</v>
      </c>
    </row>
    <row r="70" spans="1:4" x14ac:dyDescent="0.25">
      <c r="A70" s="8" t="s">
        <v>0</v>
      </c>
      <c r="B70" s="9" t="s">
        <v>1</v>
      </c>
      <c r="C70" s="9" t="s">
        <v>2</v>
      </c>
      <c r="D70" s="10" t="s">
        <v>3</v>
      </c>
    </row>
    <row r="71" spans="1:4" x14ac:dyDescent="0.25">
      <c r="A71" s="2" t="s">
        <v>4</v>
      </c>
      <c r="B71" s="3" t="s">
        <v>4</v>
      </c>
      <c r="C71" s="3">
        <v>7</v>
      </c>
      <c r="D71" s="4" t="s">
        <v>5</v>
      </c>
    </row>
    <row r="72" spans="1:4" hidden="1" x14ac:dyDescent="0.25">
      <c r="A72" s="2" t="s">
        <v>4</v>
      </c>
      <c r="B72" s="3" t="s">
        <v>5</v>
      </c>
      <c r="C72" s="3">
        <v>12</v>
      </c>
      <c r="D72" s="4" t="s">
        <v>5</v>
      </c>
    </row>
    <row r="73" spans="1:4" x14ac:dyDescent="0.25">
      <c r="A73" s="2" t="s">
        <v>5</v>
      </c>
      <c r="B73" s="3" t="s">
        <v>4</v>
      </c>
      <c r="C73" s="3">
        <v>18</v>
      </c>
      <c r="D73" s="4" t="s">
        <v>4</v>
      </c>
    </row>
    <row r="74" spans="1:4" x14ac:dyDescent="0.25">
      <c r="A74" s="2" t="s">
        <v>5</v>
      </c>
      <c r="B74" s="3" t="s">
        <v>4</v>
      </c>
      <c r="C74" s="3">
        <v>35</v>
      </c>
      <c r="D74" s="4" t="s">
        <v>4</v>
      </c>
    </row>
    <row r="75" spans="1:4" x14ac:dyDescent="0.25">
      <c r="A75" s="2" t="s">
        <v>4</v>
      </c>
      <c r="B75" s="3" t="s">
        <v>4</v>
      </c>
      <c r="C75" s="3">
        <v>38</v>
      </c>
      <c r="D75" s="4" t="s">
        <v>4</v>
      </c>
    </row>
    <row r="76" spans="1:4" hidden="1" x14ac:dyDescent="0.25">
      <c r="A76" s="2" t="s">
        <v>4</v>
      </c>
      <c r="B76" s="3" t="s">
        <v>5</v>
      </c>
      <c r="C76" s="3">
        <v>50</v>
      </c>
      <c r="D76" s="4" t="s">
        <v>5</v>
      </c>
    </row>
    <row r="77" spans="1:4" hidden="1" x14ac:dyDescent="0.25">
      <c r="A77" s="5" t="s">
        <v>5</v>
      </c>
      <c r="B77" s="6" t="s">
        <v>5</v>
      </c>
      <c r="C77" s="6">
        <v>83</v>
      </c>
      <c r="D77" s="7" t="s">
        <v>5</v>
      </c>
    </row>
    <row r="79" spans="1:4" x14ac:dyDescent="0.25">
      <c r="A79" t="s">
        <v>30</v>
      </c>
    </row>
    <row r="81" spans="1:12" x14ac:dyDescent="0.25">
      <c r="A81" s="11" t="s">
        <v>0</v>
      </c>
      <c r="B81" s="12" t="s">
        <v>3</v>
      </c>
      <c r="E81" s="1" t="b">
        <v>1</v>
      </c>
      <c r="F81" s="3" t="s">
        <v>0</v>
      </c>
      <c r="G81" s="1" t="b">
        <v>0</v>
      </c>
    </row>
    <row r="82" spans="1:12" x14ac:dyDescent="0.25">
      <c r="A82" s="3" t="s">
        <v>4</v>
      </c>
      <c r="B82" s="3" t="s">
        <v>5</v>
      </c>
      <c r="F82" s="3" t="s">
        <v>18</v>
      </c>
    </row>
    <row r="83" spans="1:12" x14ac:dyDescent="0.25">
      <c r="A83" s="3" t="s">
        <v>5</v>
      </c>
      <c r="B83" s="3" t="s">
        <v>4</v>
      </c>
      <c r="F83" s="3">
        <f>(E87*E88+H87*H88)/(E87+H87)</f>
        <v>0.33333333333333331</v>
      </c>
    </row>
    <row r="84" spans="1:12" x14ac:dyDescent="0.25">
      <c r="A84" s="3" t="s">
        <v>5</v>
      </c>
      <c r="B84" s="3" t="s">
        <v>4</v>
      </c>
      <c r="D84" s="21" t="s">
        <v>3</v>
      </c>
      <c r="E84" s="21"/>
      <c r="G84" s="21" t="s">
        <v>9</v>
      </c>
      <c r="H84" s="21"/>
    </row>
    <row r="85" spans="1:12" x14ac:dyDescent="0.25">
      <c r="A85" s="3" t="s">
        <v>4</v>
      </c>
      <c r="B85" s="3" t="s">
        <v>4</v>
      </c>
      <c r="D85" s="1" t="s">
        <v>4</v>
      </c>
      <c r="E85" s="1">
        <v>1</v>
      </c>
      <c r="G85" s="1" t="s">
        <v>4</v>
      </c>
      <c r="H85" s="1">
        <v>1</v>
      </c>
    </row>
    <row r="86" spans="1:12" x14ac:dyDescent="0.25">
      <c r="D86" s="1" t="s">
        <v>5</v>
      </c>
      <c r="E86" s="1">
        <v>2</v>
      </c>
      <c r="G86" s="1" t="s">
        <v>5</v>
      </c>
      <c r="H86" s="1">
        <v>0</v>
      </c>
    </row>
    <row r="87" spans="1:12" x14ac:dyDescent="0.25">
      <c r="D87" s="1" t="s">
        <v>17</v>
      </c>
      <c r="E87" s="1">
        <f>SUM(E85:E86)</f>
        <v>3</v>
      </c>
      <c r="G87" s="1" t="s">
        <v>17</v>
      </c>
      <c r="H87" s="1">
        <f>SUM(H85:H86)</f>
        <v>1</v>
      </c>
    </row>
    <row r="88" spans="1:12" x14ac:dyDescent="0.25">
      <c r="D88" s="1" t="s">
        <v>15</v>
      </c>
      <c r="E88" s="1">
        <f>1-((E85^2)  +  (E86^2))/(E87^2)</f>
        <v>0.44444444444444442</v>
      </c>
      <c r="G88" s="1" t="s">
        <v>15</v>
      </c>
      <c r="H88" s="1">
        <f>1-((H85^2)  +  (H86^2))/(H87^2)</f>
        <v>0</v>
      </c>
    </row>
    <row r="90" spans="1:12" x14ac:dyDescent="0.25">
      <c r="A90" t="s">
        <v>31</v>
      </c>
    </row>
    <row r="92" spans="1:12" x14ac:dyDescent="0.25">
      <c r="A92" s="11" t="s">
        <v>2</v>
      </c>
      <c r="B92" s="11" t="s">
        <v>20</v>
      </c>
      <c r="C92" s="12" t="s">
        <v>3</v>
      </c>
      <c r="E92" s="11" t="s">
        <v>20</v>
      </c>
      <c r="F92" s="11" t="s">
        <v>15</v>
      </c>
      <c r="I92" s="1" t="b">
        <v>1</v>
      </c>
      <c r="J92" s="3" t="s">
        <v>32</v>
      </c>
      <c r="K92" s="1" t="b">
        <v>0</v>
      </c>
    </row>
    <row r="93" spans="1:12" x14ac:dyDescent="0.25">
      <c r="A93" s="3">
        <v>7</v>
      </c>
      <c r="B93" s="16"/>
      <c r="C93" s="3" t="s">
        <v>5</v>
      </c>
      <c r="E93" s="17">
        <f>B94</f>
        <v>12.5</v>
      </c>
      <c r="F93" s="18">
        <v>0</v>
      </c>
      <c r="J93" s="3" t="s">
        <v>18</v>
      </c>
    </row>
    <row r="94" spans="1:12" x14ac:dyDescent="0.25">
      <c r="A94" s="16"/>
      <c r="B94" s="3">
        <f>AVERAGE(A93,A95)</f>
        <v>12.5</v>
      </c>
      <c r="C94" s="16"/>
      <c r="E94" s="3">
        <f>B96</f>
        <v>26.5</v>
      </c>
      <c r="F94" s="1">
        <v>0.25</v>
      </c>
      <c r="J94" s="3">
        <f>(I98*I99+L98*L99)/(I98+L98)</f>
        <v>0.33333333333333331</v>
      </c>
    </row>
    <row r="95" spans="1:12" x14ac:dyDescent="0.25">
      <c r="A95" s="3">
        <v>18</v>
      </c>
      <c r="B95" s="16"/>
      <c r="C95" s="3" t="s">
        <v>4</v>
      </c>
      <c r="E95" s="3">
        <f>B98</f>
        <v>36.5</v>
      </c>
      <c r="F95" s="1">
        <v>0.33300000000000002</v>
      </c>
      <c r="H95" s="19" t="s">
        <v>3</v>
      </c>
      <c r="I95" s="20"/>
      <c r="K95" s="19" t="s">
        <v>9</v>
      </c>
      <c r="L95" s="20"/>
    </row>
    <row r="96" spans="1:12" x14ac:dyDescent="0.25">
      <c r="A96" s="16"/>
      <c r="B96" s="3">
        <f>AVERAGE(A95,A97)</f>
        <v>26.5</v>
      </c>
      <c r="C96" s="16"/>
      <c r="H96" s="1" t="s">
        <v>4</v>
      </c>
      <c r="I96" s="1">
        <v>2</v>
      </c>
      <c r="K96" s="1" t="s">
        <v>4</v>
      </c>
      <c r="L96" s="1">
        <v>1</v>
      </c>
    </row>
    <row r="97" spans="1:12" x14ac:dyDescent="0.25">
      <c r="A97" s="3">
        <v>35</v>
      </c>
      <c r="B97" s="16"/>
      <c r="C97" s="3" t="s">
        <v>4</v>
      </c>
      <c r="H97" s="1" t="s">
        <v>5</v>
      </c>
      <c r="I97" s="1">
        <v>1</v>
      </c>
      <c r="K97" s="1" t="s">
        <v>5</v>
      </c>
      <c r="L97" s="1">
        <v>0</v>
      </c>
    </row>
    <row r="98" spans="1:12" x14ac:dyDescent="0.25">
      <c r="A98" s="16"/>
      <c r="B98" s="3">
        <f>AVERAGE(A97,A99)</f>
        <v>36.5</v>
      </c>
      <c r="C98" s="16"/>
      <c r="H98" s="1" t="s">
        <v>17</v>
      </c>
      <c r="I98" s="1">
        <f>SUM(I96:I97)</f>
        <v>3</v>
      </c>
      <c r="K98" s="1" t="s">
        <v>17</v>
      </c>
      <c r="L98" s="1">
        <f>SUM(L96:L97)</f>
        <v>1</v>
      </c>
    </row>
    <row r="99" spans="1:12" x14ac:dyDescent="0.25">
      <c r="A99" s="3">
        <v>38</v>
      </c>
      <c r="B99" s="16"/>
      <c r="C99" s="3" t="s">
        <v>4</v>
      </c>
      <c r="H99" s="1" t="s">
        <v>15</v>
      </c>
      <c r="I99" s="1">
        <f>1-((I96^2)  +  (I97^2))/(I98^2)</f>
        <v>0.44444444444444442</v>
      </c>
      <c r="K99" s="1" t="s">
        <v>15</v>
      </c>
      <c r="L99" s="1">
        <f>1-((L96^2)  +  (L97^2))/(L98^2)</f>
        <v>0</v>
      </c>
    </row>
    <row r="101" spans="1:12" x14ac:dyDescent="0.25">
      <c r="A101" t="s">
        <v>33</v>
      </c>
    </row>
    <row r="105" spans="1:12" x14ac:dyDescent="0.25">
      <c r="F105" s="1" t="b">
        <v>1</v>
      </c>
      <c r="G105" s="3" t="s">
        <v>1</v>
      </c>
      <c r="H105" s="1" t="b">
        <v>0</v>
      </c>
    </row>
    <row r="106" spans="1:12" x14ac:dyDescent="0.25">
      <c r="H106" s="19" t="s">
        <v>9</v>
      </c>
      <c r="I106" s="20"/>
    </row>
    <row r="107" spans="1:12" x14ac:dyDescent="0.25">
      <c r="C107" s="1" t="b">
        <v>1</v>
      </c>
      <c r="D107" s="3" t="s">
        <v>32</v>
      </c>
      <c r="E107" s="1" t="b">
        <v>0</v>
      </c>
      <c r="H107" s="1" t="s">
        <v>4</v>
      </c>
      <c r="I107" s="1">
        <v>0</v>
      </c>
    </row>
    <row r="108" spans="1:12" x14ac:dyDescent="0.25">
      <c r="B108" s="19" t="s">
        <v>3</v>
      </c>
      <c r="C108" s="20"/>
      <c r="E108" s="19" t="s">
        <v>9</v>
      </c>
      <c r="F108" s="20"/>
      <c r="H108" s="18" t="s">
        <v>5</v>
      </c>
      <c r="I108" s="1">
        <v>3</v>
      </c>
    </row>
    <row r="109" spans="1:12" x14ac:dyDescent="0.25">
      <c r="B109" s="1" t="s">
        <v>4</v>
      </c>
      <c r="C109" s="1">
        <v>0</v>
      </c>
      <c r="E109" s="18" t="s">
        <v>4</v>
      </c>
      <c r="F109" s="1">
        <v>3</v>
      </c>
    </row>
    <row r="110" spans="1:12" x14ac:dyDescent="0.25">
      <c r="B110" s="18" t="s">
        <v>5</v>
      </c>
      <c r="C110" s="1">
        <v>1</v>
      </c>
      <c r="E110" s="1" t="s">
        <v>5</v>
      </c>
      <c r="F110" s="1">
        <v>0</v>
      </c>
    </row>
    <row r="113" spans="1:9" x14ac:dyDescent="0.25">
      <c r="A113" t="s">
        <v>34</v>
      </c>
    </row>
    <row r="116" spans="1:9" x14ac:dyDescent="0.25">
      <c r="F116" s="1" t="b">
        <v>1</v>
      </c>
      <c r="G116" s="3" t="s">
        <v>1</v>
      </c>
      <c r="H116" s="1" t="b">
        <v>0</v>
      </c>
    </row>
    <row r="117" spans="1:9" x14ac:dyDescent="0.25">
      <c r="H117" s="19" t="s">
        <v>35</v>
      </c>
      <c r="I117" s="20"/>
    </row>
    <row r="118" spans="1:9" x14ac:dyDescent="0.25">
      <c r="C118" s="1" t="b">
        <v>1</v>
      </c>
      <c r="D118" s="3" t="s">
        <v>32</v>
      </c>
      <c r="E118" s="1" t="b">
        <v>0</v>
      </c>
    </row>
    <row r="119" spans="1:9" x14ac:dyDescent="0.25">
      <c r="B119" s="19" t="s">
        <v>35</v>
      </c>
      <c r="C119" s="20"/>
      <c r="E119" s="19" t="s">
        <v>3</v>
      </c>
      <c r="F119" s="20"/>
    </row>
    <row r="122" spans="1:9" x14ac:dyDescent="0.25">
      <c r="A122" t="s">
        <v>36</v>
      </c>
    </row>
    <row r="123" spans="1:9" x14ac:dyDescent="0.25">
      <c r="A123" t="s">
        <v>37</v>
      </c>
    </row>
    <row r="124" spans="1:9" x14ac:dyDescent="0.25">
      <c r="A124" t="s">
        <v>38</v>
      </c>
    </row>
    <row r="125" spans="1:9" x14ac:dyDescent="0.25">
      <c r="A125" t="s">
        <v>39</v>
      </c>
    </row>
    <row r="127" spans="1:9" x14ac:dyDescent="0.25">
      <c r="D127" s="1" t="b">
        <v>1</v>
      </c>
      <c r="E127" s="3" t="s">
        <v>1</v>
      </c>
      <c r="F127" s="1" t="b">
        <v>0</v>
      </c>
    </row>
    <row r="128" spans="1:9" x14ac:dyDescent="0.25">
      <c r="C128" s="19" t="s">
        <v>3</v>
      </c>
      <c r="D128" s="20"/>
      <c r="F128" s="19" t="s">
        <v>35</v>
      </c>
      <c r="G128" s="20"/>
    </row>
  </sheetData>
  <mergeCells count="20">
    <mergeCell ref="G16:H16"/>
    <mergeCell ref="D16:E16"/>
    <mergeCell ref="D25:E25"/>
    <mergeCell ref="G25:H25"/>
    <mergeCell ref="H45:I45"/>
    <mergeCell ref="K45:L45"/>
    <mergeCell ref="D61:E61"/>
    <mergeCell ref="G61:H61"/>
    <mergeCell ref="D84:E84"/>
    <mergeCell ref="G84:H84"/>
    <mergeCell ref="C128:D128"/>
    <mergeCell ref="F128:G128"/>
    <mergeCell ref="H95:I95"/>
    <mergeCell ref="K95:L95"/>
    <mergeCell ref="H106:I106"/>
    <mergeCell ref="B108:C108"/>
    <mergeCell ref="E108:F108"/>
    <mergeCell ref="H117:I117"/>
    <mergeCell ref="B119:C119"/>
    <mergeCell ref="E119:F119"/>
  </mergeCells>
  <conditionalFormatting sqref="D2:D8 C42 C44 C46 C48 C50 C52 C54 C93 C95 C97 C99">
    <cfRule type="cellIs" dxfId="58" priority="15" operator="equal">
      <formula>"Yes"</formula>
    </cfRule>
    <cfRule type="cellIs" dxfId="57" priority="16" operator="equal">
      <formula>"No"</formula>
    </cfRule>
  </conditionalFormatting>
  <conditionalFormatting sqref="B14:B20">
    <cfRule type="cellIs" dxfId="56" priority="13" operator="equal">
      <formula>"Yes"</formula>
    </cfRule>
    <cfRule type="cellIs" dxfId="55" priority="14" operator="equal">
      <formula>"No"</formula>
    </cfRule>
  </conditionalFormatting>
  <conditionalFormatting sqref="B23:B29">
    <cfRule type="cellIs" dxfId="54" priority="11" operator="equal">
      <formula>"Yes"</formula>
    </cfRule>
    <cfRule type="cellIs" dxfId="53" priority="12" operator="equal">
      <formula>"No"</formula>
    </cfRule>
  </conditionalFormatting>
  <conditionalFormatting sqref="D71:D77">
    <cfRule type="cellIs" dxfId="52" priority="5" operator="equal">
      <formula>"Yes"</formula>
    </cfRule>
    <cfRule type="cellIs" dxfId="51" priority="6" operator="equal">
      <formula>"No"</formula>
    </cfRule>
  </conditionalFormatting>
  <conditionalFormatting sqref="B82:B85">
    <cfRule type="cellIs" dxfId="50" priority="3" operator="equal">
      <formula>"Yes"</formula>
    </cfRule>
    <cfRule type="cellIs" dxfId="49" priority="4" operator="equal">
      <formula>"No"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65B2-D64F-4153-A7D6-7B638A84A4D8}">
  <dimension ref="A1:E44"/>
  <sheetViews>
    <sheetView tabSelected="1" topLeftCell="A7" workbookViewId="0">
      <selection activeCell="G52" sqref="G52"/>
    </sheetView>
  </sheetViews>
  <sheetFormatPr defaultRowHeight="15" x14ac:dyDescent="0.25"/>
  <cols>
    <col min="1" max="1" width="17.28515625" customWidth="1"/>
    <col min="2" max="3" width="20.28515625" bestFit="1" customWidth="1"/>
    <col min="4" max="4" width="12" bestFit="1" customWidth="1"/>
    <col min="5" max="5" width="17.85546875" bestFit="1" customWidth="1"/>
  </cols>
  <sheetData>
    <row r="1" spans="1:5" x14ac:dyDescent="0.25">
      <c r="A1" t="s">
        <v>40</v>
      </c>
    </row>
    <row r="2" spans="1:5" x14ac:dyDescent="0.25">
      <c r="A2" t="s">
        <v>41</v>
      </c>
    </row>
    <row r="4" spans="1:5" x14ac:dyDescent="0.25">
      <c r="A4" s="8" t="s">
        <v>42</v>
      </c>
      <c r="B4" s="9" t="s">
        <v>43</v>
      </c>
      <c r="C4" s="9" t="s">
        <v>44</v>
      </c>
      <c r="D4" s="9" t="s">
        <v>45</v>
      </c>
      <c r="E4" s="10" t="s">
        <v>46</v>
      </c>
    </row>
    <row r="5" spans="1:5" x14ac:dyDescent="0.25">
      <c r="A5" s="24" t="s">
        <v>5</v>
      </c>
      <c r="B5" s="1" t="s">
        <v>5</v>
      </c>
      <c r="C5" s="1" t="s">
        <v>5</v>
      </c>
      <c r="D5" s="1">
        <v>125</v>
      </c>
      <c r="E5" s="25" t="s">
        <v>5</v>
      </c>
    </row>
    <row r="6" spans="1:5" x14ac:dyDescent="0.25">
      <c r="A6" s="24" t="s">
        <v>4</v>
      </c>
      <c r="B6" s="1" t="s">
        <v>4</v>
      </c>
      <c r="C6" s="1" t="s">
        <v>4</v>
      </c>
      <c r="D6" s="1">
        <v>180</v>
      </c>
      <c r="E6" s="25" t="s">
        <v>4</v>
      </c>
    </row>
    <row r="7" spans="1:5" x14ac:dyDescent="0.25">
      <c r="A7" s="24" t="s">
        <v>4</v>
      </c>
      <c r="B7" s="1" t="s">
        <v>4</v>
      </c>
      <c r="C7" s="1" t="s">
        <v>5</v>
      </c>
      <c r="D7" s="1">
        <v>210</v>
      </c>
      <c r="E7" s="25" t="s">
        <v>5</v>
      </c>
    </row>
    <row r="8" spans="1:5" x14ac:dyDescent="0.25">
      <c r="A8" s="23" t="s">
        <v>4</v>
      </c>
      <c r="B8" s="26" t="s">
        <v>5</v>
      </c>
      <c r="C8" s="26" t="s">
        <v>4</v>
      </c>
      <c r="D8" s="26">
        <v>16</v>
      </c>
      <c r="E8" s="22" t="s">
        <v>4</v>
      </c>
    </row>
    <row r="10" spans="1:5" x14ac:dyDescent="0.25">
      <c r="A10" t="s">
        <v>47</v>
      </c>
    </row>
    <row r="11" spans="1:5" x14ac:dyDescent="0.25">
      <c r="A11" t="s">
        <v>48</v>
      </c>
    </row>
    <row r="12" spans="1:5" x14ac:dyDescent="0.25">
      <c r="A12" t="s">
        <v>49</v>
      </c>
    </row>
    <row r="14" spans="1:5" x14ac:dyDescent="0.25">
      <c r="A14" s="8" t="s">
        <v>42</v>
      </c>
      <c r="B14" s="9" t="s">
        <v>43</v>
      </c>
      <c r="C14" s="9" t="s">
        <v>44</v>
      </c>
      <c r="D14" s="9" t="s">
        <v>45</v>
      </c>
      <c r="E14" s="10" t="s">
        <v>46</v>
      </c>
    </row>
    <row r="15" spans="1:5" x14ac:dyDescent="0.25">
      <c r="A15" s="24" t="s">
        <v>4</v>
      </c>
      <c r="B15" s="1" t="s">
        <v>4</v>
      </c>
      <c r="C15" s="1" t="s">
        <v>4</v>
      </c>
      <c r="D15" s="1">
        <v>180</v>
      </c>
      <c r="E15" s="25" t="s">
        <v>4</v>
      </c>
    </row>
    <row r="16" spans="1:5" x14ac:dyDescent="0.25">
      <c r="A16" s="24" t="s">
        <v>5</v>
      </c>
      <c r="B16" s="1" t="s">
        <v>5</v>
      </c>
      <c r="C16" s="1" t="s">
        <v>5</v>
      </c>
      <c r="D16" s="1">
        <v>125</v>
      </c>
      <c r="E16" s="25" t="s">
        <v>5</v>
      </c>
    </row>
    <row r="17" spans="1:5" x14ac:dyDescent="0.25">
      <c r="A17" s="23" t="s">
        <v>4</v>
      </c>
      <c r="B17" s="26" t="s">
        <v>5</v>
      </c>
      <c r="C17" s="26" t="s">
        <v>4</v>
      </c>
      <c r="D17" s="26">
        <v>16</v>
      </c>
      <c r="E17" s="22" t="s">
        <v>4</v>
      </c>
    </row>
    <row r="18" spans="1:5" x14ac:dyDescent="0.25">
      <c r="A18" s="23" t="s">
        <v>4</v>
      </c>
      <c r="B18" s="26" t="s">
        <v>5</v>
      </c>
      <c r="C18" s="26" t="s">
        <v>4</v>
      </c>
      <c r="D18" s="26">
        <v>16</v>
      </c>
      <c r="E18" s="22" t="s">
        <v>4</v>
      </c>
    </row>
    <row r="20" spans="1:5" x14ac:dyDescent="0.25">
      <c r="A20" t="s">
        <v>50</v>
      </c>
    </row>
    <row r="21" spans="1:5" x14ac:dyDescent="0.25">
      <c r="A21" t="s">
        <v>51</v>
      </c>
    </row>
    <row r="22" spans="1:5" x14ac:dyDescent="0.25">
      <c r="A22" t="s">
        <v>52</v>
      </c>
    </row>
    <row r="23" spans="1:5" x14ac:dyDescent="0.25">
      <c r="A23" t="s">
        <v>53</v>
      </c>
    </row>
    <row r="24" spans="1:5" x14ac:dyDescent="0.25">
      <c r="A24" t="s">
        <v>54</v>
      </c>
    </row>
    <row r="25" spans="1:5" x14ac:dyDescent="0.25">
      <c r="A25" t="s">
        <v>55</v>
      </c>
    </row>
    <row r="27" spans="1:5" x14ac:dyDescent="0.25">
      <c r="A27" t="s">
        <v>56</v>
      </c>
    </row>
    <row r="28" spans="1:5" x14ac:dyDescent="0.25">
      <c r="A28" t="s">
        <v>57</v>
      </c>
    </row>
    <row r="30" spans="1:5" x14ac:dyDescent="0.25">
      <c r="A30" t="s">
        <v>58</v>
      </c>
    </row>
    <row r="31" spans="1:5" x14ac:dyDescent="0.25">
      <c r="A31" t="s">
        <v>59</v>
      </c>
    </row>
    <row r="32" spans="1:5" x14ac:dyDescent="0.25">
      <c r="A32" t="s">
        <v>60</v>
      </c>
    </row>
    <row r="33" spans="1:1" x14ac:dyDescent="0.25">
      <c r="A33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</sheetData>
  <conditionalFormatting sqref="E5:E8">
    <cfRule type="cellIs" dxfId="28" priority="10" operator="equal">
      <formula>"No"</formula>
    </cfRule>
    <cfRule type="cellIs" dxfId="29" priority="9" operator="equal">
      <formula>"Yes"</formula>
    </cfRule>
  </conditionalFormatting>
  <conditionalFormatting sqref="E15">
    <cfRule type="cellIs" dxfId="17" priority="7" operator="equal">
      <formula>"Yes"</formula>
    </cfRule>
    <cfRule type="cellIs" dxfId="18" priority="8" operator="equal">
      <formula>"No"</formula>
    </cfRule>
  </conditionalFormatting>
  <conditionalFormatting sqref="E16">
    <cfRule type="cellIs" dxfId="15" priority="5" operator="equal">
      <formula>"Yes"</formula>
    </cfRule>
    <cfRule type="cellIs" dxfId="16" priority="6" operator="equal">
      <formula>"No"</formula>
    </cfRule>
  </conditionalFormatting>
  <conditionalFormatting sqref="E17">
    <cfRule type="cellIs" dxfId="13" priority="3" operator="equal">
      <formula>"Yes"</formula>
    </cfRule>
    <cfRule type="cellIs" dxfId="14" priority="4" operator="equal">
      <formula>"No"</formula>
    </cfRule>
  </conditionalFormatting>
  <conditionalFormatting sqref="E18">
    <cfRule type="cellIs" dxfId="0" priority="1" operator="equal">
      <formula>"Yes"</formula>
    </cfRule>
    <cfRule type="cellIs" dxfId="1" priority="2" operator="equal">
      <formula>"No"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Tree</vt:lpstr>
      <vt:lpstr>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Gama Lima</dc:creator>
  <cp:lastModifiedBy>Eric Gama Lima</cp:lastModifiedBy>
  <dcterms:created xsi:type="dcterms:W3CDTF">2023-05-04T12:37:26Z</dcterms:created>
  <dcterms:modified xsi:type="dcterms:W3CDTF">2023-05-05T02:11:18Z</dcterms:modified>
</cp:coreProperties>
</file>