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5CB22549-B8B9-4C3D-9AD2-F914E5B4D2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Consumo Agosto" sheetId="12" r:id="rId3"/>
    <sheet name="Matriz_de_consumo" sheetId="2" r:id="rId4"/>
    <sheet name="Anexo_fronteras" sheetId="8" r:id="rId5"/>
    <sheet name="In_cargos" sheetId="6" r:id="rId6"/>
    <sheet name="In_consumos" sheetId="7" r:id="rId7"/>
    <sheet name="In_ajustes" sheetId="11" r:id="rId8"/>
    <sheet name="In_facturación" sheetId="9" r:id="rId9"/>
  </sheets>
  <definedNames>
    <definedName name="_xlnm._FilterDatabase" localSheetId="6" hidden="1">In_consumos!$A$1:$CF$32</definedName>
    <definedName name="_xlnm._FilterDatabase" localSheetId="8" hidden="1">In_facturación!$A$1:$CL$2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" l="1"/>
  <c r="D63" i="4" l="1"/>
  <c r="D64" i="4"/>
  <c r="D38" i="4" l="1"/>
  <c r="D45" i="4"/>
  <c r="D44" i="4"/>
  <c r="D46" i="4"/>
  <c r="D43" i="4"/>
  <c r="D47" i="4"/>
  <c r="D28" i="4"/>
  <c r="C71" i="4" l="1"/>
  <c r="C72" i="4"/>
  <c r="D72" i="4"/>
  <c r="C73" i="4"/>
  <c r="D73" i="4"/>
  <c r="C74" i="4"/>
  <c r="D74" i="4"/>
  <c r="C61" i="4"/>
  <c r="D61" i="4"/>
  <c r="C62" i="4"/>
  <c r="C65" i="4"/>
  <c r="C66" i="4"/>
  <c r="C67" i="4"/>
  <c r="C68" i="4"/>
  <c r="C69" i="4"/>
  <c r="C70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C9" i="5"/>
  <c r="B56" i="5" l="1"/>
  <c r="B57" i="5"/>
  <c r="B139" i="5" s="1"/>
  <c r="B180" i="5" s="1"/>
  <c r="B221" i="5" s="1"/>
  <c r="B262" i="5" s="1"/>
  <c r="B58" i="5"/>
  <c r="B15" i="5"/>
  <c r="B98" i="5"/>
  <c r="B97" i="5" l="1"/>
  <c r="B138" i="5"/>
  <c r="B179" i="5" s="1"/>
  <c r="B220" i="5" s="1"/>
  <c r="B261" i="5" s="1"/>
  <c r="B59" i="5"/>
  <c r="B16" i="5"/>
  <c r="B140" i="5"/>
  <c r="B181" i="5" s="1"/>
  <c r="B222" i="5" s="1"/>
  <c r="B263" i="5" s="1"/>
  <c r="B99" i="5"/>
  <c r="B7" i="2"/>
  <c r="B42" i="2" s="1"/>
  <c r="L42" i="2" l="1"/>
  <c r="X42" i="2"/>
  <c r="D42" i="2"/>
  <c r="P42" i="2"/>
  <c r="E42" i="2"/>
  <c r="Q42" i="2"/>
  <c r="F42" i="2"/>
  <c r="R42" i="2"/>
  <c r="J42" i="2"/>
  <c r="C42" i="2"/>
  <c r="N42" i="2"/>
  <c r="S42" i="2"/>
  <c r="S77" i="2" s="1"/>
  <c r="O42" i="2"/>
  <c r="T42" i="2"/>
  <c r="U42" i="2"/>
  <c r="I42" i="2"/>
  <c r="V42" i="2"/>
  <c r="W42" i="2"/>
  <c r="K42" i="2"/>
  <c r="M42" i="2"/>
  <c r="G42" i="2"/>
  <c r="G77" i="2" s="1"/>
  <c r="Z42" i="2"/>
  <c r="H42" i="2"/>
  <c r="Y42" i="2"/>
  <c r="B77" i="2"/>
  <c r="B8" i="2"/>
  <c r="B43" i="2" s="1"/>
  <c r="B17" i="5"/>
  <c r="B60" i="5"/>
  <c r="B141" i="5"/>
  <c r="B182" i="5" s="1"/>
  <c r="B223" i="5" s="1"/>
  <c r="B264" i="5" s="1"/>
  <c r="B100" i="5"/>
  <c r="G7" i="2"/>
  <c r="G97" i="5" s="1"/>
  <c r="S7" i="2"/>
  <c r="S97" i="5" s="1"/>
  <c r="H7" i="2"/>
  <c r="H97" i="5" s="1"/>
  <c r="T7" i="2"/>
  <c r="T97" i="5" s="1"/>
  <c r="I7" i="2"/>
  <c r="I97" i="5" s="1"/>
  <c r="U7" i="2"/>
  <c r="U97" i="5" s="1"/>
  <c r="J7" i="2"/>
  <c r="J97" i="5" s="1"/>
  <c r="V7" i="2"/>
  <c r="V97" i="5" s="1"/>
  <c r="K7" i="2"/>
  <c r="K97" i="5" s="1"/>
  <c r="W7" i="2"/>
  <c r="W97" i="5" s="1"/>
  <c r="L7" i="2"/>
  <c r="L97" i="5" s="1"/>
  <c r="X7" i="2"/>
  <c r="X97" i="5" s="1"/>
  <c r="M7" i="2"/>
  <c r="M97" i="5" s="1"/>
  <c r="Y7" i="2"/>
  <c r="Y97" i="5" s="1"/>
  <c r="N7" i="2"/>
  <c r="N97" i="5" s="1"/>
  <c r="Z7" i="2"/>
  <c r="Z97" i="5" s="1"/>
  <c r="O7" i="2"/>
  <c r="O97" i="5" s="1"/>
  <c r="C7" i="2"/>
  <c r="C97" i="5" s="1"/>
  <c r="D7" i="2"/>
  <c r="D97" i="5" s="1"/>
  <c r="P7" i="2"/>
  <c r="P97" i="5" s="1"/>
  <c r="E7" i="2"/>
  <c r="E97" i="5" s="1"/>
  <c r="Q7" i="2"/>
  <c r="Q97" i="5" s="1"/>
  <c r="F7" i="2"/>
  <c r="F97" i="5" s="1"/>
  <c r="R7" i="2"/>
  <c r="R97" i="5" s="1"/>
  <c r="E8" i="2"/>
  <c r="E98" i="5" s="1"/>
  <c r="Q8" i="2"/>
  <c r="Q98" i="5" s="1"/>
  <c r="F8" i="2"/>
  <c r="F98" i="5" s="1"/>
  <c r="R8" i="2"/>
  <c r="R98" i="5" s="1"/>
  <c r="H8" i="2"/>
  <c r="H98" i="5" s="1"/>
  <c r="T8" i="2"/>
  <c r="T98" i="5" s="1"/>
  <c r="I8" i="2"/>
  <c r="I98" i="5" s="1"/>
  <c r="U8" i="2"/>
  <c r="U98" i="5" s="1"/>
  <c r="N8" i="2"/>
  <c r="N98" i="5" s="1"/>
  <c r="Z8" i="2"/>
  <c r="Z98" i="5" s="1"/>
  <c r="G8" i="2"/>
  <c r="G98" i="5" s="1"/>
  <c r="J8" i="2"/>
  <c r="J98" i="5" s="1"/>
  <c r="K8" i="2"/>
  <c r="K98" i="5" s="1"/>
  <c r="O8" i="2"/>
  <c r="O98" i="5" s="1"/>
  <c r="P8" i="2"/>
  <c r="P98" i="5" s="1"/>
  <c r="S8" i="2"/>
  <c r="S98" i="5" s="1"/>
  <c r="C8" i="2"/>
  <c r="C98" i="5" s="1"/>
  <c r="X8" i="2"/>
  <c r="X98" i="5" s="1"/>
  <c r="Y8" i="2"/>
  <c r="Y98" i="5" s="1"/>
  <c r="D8" i="2"/>
  <c r="D98" i="5" s="1"/>
  <c r="L8" i="2"/>
  <c r="L98" i="5" s="1"/>
  <c r="M8" i="2"/>
  <c r="M98" i="5" s="1"/>
  <c r="V8" i="2"/>
  <c r="V98" i="5" s="1"/>
  <c r="W8" i="2"/>
  <c r="W98" i="5" s="1"/>
  <c r="B9" i="2"/>
  <c r="O77" i="2"/>
  <c r="L77" i="2"/>
  <c r="W77" i="2"/>
  <c r="X77" i="2"/>
  <c r="Q77" i="2"/>
  <c r="B78" i="2"/>
  <c r="D1" i="4"/>
  <c r="C1" i="4"/>
  <c r="A2" i="11"/>
  <c r="D65" i="4" s="1"/>
  <c r="A3" i="11"/>
  <c r="D66" i="4" s="1"/>
  <c r="A4" i="11"/>
  <c r="D67" i="4" s="1"/>
  <c r="A5" i="11"/>
  <c r="D68" i="4" s="1"/>
  <c r="A6" i="11"/>
  <c r="D69" i="4" s="1"/>
  <c r="A7" i="11"/>
  <c r="D62" i="4" s="1"/>
  <c r="A8" i="11"/>
  <c r="D71" i="4" s="1"/>
  <c r="A9" i="11"/>
  <c r="C60" i="4" s="1"/>
  <c r="A10" i="11"/>
  <c r="C64" i="4" s="1"/>
  <c r="A11" i="11"/>
  <c r="C63" i="4" s="1"/>
  <c r="A12" i="11"/>
  <c r="D70" i="4" s="1"/>
  <c r="F77" i="2" l="1"/>
  <c r="R77" i="2"/>
  <c r="M77" i="2"/>
  <c r="I77" i="2"/>
  <c r="K77" i="2"/>
  <c r="E77" i="2"/>
  <c r="C77" i="2"/>
  <c r="H43" i="2"/>
  <c r="H78" i="2" s="1"/>
  <c r="T43" i="2"/>
  <c r="T78" i="2" s="1"/>
  <c r="I43" i="2"/>
  <c r="U43" i="2"/>
  <c r="J43" i="2"/>
  <c r="J78" i="2" s="1"/>
  <c r="V43" i="2"/>
  <c r="K43" i="2"/>
  <c r="K78" i="2" s="1"/>
  <c r="W43" i="2"/>
  <c r="W78" i="2" s="1"/>
  <c r="L43" i="2"/>
  <c r="L78" i="2" s="1"/>
  <c r="X43" i="2"/>
  <c r="X78" i="2" s="1"/>
  <c r="M43" i="2"/>
  <c r="M78" i="2" s="1"/>
  <c r="Y43" i="2"/>
  <c r="N43" i="2"/>
  <c r="Z43" i="2"/>
  <c r="Z78" i="2" s="1"/>
  <c r="C43" i="2"/>
  <c r="C78" i="2" s="1"/>
  <c r="O43" i="2"/>
  <c r="D43" i="2"/>
  <c r="D78" i="2" s="1"/>
  <c r="P43" i="2"/>
  <c r="P78" i="2" s="1"/>
  <c r="E43" i="2"/>
  <c r="E78" i="2" s="1"/>
  <c r="Q43" i="2"/>
  <c r="Q78" i="2" s="1"/>
  <c r="F43" i="2"/>
  <c r="F78" i="2" s="1"/>
  <c r="R43" i="2"/>
  <c r="R78" i="2" s="1"/>
  <c r="G43" i="2"/>
  <c r="G78" i="2" s="1"/>
  <c r="S43" i="2"/>
  <c r="S78" i="2" s="1"/>
  <c r="U77" i="2"/>
  <c r="H77" i="2"/>
  <c r="Z77" i="2"/>
  <c r="T77" i="2"/>
  <c r="N77" i="2"/>
  <c r="Y77" i="2"/>
  <c r="J77" i="2"/>
  <c r="P77" i="2"/>
  <c r="V77" i="2"/>
  <c r="D77" i="2"/>
  <c r="U78" i="2"/>
  <c r="I78" i="2"/>
  <c r="B10" i="2"/>
  <c r="E9" i="2"/>
  <c r="E99" i="5" s="1"/>
  <c r="Q9" i="2"/>
  <c r="Q99" i="5" s="1"/>
  <c r="F9" i="2"/>
  <c r="F99" i="5" s="1"/>
  <c r="R9" i="2"/>
  <c r="R99" i="5" s="1"/>
  <c r="H9" i="2"/>
  <c r="H99" i="5" s="1"/>
  <c r="T9" i="2"/>
  <c r="T99" i="5" s="1"/>
  <c r="I9" i="2"/>
  <c r="I99" i="5" s="1"/>
  <c r="U9" i="2"/>
  <c r="U99" i="5" s="1"/>
  <c r="N9" i="2"/>
  <c r="N99" i="5" s="1"/>
  <c r="Z9" i="2"/>
  <c r="Z99" i="5" s="1"/>
  <c r="C9" i="2"/>
  <c r="C99" i="5" s="1"/>
  <c r="X9" i="2"/>
  <c r="X99" i="5" s="1"/>
  <c r="D9" i="2"/>
  <c r="D99" i="5" s="1"/>
  <c r="Y9" i="2"/>
  <c r="Y99" i="5" s="1"/>
  <c r="G9" i="2"/>
  <c r="G99" i="5" s="1"/>
  <c r="L9" i="2"/>
  <c r="L99" i="5" s="1"/>
  <c r="M9" i="2"/>
  <c r="M99" i="5" s="1"/>
  <c r="O9" i="2"/>
  <c r="O99" i="5" s="1"/>
  <c r="V9" i="2"/>
  <c r="V99" i="5" s="1"/>
  <c r="J9" i="2"/>
  <c r="J99" i="5" s="1"/>
  <c r="K9" i="2"/>
  <c r="K99" i="5" s="1"/>
  <c r="P9" i="2"/>
  <c r="P99" i="5" s="1"/>
  <c r="S9" i="2"/>
  <c r="S99" i="5" s="1"/>
  <c r="W9" i="2"/>
  <c r="W99" i="5" s="1"/>
  <c r="B44" i="2"/>
  <c r="Y78" i="2"/>
  <c r="N78" i="2"/>
  <c r="O78" i="2"/>
  <c r="V78" i="2"/>
  <c r="B101" i="5"/>
  <c r="B142" i="5"/>
  <c r="B183" i="5" s="1"/>
  <c r="B224" i="5" s="1"/>
  <c r="B265" i="5" s="1"/>
  <c r="B18" i="5"/>
  <c r="B61" i="5"/>
  <c r="D60" i="4"/>
  <c r="H44" i="2" l="1"/>
  <c r="H79" i="2" s="1"/>
  <c r="T44" i="2"/>
  <c r="I44" i="2"/>
  <c r="U44" i="2"/>
  <c r="U79" i="2" s="1"/>
  <c r="J44" i="2"/>
  <c r="V44" i="2"/>
  <c r="K44" i="2"/>
  <c r="W44" i="2"/>
  <c r="L44" i="2"/>
  <c r="X44" i="2"/>
  <c r="X79" i="2" s="1"/>
  <c r="M44" i="2"/>
  <c r="M79" i="2" s="1"/>
  <c r="Y44" i="2"/>
  <c r="Y79" i="2" s="1"/>
  <c r="N44" i="2"/>
  <c r="N79" i="2" s="1"/>
  <c r="Z44" i="2"/>
  <c r="C44" i="2"/>
  <c r="C79" i="2" s="1"/>
  <c r="O44" i="2"/>
  <c r="D44" i="2"/>
  <c r="P44" i="2"/>
  <c r="E44" i="2"/>
  <c r="E79" i="2" s="1"/>
  <c r="Q44" i="2"/>
  <c r="Q79" i="2" s="1"/>
  <c r="F44" i="2"/>
  <c r="F79" i="2" s="1"/>
  <c r="R44" i="2"/>
  <c r="R79" i="2" s="1"/>
  <c r="G44" i="2"/>
  <c r="G79" i="2" s="1"/>
  <c r="S44" i="2"/>
  <c r="S79" i="2" s="1"/>
  <c r="B102" i="5"/>
  <c r="B143" i="5"/>
  <c r="B184" i="5" s="1"/>
  <c r="B225" i="5" s="1"/>
  <c r="B266" i="5" s="1"/>
  <c r="B11" i="2"/>
  <c r="E10" i="2"/>
  <c r="E100" i="5" s="1"/>
  <c r="Q10" i="2"/>
  <c r="Q100" i="5" s="1"/>
  <c r="F10" i="2"/>
  <c r="F100" i="5" s="1"/>
  <c r="R10" i="2"/>
  <c r="R100" i="5" s="1"/>
  <c r="H10" i="2"/>
  <c r="H100" i="5" s="1"/>
  <c r="T10" i="2"/>
  <c r="T100" i="5" s="1"/>
  <c r="I10" i="2"/>
  <c r="I100" i="5" s="1"/>
  <c r="U10" i="2"/>
  <c r="U100" i="5" s="1"/>
  <c r="N10" i="2"/>
  <c r="N100" i="5" s="1"/>
  <c r="Z10" i="2"/>
  <c r="Z100" i="5" s="1"/>
  <c r="V10" i="2"/>
  <c r="V100" i="5" s="1"/>
  <c r="W10" i="2"/>
  <c r="W100" i="5" s="1"/>
  <c r="C10" i="2"/>
  <c r="C100" i="5" s="1"/>
  <c r="X10" i="2"/>
  <c r="X100" i="5" s="1"/>
  <c r="J10" i="2"/>
  <c r="J100" i="5" s="1"/>
  <c r="K10" i="2"/>
  <c r="K100" i="5" s="1"/>
  <c r="L10" i="2"/>
  <c r="L100" i="5" s="1"/>
  <c r="P10" i="2"/>
  <c r="P100" i="5" s="1"/>
  <c r="D10" i="2"/>
  <c r="D100" i="5" s="1"/>
  <c r="G10" i="2"/>
  <c r="G100" i="5" s="1"/>
  <c r="M10" i="2"/>
  <c r="M100" i="5" s="1"/>
  <c r="O10" i="2"/>
  <c r="O100" i="5" s="1"/>
  <c r="S10" i="2"/>
  <c r="S100" i="5" s="1"/>
  <c r="Y10" i="2"/>
  <c r="Y100" i="5" s="1"/>
  <c r="B45" i="2"/>
  <c r="B19" i="5"/>
  <c r="B62" i="5"/>
  <c r="T79" i="2"/>
  <c r="I79" i="2"/>
  <c r="J79" i="2"/>
  <c r="V79" i="2"/>
  <c r="Z79" i="2"/>
  <c r="K79" i="2"/>
  <c r="L79" i="2"/>
  <c r="P79" i="2"/>
  <c r="W79" i="2"/>
  <c r="D79" i="2"/>
  <c r="O79" i="2"/>
  <c r="B79" i="2"/>
  <c r="H45" i="2" l="1"/>
  <c r="T45" i="2"/>
  <c r="T80" i="2" s="1"/>
  <c r="I45" i="2"/>
  <c r="I80" i="2" s="1"/>
  <c r="U45" i="2"/>
  <c r="J45" i="2"/>
  <c r="J80" i="2" s="1"/>
  <c r="V45" i="2"/>
  <c r="V80" i="2" s="1"/>
  <c r="K45" i="2"/>
  <c r="K80" i="2" s="1"/>
  <c r="W45" i="2"/>
  <c r="W80" i="2" s="1"/>
  <c r="L45" i="2"/>
  <c r="L80" i="2" s="1"/>
  <c r="X45" i="2"/>
  <c r="X80" i="2" s="1"/>
  <c r="M45" i="2"/>
  <c r="Y45" i="2"/>
  <c r="N45" i="2"/>
  <c r="N80" i="2" s="1"/>
  <c r="Z45" i="2"/>
  <c r="Z80" i="2" s="1"/>
  <c r="C45" i="2"/>
  <c r="C80" i="2" s="1"/>
  <c r="O45" i="2"/>
  <c r="O80" i="2" s="1"/>
  <c r="D45" i="2"/>
  <c r="D80" i="2" s="1"/>
  <c r="P45" i="2"/>
  <c r="P80" i="2" s="1"/>
  <c r="E45" i="2"/>
  <c r="E80" i="2" s="1"/>
  <c r="Q45" i="2"/>
  <c r="Q80" i="2" s="1"/>
  <c r="F45" i="2"/>
  <c r="F80" i="2" s="1"/>
  <c r="R45" i="2"/>
  <c r="R80" i="2" s="1"/>
  <c r="S45" i="2"/>
  <c r="S80" i="2" s="1"/>
  <c r="G45" i="2"/>
  <c r="G80" i="2" s="1"/>
  <c r="B103" i="5"/>
  <c r="B144" i="5"/>
  <c r="B185" i="5" s="1"/>
  <c r="B226" i="5" s="1"/>
  <c r="B267" i="5" s="1"/>
  <c r="B20" i="5"/>
  <c r="B63" i="5"/>
  <c r="H80" i="2"/>
  <c r="U80" i="2"/>
  <c r="Y80" i="2"/>
  <c r="M80" i="2"/>
  <c r="B80" i="2"/>
  <c r="B12" i="2"/>
  <c r="E11" i="2"/>
  <c r="E224" i="5" s="1"/>
  <c r="Q11" i="2"/>
  <c r="Q265" i="5" s="1"/>
  <c r="F11" i="2"/>
  <c r="F142" i="5" s="1"/>
  <c r="R11" i="2"/>
  <c r="R265" i="5" s="1"/>
  <c r="H11" i="2"/>
  <c r="H224" i="5" s="1"/>
  <c r="T11" i="2"/>
  <c r="T265" i="5" s="1"/>
  <c r="I11" i="2"/>
  <c r="I183" i="5" s="1"/>
  <c r="U11" i="2"/>
  <c r="U183" i="5" s="1"/>
  <c r="N11" i="2"/>
  <c r="N183" i="5" s="1"/>
  <c r="Z11" i="2"/>
  <c r="Z265" i="5" s="1"/>
  <c r="P11" i="2"/>
  <c r="P265" i="5" s="1"/>
  <c r="S11" i="2"/>
  <c r="S224" i="5" s="1"/>
  <c r="V11" i="2"/>
  <c r="V142" i="5" s="1"/>
  <c r="D11" i="2"/>
  <c r="D265" i="5" s="1"/>
  <c r="Y11" i="2"/>
  <c r="Y265" i="5" s="1"/>
  <c r="G11" i="2"/>
  <c r="G224" i="5" s="1"/>
  <c r="J11" i="2"/>
  <c r="J265" i="5" s="1"/>
  <c r="M11" i="2"/>
  <c r="M183" i="5" s="1"/>
  <c r="C11" i="2"/>
  <c r="C265" i="5" s="1"/>
  <c r="K11" i="2"/>
  <c r="K265" i="5" s="1"/>
  <c r="L11" i="2"/>
  <c r="L142" i="5" s="1"/>
  <c r="O11" i="2"/>
  <c r="O265" i="5" s="1"/>
  <c r="W11" i="2"/>
  <c r="W183" i="5" s="1"/>
  <c r="X11" i="2"/>
  <c r="X224" i="5" s="1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S265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F224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Z183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S142" i="5"/>
  <c r="Z142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Z224" i="5" l="1"/>
  <c r="I224" i="5"/>
  <c r="F265" i="5"/>
  <c r="I142" i="5"/>
  <c r="I265" i="5"/>
  <c r="T142" i="5"/>
  <c r="T183" i="5"/>
  <c r="H46" i="2"/>
  <c r="T46" i="2"/>
  <c r="T81" i="2" s="1"/>
  <c r="I46" i="2"/>
  <c r="I81" i="2" s="1"/>
  <c r="U46" i="2"/>
  <c r="U81" i="2" s="1"/>
  <c r="J46" i="2"/>
  <c r="J81" i="2" s="1"/>
  <c r="V46" i="2"/>
  <c r="V81" i="2" s="1"/>
  <c r="K46" i="2"/>
  <c r="W46" i="2"/>
  <c r="W81" i="2" s="1"/>
  <c r="L46" i="2"/>
  <c r="L81" i="2" s="1"/>
  <c r="X46" i="2"/>
  <c r="M46" i="2"/>
  <c r="M81" i="2" s="1"/>
  <c r="Y46" i="2"/>
  <c r="N46" i="2"/>
  <c r="N81" i="2" s="1"/>
  <c r="Z46" i="2"/>
  <c r="Z81" i="2" s="1"/>
  <c r="C46" i="2"/>
  <c r="C81" i="2" s="1"/>
  <c r="O46" i="2"/>
  <c r="O81" i="2" s="1"/>
  <c r="D46" i="2"/>
  <c r="D81" i="2" s="1"/>
  <c r="P46" i="2"/>
  <c r="P81" i="2" s="1"/>
  <c r="E46" i="2"/>
  <c r="E81" i="2" s="1"/>
  <c r="Q46" i="2"/>
  <c r="Q81" i="2" s="1"/>
  <c r="F46" i="2"/>
  <c r="F81" i="2" s="1"/>
  <c r="R46" i="2"/>
  <c r="R81" i="2" s="1"/>
  <c r="G46" i="2"/>
  <c r="G81" i="2" s="1"/>
  <c r="S46" i="2"/>
  <c r="S81" i="2" s="1"/>
  <c r="U224" i="5"/>
  <c r="U142" i="5"/>
  <c r="T224" i="5"/>
  <c r="U265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K81" i="2"/>
  <c r="X81" i="2"/>
  <c r="Y81" i="2"/>
  <c r="B81" i="2"/>
  <c r="D224" i="5"/>
  <c r="G101" i="5"/>
  <c r="R101" i="5"/>
  <c r="R60" i="5"/>
  <c r="Y101" i="5"/>
  <c r="Y60" i="5"/>
  <c r="F101" i="5"/>
  <c r="F60" i="5"/>
  <c r="D101" i="5"/>
  <c r="D60" i="5"/>
  <c r="Q101" i="5"/>
  <c r="V101" i="5"/>
  <c r="E101" i="5"/>
  <c r="E60" i="5"/>
  <c r="X101" i="5"/>
  <c r="S101" i="5"/>
  <c r="S60" i="5"/>
  <c r="B13" i="2"/>
  <c r="E12" i="2"/>
  <c r="Q12" i="2"/>
  <c r="F12" i="2"/>
  <c r="F184" i="5" s="1"/>
  <c r="R12" i="2"/>
  <c r="R184" i="5" s="1"/>
  <c r="H12" i="2"/>
  <c r="T12" i="2"/>
  <c r="I12" i="2"/>
  <c r="U12" i="2"/>
  <c r="N12" i="2"/>
  <c r="Z12" i="2"/>
  <c r="M12" i="2"/>
  <c r="O12" i="2"/>
  <c r="P12" i="2"/>
  <c r="W12" i="2"/>
  <c r="C12" i="2"/>
  <c r="X12" i="2"/>
  <c r="X184" i="5" s="1"/>
  <c r="D12" i="2"/>
  <c r="Y12" i="2"/>
  <c r="K12" i="2"/>
  <c r="G12" i="2"/>
  <c r="G184" i="5" s="1"/>
  <c r="J12" i="2"/>
  <c r="J184" i="5" s="1"/>
  <c r="L12" i="2"/>
  <c r="S12" i="2"/>
  <c r="S184" i="5" s="1"/>
  <c r="V12" i="2"/>
  <c r="V184" i="5" s="1"/>
  <c r="B47" i="2"/>
  <c r="K224" i="5"/>
  <c r="W101" i="5"/>
  <c r="P101" i="5"/>
  <c r="V224" i="5"/>
  <c r="J224" i="5"/>
  <c r="V265" i="5"/>
  <c r="O101" i="5"/>
  <c r="O60" i="5"/>
  <c r="Z101" i="5"/>
  <c r="Z60" i="5"/>
  <c r="B104" i="5"/>
  <c r="B145" i="5"/>
  <c r="B186" i="5" s="1"/>
  <c r="B227" i="5" s="1"/>
  <c r="B268" i="5" s="1"/>
  <c r="L101" i="5"/>
  <c r="N101" i="5"/>
  <c r="N60" i="5"/>
  <c r="B21" i="5"/>
  <c r="B64" i="5"/>
  <c r="K101" i="5"/>
  <c r="K60" i="5"/>
  <c r="U101" i="5"/>
  <c r="U60" i="5"/>
  <c r="C101" i="5"/>
  <c r="C60" i="5"/>
  <c r="I101" i="5"/>
  <c r="I60" i="5"/>
  <c r="M101" i="5"/>
  <c r="T101" i="5"/>
  <c r="J101" i="5"/>
  <c r="J60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G60" i="5" s="1"/>
  <c r="P60" i="5" l="1"/>
  <c r="X60" i="5"/>
  <c r="L57" i="5"/>
  <c r="D58" i="5"/>
  <c r="T58" i="5"/>
  <c r="M57" i="5"/>
  <c r="E58" i="5"/>
  <c r="U58" i="5"/>
  <c r="N57" i="5"/>
  <c r="Q57" i="5"/>
  <c r="I58" i="5"/>
  <c r="Y58" i="5"/>
  <c r="W57" i="5"/>
  <c r="R57" i="5"/>
  <c r="J58" i="5"/>
  <c r="Z58" i="5"/>
  <c r="H59" i="5"/>
  <c r="F57" i="5"/>
  <c r="N58" i="5"/>
  <c r="G57" i="5"/>
  <c r="O58" i="5"/>
  <c r="X57" i="5"/>
  <c r="C57" i="5"/>
  <c r="S57" i="5"/>
  <c r="K58" i="5"/>
  <c r="V57" i="5"/>
  <c r="H57" i="5"/>
  <c r="P58" i="5"/>
  <c r="I57" i="5"/>
  <c r="Y57" i="5"/>
  <c r="D57" i="5"/>
  <c r="T57" i="5"/>
  <c r="L58" i="5"/>
  <c r="W59" i="5"/>
  <c r="E57" i="5"/>
  <c r="U57" i="5"/>
  <c r="M58" i="5"/>
  <c r="Z57" i="5"/>
  <c r="K57" i="5"/>
  <c r="C58" i="5"/>
  <c r="S58" i="5"/>
  <c r="F58" i="5"/>
  <c r="V58" i="5"/>
  <c r="Q58" i="5"/>
  <c r="J57" i="5"/>
  <c r="R58" i="5"/>
  <c r="O57" i="5"/>
  <c r="G58" i="5"/>
  <c r="X58" i="5"/>
  <c r="W58" i="5"/>
  <c r="P57" i="5"/>
  <c r="H58" i="5"/>
  <c r="I59" i="5"/>
  <c r="O59" i="5"/>
  <c r="K59" i="5"/>
  <c r="E59" i="5"/>
  <c r="L59" i="5"/>
  <c r="C59" i="5"/>
  <c r="V59" i="5"/>
  <c r="U59" i="5"/>
  <c r="T59" i="5"/>
  <c r="R59" i="5"/>
  <c r="X59" i="5"/>
  <c r="J59" i="5"/>
  <c r="S59" i="5"/>
  <c r="F59" i="5"/>
  <c r="D59" i="5"/>
  <c r="G59" i="5"/>
  <c r="Q59" i="5"/>
  <c r="Y59" i="5"/>
  <c r="Z59" i="5"/>
  <c r="N59" i="5"/>
  <c r="P59" i="5"/>
  <c r="M59" i="5"/>
  <c r="H60" i="5"/>
  <c r="W60" i="5"/>
  <c r="T60" i="5"/>
  <c r="L60" i="5"/>
  <c r="V60" i="5"/>
  <c r="M60" i="5"/>
  <c r="Q60" i="5"/>
  <c r="H47" i="2"/>
  <c r="T47" i="2"/>
  <c r="T82" i="2" s="1"/>
  <c r="I47" i="2"/>
  <c r="U47" i="2"/>
  <c r="U82" i="2" s="1"/>
  <c r="J47" i="2"/>
  <c r="J82" i="2" s="1"/>
  <c r="V47" i="2"/>
  <c r="K47" i="2"/>
  <c r="W47" i="2"/>
  <c r="W82" i="2" s="1"/>
  <c r="L47" i="2"/>
  <c r="X47" i="2"/>
  <c r="X82" i="2" s="1"/>
  <c r="M47" i="2"/>
  <c r="M82" i="2" s="1"/>
  <c r="Y47" i="2"/>
  <c r="Y82" i="2" s="1"/>
  <c r="N47" i="2"/>
  <c r="N82" i="2" s="1"/>
  <c r="Z47" i="2"/>
  <c r="Z82" i="2" s="1"/>
  <c r="C47" i="2"/>
  <c r="C82" i="2" s="1"/>
  <c r="O47" i="2"/>
  <c r="O82" i="2" s="1"/>
  <c r="R47" i="2"/>
  <c r="R82" i="2" s="1"/>
  <c r="D47" i="2"/>
  <c r="D82" i="2" s="1"/>
  <c r="P47" i="2"/>
  <c r="E47" i="2"/>
  <c r="E82" i="2" s="1"/>
  <c r="Q47" i="2"/>
  <c r="Q82" i="2" s="1"/>
  <c r="F47" i="2"/>
  <c r="F82" i="2" s="1"/>
  <c r="G47" i="2"/>
  <c r="G82" i="2" s="1"/>
  <c r="S47" i="2"/>
  <c r="S82" i="2" s="1"/>
  <c r="H82" i="2"/>
  <c r="I82" i="2"/>
  <c r="V82" i="2"/>
  <c r="K82" i="2"/>
  <c r="L82" i="2"/>
  <c r="P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E13" i="2"/>
  <c r="Q13" i="2"/>
  <c r="F13" i="2"/>
  <c r="R13" i="2"/>
  <c r="R18" i="5" s="1"/>
  <c r="H13" i="2"/>
  <c r="T13" i="2"/>
  <c r="I13" i="2"/>
  <c r="U13" i="2"/>
  <c r="U18" i="5" s="1"/>
  <c r="N13" i="2"/>
  <c r="N18" i="5" s="1"/>
  <c r="Z13" i="2"/>
  <c r="K13" i="2"/>
  <c r="K18" i="5" s="1"/>
  <c r="L13" i="2"/>
  <c r="M13" i="2"/>
  <c r="S13" i="2"/>
  <c r="V13" i="2"/>
  <c r="W13" i="2"/>
  <c r="G13" i="2"/>
  <c r="D13" i="2"/>
  <c r="J13" i="2"/>
  <c r="O13" i="2"/>
  <c r="P13" i="2"/>
  <c r="X13" i="2"/>
  <c r="Y13" i="2"/>
  <c r="Y18" i="5" s="1"/>
  <c r="C13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E18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H48" i="2" l="1"/>
  <c r="T48" i="2"/>
  <c r="I48" i="2"/>
  <c r="U48" i="2"/>
  <c r="U83" i="2" s="1"/>
  <c r="J48" i="2"/>
  <c r="V48" i="2"/>
  <c r="K48" i="2"/>
  <c r="W48" i="2"/>
  <c r="L48" i="2"/>
  <c r="X48" i="2"/>
  <c r="M48" i="2"/>
  <c r="M83" i="2" s="1"/>
  <c r="Y48" i="2"/>
  <c r="Y83" i="2" s="1"/>
  <c r="N48" i="2"/>
  <c r="N83" i="2" s="1"/>
  <c r="Z48" i="2"/>
  <c r="Z83" i="2" s="1"/>
  <c r="C48" i="2"/>
  <c r="C83" i="2" s="1"/>
  <c r="O48" i="2"/>
  <c r="D48" i="2"/>
  <c r="D83" i="2" s="1"/>
  <c r="P48" i="2"/>
  <c r="E48" i="2"/>
  <c r="E83" i="2" s="1"/>
  <c r="Q48" i="2"/>
  <c r="Q83" i="2" s="1"/>
  <c r="F48" i="2"/>
  <c r="F83" i="2" s="1"/>
  <c r="R48" i="2"/>
  <c r="R83" i="2" s="1"/>
  <c r="G48" i="2"/>
  <c r="G83" i="2" s="1"/>
  <c r="S48" i="2"/>
  <c r="S83" i="2" s="1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J83" i="2"/>
  <c r="V83" i="2"/>
  <c r="K83" i="2"/>
  <c r="L83" i="2"/>
  <c r="P83" i="2"/>
  <c r="W83" i="2"/>
  <c r="O83" i="2"/>
  <c r="X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E14" i="2"/>
  <c r="E19" i="5" s="1"/>
  <c r="Q14" i="2"/>
  <c r="F14" i="2"/>
  <c r="R14" i="2"/>
  <c r="R19" i="5" s="1"/>
  <c r="H14" i="2"/>
  <c r="H19" i="5" s="1"/>
  <c r="T14" i="2"/>
  <c r="T19" i="5" s="1"/>
  <c r="I14" i="2"/>
  <c r="U14" i="2"/>
  <c r="U19" i="5" s="1"/>
  <c r="N14" i="2"/>
  <c r="Z14" i="2"/>
  <c r="G14" i="2"/>
  <c r="G19" i="5" s="1"/>
  <c r="J14" i="2"/>
  <c r="J19" i="5" s="1"/>
  <c r="K14" i="2"/>
  <c r="O14" i="2"/>
  <c r="P14" i="2"/>
  <c r="P19" i="5" s="1"/>
  <c r="S14" i="2"/>
  <c r="C14" i="2"/>
  <c r="X14" i="2"/>
  <c r="D14" i="2"/>
  <c r="D19" i="5" s="1"/>
  <c r="L14" i="2"/>
  <c r="M14" i="2"/>
  <c r="V14" i="2"/>
  <c r="W14" i="2"/>
  <c r="W19" i="5" s="1"/>
  <c r="Y14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H49" i="2" l="1"/>
  <c r="H84" i="2" s="1"/>
  <c r="T49" i="2"/>
  <c r="I49" i="2"/>
  <c r="U49" i="2"/>
  <c r="U84" i="2" s="1"/>
  <c r="J49" i="2"/>
  <c r="V49" i="2"/>
  <c r="K49" i="2"/>
  <c r="W49" i="2"/>
  <c r="L49" i="2"/>
  <c r="X49" i="2"/>
  <c r="X84" i="2" s="1"/>
  <c r="M49" i="2"/>
  <c r="M84" i="2" s="1"/>
  <c r="Y49" i="2"/>
  <c r="Y84" i="2" s="1"/>
  <c r="N49" i="2"/>
  <c r="N84" i="2" s="1"/>
  <c r="Z49" i="2"/>
  <c r="Z84" i="2" s="1"/>
  <c r="C49" i="2"/>
  <c r="C84" i="2" s="1"/>
  <c r="O49" i="2"/>
  <c r="O84" i="2" s="1"/>
  <c r="D49" i="2"/>
  <c r="P49" i="2"/>
  <c r="P84" i="2" s="1"/>
  <c r="F49" i="2"/>
  <c r="F84" i="2" s="1"/>
  <c r="E49" i="2"/>
  <c r="E84" i="2" s="1"/>
  <c r="Q49" i="2"/>
  <c r="Q84" i="2" s="1"/>
  <c r="R49" i="2"/>
  <c r="R84" i="2" s="1"/>
  <c r="G49" i="2"/>
  <c r="G84" i="2" s="1"/>
  <c r="S49" i="2"/>
  <c r="S84" i="2" s="1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T84" i="2"/>
  <c r="I84" i="2"/>
  <c r="J84" i="2"/>
  <c r="V84" i="2"/>
  <c r="K84" i="2"/>
  <c r="L84" i="2"/>
  <c r="W84" i="2"/>
  <c r="D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E15" i="2"/>
  <c r="Q15" i="2"/>
  <c r="F15" i="2"/>
  <c r="R15" i="2"/>
  <c r="H15" i="2"/>
  <c r="T15" i="2"/>
  <c r="I15" i="2"/>
  <c r="U15" i="2"/>
  <c r="N15" i="2"/>
  <c r="Z15" i="2"/>
  <c r="C15" i="2"/>
  <c r="X15" i="2"/>
  <c r="D15" i="2"/>
  <c r="Y15" i="2"/>
  <c r="G15" i="2"/>
  <c r="L15" i="2"/>
  <c r="M15" i="2"/>
  <c r="O15" i="2"/>
  <c r="V15" i="2"/>
  <c r="J15" i="2"/>
  <c r="K15" i="2"/>
  <c r="P15" i="2"/>
  <c r="S15" i="2"/>
  <c r="W15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H50" i="2" l="1"/>
  <c r="H85" i="2" s="1"/>
  <c r="T50" i="2"/>
  <c r="T85" i="2" s="1"/>
  <c r="I50" i="2"/>
  <c r="I85" i="2" s="1"/>
  <c r="U50" i="2"/>
  <c r="J50" i="2"/>
  <c r="J85" i="2" s="1"/>
  <c r="V50" i="2"/>
  <c r="V85" i="2" s="1"/>
  <c r="K50" i="2"/>
  <c r="K85" i="2" s="1"/>
  <c r="W50" i="2"/>
  <c r="W85" i="2" s="1"/>
  <c r="L50" i="2"/>
  <c r="X50" i="2"/>
  <c r="X85" i="2" s="1"/>
  <c r="M50" i="2"/>
  <c r="M85" i="2" s="1"/>
  <c r="Y50" i="2"/>
  <c r="Y85" i="2" s="1"/>
  <c r="N50" i="2"/>
  <c r="N85" i="2" s="1"/>
  <c r="Z50" i="2"/>
  <c r="Z85" i="2" s="1"/>
  <c r="C50" i="2"/>
  <c r="C85" i="2" s="1"/>
  <c r="O50" i="2"/>
  <c r="O85" i="2" s="1"/>
  <c r="D50" i="2"/>
  <c r="D85" i="2" s="1"/>
  <c r="P50" i="2"/>
  <c r="E50" i="2"/>
  <c r="E85" i="2" s="1"/>
  <c r="Q50" i="2"/>
  <c r="F50" i="2"/>
  <c r="F85" i="2" s="1"/>
  <c r="R50" i="2"/>
  <c r="R85" i="2" s="1"/>
  <c r="G50" i="2"/>
  <c r="G85" i="2" s="1"/>
  <c r="S50" i="2"/>
  <c r="S85" i="2" s="1"/>
  <c r="Q85" i="2"/>
  <c r="U85" i="2"/>
  <c r="P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E16" i="2"/>
  <c r="Q16" i="2"/>
  <c r="F16" i="2"/>
  <c r="R16" i="2"/>
  <c r="H16" i="2"/>
  <c r="T16" i="2"/>
  <c r="I16" i="2"/>
  <c r="U16" i="2"/>
  <c r="N16" i="2"/>
  <c r="Z16" i="2"/>
  <c r="V16" i="2"/>
  <c r="W16" i="2"/>
  <c r="C16" i="2"/>
  <c r="X16" i="2"/>
  <c r="J16" i="2"/>
  <c r="K16" i="2"/>
  <c r="L16" i="2"/>
  <c r="P16" i="2"/>
  <c r="D16" i="2"/>
  <c r="G16" i="2"/>
  <c r="M16" i="2"/>
  <c r="O16" i="2"/>
  <c r="S16" i="2"/>
  <c r="Y16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H51" i="2" l="1"/>
  <c r="T51" i="2"/>
  <c r="I51" i="2"/>
  <c r="I86" i="2" s="1"/>
  <c r="U51" i="2"/>
  <c r="U86" i="2" s="1"/>
  <c r="J51" i="2"/>
  <c r="J86" i="2" s="1"/>
  <c r="V51" i="2"/>
  <c r="V86" i="2" s="1"/>
  <c r="K51" i="2"/>
  <c r="K86" i="2" s="1"/>
  <c r="W51" i="2"/>
  <c r="W86" i="2" s="1"/>
  <c r="L51" i="2"/>
  <c r="X51" i="2"/>
  <c r="M51" i="2"/>
  <c r="M86" i="2" s="1"/>
  <c r="Y51" i="2"/>
  <c r="Y86" i="2" s="1"/>
  <c r="N51" i="2"/>
  <c r="N86" i="2" s="1"/>
  <c r="Z51" i="2"/>
  <c r="Z86" i="2" s="1"/>
  <c r="C51" i="2"/>
  <c r="C86" i="2" s="1"/>
  <c r="O51" i="2"/>
  <c r="O86" i="2" s="1"/>
  <c r="D51" i="2"/>
  <c r="P51" i="2"/>
  <c r="P86" i="2" s="1"/>
  <c r="E51" i="2"/>
  <c r="Q51" i="2"/>
  <c r="Q86" i="2" s="1"/>
  <c r="F51" i="2"/>
  <c r="F86" i="2" s="1"/>
  <c r="R51" i="2"/>
  <c r="R86" i="2" s="1"/>
  <c r="S51" i="2"/>
  <c r="S86" i="2" s="1"/>
  <c r="G51" i="2"/>
  <c r="G86" i="2" s="1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E86" i="2"/>
  <c r="H86" i="2"/>
  <c r="T86" i="2"/>
  <c r="X86" i="2"/>
  <c r="D86" i="2"/>
  <c r="L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E17" i="2"/>
  <c r="Q17" i="2"/>
  <c r="F17" i="2"/>
  <c r="R17" i="2"/>
  <c r="H17" i="2"/>
  <c r="T17" i="2"/>
  <c r="I17" i="2"/>
  <c r="U17" i="2"/>
  <c r="N17" i="2"/>
  <c r="Z17" i="2"/>
  <c r="P17" i="2"/>
  <c r="S17" i="2"/>
  <c r="V17" i="2"/>
  <c r="D17" i="2"/>
  <c r="Y17" i="2"/>
  <c r="G17" i="2"/>
  <c r="J17" i="2"/>
  <c r="M17" i="2"/>
  <c r="K17" i="2"/>
  <c r="L17" i="2"/>
  <c r="O17" i="2"/>
  <c r="W17" i="2"/>
  <c r="X17" i="2"/>
  <c r="C17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H52" i="2" l="1"/>
  <c r="H87" i="2" s="1"/>
  <c r="T52" i="2"/>
  <c r="I52" i="2"/>
  <c r="I87" i="2" s="1"/>
  <c r="U52" i="2"/>
  <c r="U87" i="2" s="1"/>
  <c r="J52" i="2"/>
  <c r="J87" i="2" s="1"/>
  <c r="V52" i="2"/>
  <c r="K52" i="2"/>
  <c r="W52" i="2"/>
  <c r="W87" i="2" s="1"/>
  <c r="L52" i="2"/>
  <c r="X52" i="2"/>
  <c r="X87" i="2" s="1"/>
  <c r="M52" i="2"/>
  <c r="M87" i="2" s="1"/>
  <c r="Y52" i="2"/>
  <c r="Y87" i="2" s="1"/>
  <c r="N52" i="2"/>
  <c r="N87" i="2" s="1"/>
  <c r="Z52" i="2"/>
  <c r="Z87" i="2" s="1"/>
  <c r="C52" i="2"/>
  <c r="C87" i="2" s="1"/>
  <c r="O52" i="2"/>
  <c r="O87" i="2" s="1"/>
  <c r="F52" i="2"/>
  <c r="F87" i="2" s="1"/>
  <c r="D52" i="2"/>
  <c r="D87" i="2" s="1"/>
  <c r="P52" i="2"/>
  <c r="P87" i="2" s="1"/>
  <c r="E52" i="2"/>
  <c r="E87" i="2" s="1"/>
  <c r="Q52" i="2"/>
  <c r="Q87" i="2" s="1"/>
  <c r="R52" i="2"/>
  <c r="R87" i="2" s="1"/>
  <c r="G52" i="2"/>
  <c r="G87" i="2" s="1"/>
  <c r="S52" i="2"/>
  <c r="S87" i="2" s="1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T87" i="2"/>
  <c r="V87" i="2"/>
  <c r="K87" i="2"/>
  <c r="L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E18" i="2"/>
  <c r="Q18" i="2"/>
  <c r="F18" i="2"/>
  <c r="R18" i="2"/>
  <c r="H18" i="2"/>
  <c r="T18" i="2"/>
  <c r="I18" i="2"/>
  <c r="U18" i="2"/>
  <c r="N18" i="2"/>
  <c r="Z18" i="2"/>
  <c r="M18" i="2"/>
  <c r="O18" i="2"/>
  <c r="P18" i="2"/>
  <c r="W18" i="2"/>
  <c r="C18" i="2"/>
  <c r="X18" i="2"/>
  <c r="D18" i="2"/>
  <c r="Y18" i="2"/>
  <c r="K18" i="2"/>
  <c r="G18" i="2"/>
  <c r="J18" i="2"/>
  <c r="L18" i="2"/>
  <c r="S18" i="2"/>
  <c r="V18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H53" i="2" l="1"/>
  <c r="T53" i="2"/>
  <c r="I53" i="2"/>
  <c r="I88" i="2" s="1"/>
  <c r="U53" i="2"/>
  <c r="U88" i="2" s="1"/>
  <c r="J53" i="2"/>
  <c r="J88" i="2" s="1"/>
  <c r="V53" i="2"/>
  <c r="K53" i="2"/>
  <c r="W53" i="2"/>
  <c r="L53" i="2"/>
  <c r="X53" i="2"/>
  <c r="X88" i="2" s="1"/>
  <c r="M53" i="2"/>
  <c r="M88" i="2" s="1"/>
  <c r="Y53" i="2"/>
  <c r="Y88" i="2" s="1"/>
  <c r="N53" i="2"/>
  <c r="N88" i="2" s="1"/>
  <c r="Z53" i="2"/>
  <c r="Z88" i="2" s="1"/>
  <c r="C53" i="2"/>
  <c r="C88" i="2" s="1"/>
  <c r="O53" i="2"/>
  <c r="O88" i="2" s="1"/>
  <c r="D53" i="2"/>
  <c r="P53" i="2"/>
  <c r="P88" i="2" s="1"/>
  <c r="R53" i="2"/>
  <c r="E53" i="2"/>
  <c r="E88" i="2" s="1"/>
  <c r="Q53" i="2"/>
  <c r="Q88" i="2" s="1"/>
  <c r="F53" i="2"/>
  <c r="F88" i="2" s="1"/>
  <c r="G53" i="2"/>
  <c r="G88" i="2" s="1"/>
  <c r="S53" i="2"/>
  <c r="S88" i="2" s="1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R88" i="2"/>
  <c r="H88" i="2"/>
  <c r="T88" i="2"/>
  <c r="V88" i="2"/>
  <c r="D88" i="2"/>
  <c r="K88" i="2"/>
  <c r="L88" i="2"/>
  <c r="W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F19" i="2"/>
  <c r="I19" i="2"/>
  <c r="N19" i="2"/>
  <c r="H19" i="2"/>
  <c r="V19" i="2"/>
  <c r="J19" i="2"/>
  <c r="W19" i="2"/>
  <c r="K19" i="2"/>
  <c r="X19" i="2"/>
  <c r="O19" i="2"/>
  <c r="P19" i="2"/>
  <c r="Q19" i="2"/>
  <c r="E19" i="2"/>
  <c r="T19" i="2"/>
  <c r="G19" i="2"/>
  <c r="L19" i="2"/>
  <c r="M19" i="2"/>
  <c r="R19" i="2"/>
  <c r="S19" i="2"/>
  <c r="U19" i="2"/>
  <c r="Y19" i="2"/>
  <c r="Z19" i="2"/>
  <c r="C19" i="2"/>
  <c r="D19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H54" i="2" l="1"/>
  <c r="T54" i="2"/>
  <c r="T89" i="2" s="1"/>
  <c r="I54" i="2"/>
  <c r="I89" i="2" s="1"/>
  <c r="U54" i="2"/>
  <c r="U89" i="2" s="1"/>
  <c r="J54" i="2"/>
  <c r="V54" i="2"/>
  <c r="V89" i="2" s="1"/>
  <c r="K54" i="2"/>
  <c r="W54" i="2"/>
  <c r="L54" i="2"/>
  <c r="L89" i="2" s="1"/>
  <c r="X54" i="2"/>
  <c r="X89" i="2" s="1"/>
  <c r="M54" i="2"/>
  <c r="M89" i="2" s="1"/>
  <c r="Y54" i="2"/>
  <c r="Y89" i="2" s="1"/>
  <c r="N54" i="2"/>
  <c r="N89" i="2" s="1"/>
  <c r="Z54" i="2"/>
  <c r="Z89" i="2" s="1"/>
  <c r="C54" i="2"/>
  <c r="C89" i="2" s="1"/>
  <c r="O54" i="2"/>
  <c r="O89" i="2" s="1"/>
  <c r="F54" i="2"/>
  <c r="F89" i="2" s="1"/>
  <c r="D54" i="2"/>
  <c r="P54" i="2"/>
  <c r="P89" i="2" s="1"/>
  <c r="E54" i="2"/>
  <c r="E89" i="2" s="1"/>
  <c r="Q54" i="2"/>
  <c r="Q89" i="2" s="1"/>
  <c r="R54" i="2"/>
  <c r="R89" i="2" s="1"/>
  <c r="G54" i="2"/>
  <c r="G89" i="2" s="1"/>
  <c r="S54" i="2"/>
  <c r="S89" i="2" s="1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W89" i="2"/>
  <c r="D89" i="2"/>
  <c r="K89" i="2"/>
  <c r="J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J20" i="2"/>
  <c r="V20" i="2"/>
  <c r="K20" i="2"/>
  <c r="W20" i="2"/>
  <c r="L20" i="2"/>
  <c r="X20" i="2"/>
  <c r="C20" i="2"/>
  <c r="O20" i="2"/>
  <c r="D20" i="2"/>
  <c r="P20" i="2"/>
  <c r="E20" i="2"/>
  <c r="Q20" i="2"/>
  <c r="H20" i="2"/>
  <c r="T20" i="2"/>
  <c r="N20" i="2"/>
  <c r="R20" i="2"/>
  <c r="S20" i="2"/>
  <c r="U20" i="2"/>
  <c r="Y20" i="2"/>
  <c r="Z20" i="2"/>
  <c r="F20" i="2"/>
  <c r="G20" i="2"/>
  <c r="I20" i="2"/>
  <c r="M20" i="2"/>
  <c r="B55" i="2"/>
  <c r="H55" i="2" l="1"/>
  <c r="T55" i="2"/>
  <c r="I55" i="2"/>
  <c r="I90" i="2" s="1"/>
  <c r="U55" i="2"/>
  <c r="J55" i="2"/>
  <c r="J90" i="2" s="1"/>
  <c r="V55" i="2"/>
  <c r="K55" i="2"/>
  <c r="W55" i="2"/>
  <c r="L55" i="2"/>
  <c r="X55" i="2"/>
  <c r="M55" i="2"/>
  <c r="M90" i="2" s="1"/>
  <c r="Y55" i="2"/>
  <c r="Y90" i="2" s="1"/>
  <c r="N55" i="2"/>
  <c r="N90" i="2" s="1"/>
  <c r="Z55" i="2"/>
  <c r="C55" i="2"/>
  <c r="O55" i="2"/>
  <c r="O90" i="2" s="1"/>
  <c r="F55" i="2"/>
  <c r="D55" i="2"/>
  <c r="P55" i="2"/>
  <c r="P90" i="2" s="1"/>
  <c r="R55" i="2"/>
  <c r="E55" i="2"/>
  <c r="Q55" i="2"/>
  <c r="G55" i="2"/>
  <c r="G90" i="2" s="1"/>
  <c r="S55" i="2"/>
  <c r="S90" i="2" s="1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J21" i="2"/>
  <c r="V21" i="2"/>
  <c r="K21" i="2"/>
  <c r="W21" i="2"/>
  <c r="L21" i="2"/>
  <c r="X21" i="2"/>
  <c r="C21" i="2"/>
  <c r="O21" i="2"/>
  <c r="D21" i="2"/>
  <c r="P21" i="2"/>
  <c r="E21" i="2"/>
  <c r="Q21" i="2"/>
  <c r="H21" i="2"/>
  <c r="T21" i="2"/>
  <c r="S21" i="2"/>
  <c r="U21" i="2"/>
  <c r="Y21" i="2"/>
  <c r="Z21" i="2"/>
  <c r="F21" i="2"/>
  <c r="G21" i="2"/>
  <c r="I21" i="2"/>
  <c r="M21" i="2"/>
  <c r="N21" i="2"/>
  <c r="R21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E90" i="2"/>
  <c r="Q90" i="2"/>
  <c r="F90" i="2"/>
  <c r="R90" i="2"/>
  <c r="H90" i="2"/>
  <c r="T90" i="2"/>
  <c r="U90" i="2"/>
  <c r="Z90" i="2"/>
  <c r="K90" i="2"/>
  <c r="L90" i="2"/>
  <c r="V90" i="2"/>
  <c r="W90" i="2"/>
  <c r="C90" i="2"/>
  <c r="D90" i="2"/>
  <c r="X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H56" i="2" l="1"/>
  <c r="H91" i="2" s="1"/>
  <c r="T56" i="2"/>
  <c r="I56" i="2"/>
  <c r="U56" i="2"/>
  <c r="U91" i="2" s="1"/>
  <c r="J56" i="2"/>
  <c r="J91" i="2" s="1"/>
  <c r="V56" i="2"/>
  <c r="K56" i="2"/>
  <c r="W56" i="2"/>
  <c r="L56" i="2"/>
  <c r="L91" i="2" s="1"/>
  <c r="X56" i="2"/>
  <c r="X91" i="2" s="1"/>
  <c r="M56" i="2"/>
  <c r="M91" i="2" s="1"/>
  <c r="Y56" i="2"/>
  <c r="Y91" i="2" s="1"/>
  <c r="N56" i="2"/>
  <c r="N91" i="2" s="1"/>
  <c r="Z56" i="2"/>
  <c r="Z91" i="2" s="1"/>
  <c r="C56" i="2"/>
  <c r="C91" i="2" s="1"/>
  <c r="O56" i="2"/>
  <c r="O91" i="2" s="1"/>
  <c r="R56" i="2"/>
  <c r="D56" i="2"/>
  <c r="P56" i="2"/>
  <c r="P91" i="2" s="1"/>
  <c r="E56" i="2"/>
  <c r="E91" i="2" s="1"/>
  <c r="Q56" i="2"/>
  <c r="Q91" i="2" s="1"/>
  <c r="F56" i="2"/>
  <c r="F91" i="2" s="1"/>
  <c r="G56" i="2"/>
  <c r="S56" i="2"/>
  <c r="S91" i="2" s="1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R91" i="2"/>
  <c r="T91" i="2"/>
  <c r="I91" i="2"/>
  <c r="G91" i="2"/>
  <c r="K91" i="2"/>
  <c r="V91" i="2"/>
  <c r="W91" i="2"/>
  <c r="D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J22" i="2"/>
  <c r="V22" i="2"/>
  <c r="K22" i="2"/>
  <c r="W22" i="2"/>
  <c r="L22" i="2"/>
  <c r="X22" i="2"/>
  <c r="C22" i="2"/>
  <c r="O22" i="2"/>
  <c r="D22" i="2"/>
  <c r="P22" i="2"/>
  <c r="E22" i="2"/>
  <c r="Q22" i="2"/>
  <c r="H22" i="2"/>
  <c r="T22" i="2"/>
  <c r="Y22" i="2"/>
  <c r="Z22" i="2"/>
  <c r="F22" i="2"/>
  <c r="G22" i="2"/>
  <c r="I22" i="2"/>
  <c r="M22" i="2"/>
  <c r="N22" i="2"/>
  <c r="R22" i="2"/>
  <c r="S22" i="2"/>
  <c r="U22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H57" i="2" l="1"/>
  <c r="T57" i="2"/>
  <c r="I57" i="2"/>
  <c r="U57" i="2"/>
  <c r="J57" i="2"/>
  <c r="V57" i="2"/>
  <c r="K57" i="2"/>
  <c r="W57" i="2"/>
  <c r="X57" i="2"/>
  <c r="L57" i="2"/>
  <c r="L92" i="2" s="1"/>
  <c r="M57" i="2"/>
  <c r="M92" i="2" s="1"/>
  <c r="Y57" i="2"/>
  <c r="Y92" i="2" s="1"/>
  <c r="N57" i="2"/>
  <c r="Z57" i="2"/>
  <c r="C57" i="2"/>
  <c r="O57" i="2"/>
  <c r="O92" i="2" s="1"/>
  <c r="D57" i="2"/>
  <c r="P57" i="2"/>
  <c r="R57" i="2"/>
  <c r="E57" i="2"/>
  <c r="E92" i="2" s="1"/>
  <c r="Q57" i="2"/>
  <c r="Q92" i="2" s="1"/>
  <c r="F57" i="2"/>
  <c r="F92" i="2" s="1"/>
  <c r="S57" i="2"/>
  <c r="S92" i="2" s="1"/>
  <c r="G57" i="2"/>
  <c r="G92" i="2" s="1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J23" i="2"/>
  <c r="V23" i="2"/>
  <c r="K23" i="2"/>
  <c r="W23" i="2"/>
  <c r="L23" i="2"/>
  <c r="X23" i="2"/>
  <c r="C23" i="2"/>
  <c r="O23" i="2"/>
  <c r="D23" i="2"/>
  <c r="P23" i="2"/>
  <c r="E23" i="2"/>
  <c r="Q23" i="2"/>
  <c r="H23" i="2"/>
  <c r="T23" i="2"/>
  <c r="F23" i="2"/>
  <c r="G23" i="2"/>
  <c r="I23" i="2"/>
  <c r="M23" i="2"/>
  <c r="N23" i="2"/>
  <c r="R23" i="2"/>
  <c r="S23" i="2"/>
  <c r="U23" i="2"/>
  <c r="Y23" i="2"/>
  <c r="Z23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R92" i="2"/>
  <c r="H92" i="2"/>
  <c r="T92" i="2"/>
  <c r="I92" i="2"/>
  <c r="U92" i="2"/>
  <c r="N92" i="2"/>
  <c r="Z92" i="2"/>
  <c r="C92" i="2"/>
  <c r="X92" i="2"/>
  <c r="D92" i="2"/>
  <c r="V92" i="2"/>
  <c r="J92" i="2"/>
  <c r="K92" i="2"/>
  <c r="P92" i="2"/>
  <c r="W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H58" i="2" l="1"/>
  <c r="T58" i="2"/>
  <c r="I58" i="2"/>
  <c r="U58" i="2"/>
  <c r="U93" i="2" s="1"/>
  <c r="J58" i="2"/>
  <c r="J93" i="2" s="1"/>
  <c r="V58" i="2"/>
  <c r="V93" i="2" s="1"/>
  <c r="K58" i="2"/>
  <c r="W58" i="2"/>
  <c r="L58" i="2"/>
  <c r="L93" i="2" s="1"/>
  <c r="X58" i="2"/>
  <c r="M58" i="2"/>
  <c r="M93" i="2" s="1"/>
  <c r="Y58" i="2"/>
  <c r="Y93" i="2" s="1"/>
  <c r="N58" i="2"/>
  <c r="N93" i="2" s="1"/>
  <c r="Z58" i="2"/>
  <c r="Z93" i="2" s="1"/>
  <c r="C58" i="2"/>
  <c r="C93" i="2" s="1"/>
  <c r="O58" i="2"/>
  <c r="O93" i="2" s="1"/>
  <c r="F58" i="2"/>
  <c r="F93" i="2" s="1"/>
  <c r="D58" i="2"/>
  <c r="D93" i="2" s="1"/>
  <c r="P58" i="2"/>
  <c r="P93" i="2" s="1"/>
  <c r="E58" i="2"/>
  <c r="E93" i="2" s="1"/>
  <c r="Q58" i="2"/>
  <c r="Q93" i="2" s="1"/>
  <c r="R58" i="2"/>
  <c r="R93" i="2" s="1"/>
  <c r="G58" i="2"/>
  <c r="G93" i="2" s="1"/>
  <c r="S58" i="2"/>
  <c r="S93" i="2" s="1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H93" i="2"/>
  <c r="T93" i="2"/>
  <c r="I93" i="2"/>
  <c r="W93" i="2"/>
  <c r="X93" i="2"/>
  <c r="K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J24" i="2"/>
  <c r="V24" i="2"/>
  <c r="K24" i="2"/>
  <c r="W24" i="2"/>
  <c r="L24" i="2"/>
  <c r="X24" i="2"/>
  <c r="C24" i="2"/>
  <c r="O24" i="2"/>
  <c r="D24" i="2"/>
  <c r="P24" i="2"/>
  <c r="E24" i="2"/>
  <c r="Q24" i="2"/>
  <c r="H24" i="2"/>
  <c r="T24" i="2"/>
  <c r="F24" i="2"/>
  <c r="G24" i="2"/>
  <c r="I24" i="2"/>
  <c r="M24" i="2"/>
  <c r="N24" i="2"/>
  <c r="R24" i="2"/>
  <c r="S24" i="2"/>
  <c r="U24" i="2"/>
  <c r="Y24" i="2"/>
  <c r="Z24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H59" i="2" l="1"/>
  <c r="T59" i="2"/>
  <c r="I59" i="2"/>
  <c r="U59" i="2"/>
  <c r="J59" i="2"/>
  <c r="V59" i="2"/>
  <c r="K59" i="2"/>
  <c r="W59" i="2"/>
  <c r="L59" i="2"/>
  <c r="X59" i="2"/>
  <c r="M59" i="2"/>
  <c r="Y59" i="2"/>
  <c r="Y94" i="2" s="1"/>
  <c r="N59" i="2"/>
  <c r="Z59" i="2"/>
  <c r="Z94" i="2" s="1"/>
  <c r="C59" i="2"/>
  <c r="C94" i="2" s="1"/>
  <c r="O59" i="2"/>
  <c r="O94" i="2" s="1"/>
  <c r="F59" i="2"/>
  <c r="F94" i="2" s="1"/>
  <c r="D59" i="2"/>
  <c r="D94" i="2" s="1"/>
  <c r="P59" i="2"/>
  <c r="P94" i="2" s="1"/>
  <c r="E59" i="2"/>
  <c r="E94" i="2" s="1"/>
  <c r="Q59" i="2"/>
  <c r="Q94" i="2" s="1"/>
  <c r="R59" i="2"/>
  <c r="R94" i="2" s="1"/>
  <c r="G59" i="2"/>
  <c r="S59" i="2"/>
  <c r="S94" i="2" s="1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T94" i="2"/>
  <c r="I94" i="2"/>
  <c r="U94" i="2"/>
  <c r="N94" i="2"/>
  <c r="V94" i="2"/>
  <c r="G94" i="2"/>
  <c r="J94" i="2"/>
  <c r="M94" i="2"/>
  <c r="K94" i="2"/>
  <c r="L94" i="2"/>
  <c r="W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J25" i="2"/>
  <c r="V25" i="2"/>
  <c r="K25" i="2"/>
  <c r="W25" i="2"/>
  <c r="L25" i="2"/>
  <c r="X25" i="2"/>
  <c r="C25" i="2"/>
  <c r="O25" i="2"/>
  <c r="D25" i="2"/>
  <c r="P25" i="2"/>
  <c r="E25" i="2"/>
  <c r="Q25" i="2"/>
  <c r="H25" i="2"/>
  <c r="T25" i="2"/>
  <c r="I25" i="2"/>
  <c r="M25" i="2"/>
  <c r="N25" i="2"/>
  <c r="R25" i="2"/>
  <c r="S25" i="2"/>
  <c r="U25" i="2"/>
  <c r="Y25" i="2"/>
  <c r="Z25" i="2"/>
  <c r="F25" i="2"/>
  <c r="G25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H60" i="2" l="1"/>
  <c r="T60" i="2"/>
  <c r="I60" i="2"/>
  <c r="U60" i="2"/>
  <c r="J60" i="2"/>
  <c r="V60" i="2"/>
  <c r="K60" i="2"/>
  <c r="W60" i="2"/>
  <c r="L60" i="2"/>
  <c r="X60" i="2"/>
  <c r="M60" i="2"/>
  <c r="Y60" i="2"/>
  <c r="Y95" i="2" s="1"/>
  <c r="N60" i="2"/>
  <c r="Z60" i="2"/>
  <c r="C60" i="2"/>
  <c r="O60" i="2"/>
  <c r="O95" i="2" s="1"/>
  <c r="R60" i="2"/>
  <c r="R95" i="2" s="1"/>
  <c r="D60" i="2"/>
  <c r="P60" i="2"/>
  <c r="F60" i="2"/>
  <c r="E60" i="2"/>
  <c r="Q60" i="2"/>
  <c r="S60" i="2"/>
  <c r="G60" i="2"/>
  <c r="G95" i="2" s="1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J26" i="2"/>
  <c r="V26" i="2"/>
  <c r="K26" i="2"/>
  <c r="W26" i="2"/>
  <c r="L26" i="2"/>
  <c r="X26" i="2"/>
  <c r="C26" i="2"/>
  <c r="O26" i="2"/>
  <c r="D26" i="2"/>
  <c r="P26" i="2"/>
  <c r="E26" i="2"/>
  <c r="Q26" i="2"/>
  <c r="H26" i="2"/>
  <c r="T26" i="2"/>
  <c r="N26" i="2"/>
  <c r="R26" i="2"/>
  <c r="S26" i="2"/>
  <c r="U26" i="2"/>
  <c r="Y26" i="2"/>
  <c r="Z26" i="2"/>
  <c r="F26" i="2"/>
  <c r="G26" i="2"/>
  <c r="I26" i="2"/>
  <c r="M26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E95" i="2"/>
  <c r="Q95" i="2"/>
  <c r="F95" i="2"/>
  <c r="H95" i="2"/>
  <c r="T95" i="2"/>
  <c r="I95" i="2"/>
  <c r="U95" i="2"/>
  <c r="N95" i="2"/>
  <c r="Z95" i="2"/>
  <c r="M95" i="2"/>
  <c r="P95" i="2"/>
  <c r="W95" i="2"/>
  <c r="C95" i="2"/>
  <c r="X95" i="2"/>
  <c r="D95" i="2"/>
  <c r="K95" i="2"/>
  <c r="S95" i="2"/>
  <c r="V95" i="2"/>
  <c r="J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H61" i="2" l="1"/>
  <c r="T61" i="2"/>
  <c r="I61" i="2"/>
  <c r="U61" i="2"/>
  <c r="U96" i="2" s="1"/>
  <c r="J61" i="2"/>
  <c r="J96" i="2" s="1"/>
  <c r="V61" i="2"/>
  <c r="K61" i="2"/>
  <c r="W61" i="2"/>
  <c r="L61" i="2"/>
  <c r="X61" i="2"/>
  <c r="M61" i="2"/>
  <c r="Y61" i="2"/>
  <c r="Y96" i="2" s="1"/>
  <c r="N61" i="2"/>
  <c r="N96" i="2" s="1"/>
  <c r="Z61" i="2"/>
  <c r="Z96" i="2" s="1"/>
  <c r="C61" i="2"/>
  <c r="C96" i="2" s="1"/>
  <c r="O61" i="2"/>
  <c r="O96" i="2" s="1"/>
  <c r="D61" i="2"/>
  <c r="D96" i="2" s="1"/>
  <c r="P61" i="2"/>
  <c r="E61" i="2"/>
  <c r="E96" i="2" s="1"/>
  <c r="Q61" i="2"/>
  <c r="Q96" i="2" s="1"/>
  <c r="F61" i="2"/>
  <c r="G61" i="2"/>
  <c r="G96" i="2" s="1"/>
  <c r="R61" i="2"/>
  <c r="S61" i="2"/>
  <c r="S96" i="2" s="1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F96" i="2"/>
  <c r="R96" i="2"/>
  <c r="H96" i="2"/>
  <c r="T96" i="2"/>
  <c r="I96" i="2"/>
  <c r="K96" i="2"/>
  <c r="L96" i="2"/>
  <c r="M96" i="2"/>
  <c r="V96" i="2"/>
  <c r="W96" i="2"/>
  <c r="P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J27" i="2"/>
  <c r="V27" i="2"/>
  <c r="K27" i="2"/>
  <c r="W27" i="2"/>
  <c r="L27" i="2"/>
  <c r="X27" i="2"/>
  <c r="C27" i="2"/>
  <c r="O27" i="2"/>
  <c r="D27" i="2"/>
  <c r="P27" i="2"/>
  <c r="E27" i="2"/>
  <c r="Q27" i="2"/>
  <c r="H27" i="2"/>
  <c r="T27" i="2"/>
  <c r="S27" i="2"/>
  <c r="U27" i="2"/>
  <c r="Y27" i="2"/>
  <c r="Z27" i="2"/>
  <c r="F27" i="2"/>
  <c r="G27" i="2"/>
  <c r="I27" i="2"/>
  <c r="M27" i="2"/>
  <c r="N27" i="2"/>
  <c r="R27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H62" i="2" l="1"/>
  <c r="H97" i="2" s="1"/>
  <c r="T62" i="2"/>
  <c r="I62" i="2"/>
  <c r="U62" i="2"/>
  <c r="J62" i="2"/>
  <c r="V62" i="2"/>
  <c r="K62" i="2"/>
  <c r="W62" i="2"/>
  <c r="L62" i="2"/>
  <c r="X62" i="2"/>
  <c r="M62" i="2"/>
  <c r="Y62" i="2"/>
  <c r="Y97" i="2" s="1"/>
  <c r="N62" i="2"/>
  <c r="Z62" i="2"/>
  <c r="Z97" i="2" s="1"/>
  <c r="C62" i="2"/>
  <c r="C97" i="2" s="1"/>
  <c r="O62" i="2"/>
  <c r="O97" i="2" s="1"/>
  <c r="D62" i="2"/>
  <c r="D97" i="2" s="1"/>
  <c r="P62" i="2"/>
  <c r="E62" i="2"/>
  <c r="E97" i="2" s="1"/>
  <c r="Q62" i="2"/>
  <c r="Q97" i="2" s="1"/>
  <c r="G62" i="2"/>
  <c r="G97" i="2" s="1"/>
  <c r="S62" i="2"/>
  <c r="R62" i="2"/>
  <c r="F62" i="2"/>
  <c r="F97" i="2" s="1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R97" i="2"/>
  <c r="T97" i="2"/>
  <c r="I97" i="2"/>
  <c r="U97" i="2"/>
  <c r="N97" i="2"/>
  <c r="J97" i="2"/>
  <c r="K97" i="2"/>
  <c r="P97" i="2"/>
  <c r="S97" i="2"/>
  <c r="X97" i="2"/>
  <c r="V97" i="2"/>
  <c r="W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J28" i="2"/>
  <c r="V28" i="2"/>
  <c r="K28" i="2"/>
  <c r="W28" i="2"/>
  <c r="L28" i="2"/>
  <c r="X28" i="2"/>
  <c r="D28" i="2"/>
  <c r="P28" i="2"/>
  <c r="E28" i="2"/>
  <c r="Q28" i="2"/>
  <c r="H28" i="2"/>
  <c r="T28" i="2"/>
  <c r="S28" i="2"/>
  <c r="U28" i="2"/>
  <c r="Y28" i="2"/>
  <c r="Z28" i="2"/>
  <c r="C28" i="2"/>
  <c r="F28" i="2"/>
  <c r="G28" i="2"/>
  <c r="I28" i="2"/>
  <c r="M28" i="2"/>
  <c r="N28" i="2"/>
  <c r="O28" i="2"/>
  <c r="R28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H63" i="2" l="1"/>
  <c r="T63" i="2"/>
  <c r="T98" i="2" s="1"/>
  <c r="I63" i="2"/>
  <c r="U63" i="2"/>
  <c r="J63" i="2"/>
  <c r="V63" i="2"/>
  <c r="K63" i="2"/>
  <c r="W63" i="2"/>
  <c r="L63" i="2"/>
  <c r="X63" i="2"/>
  <c r="M63" i="2"/>
  <c r="Y63" i="2"/>
  <c r="N63" i="2"/>
  <c r="Z63" i="2"/>
  <c r="Z98" i="2" s="1"/>
  <c r="C63" i="2"/>
  <c r="C98" i="2" s="1"/>
  <c r="O63" i="2"/>
  <c r="O98" i="2" s="1"/>
  <c r="D63" i="2"/>
  <c r="P63" i="2"/>
  <c r="E63" i="2"/>
  <c r="Q63" i="2"/>
  <c r="F63" i="2"/>
  <c r="R63" i="2"/>
  <c r="S63" i="2"/>
  <c r="G63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J29" i="2"/>
  <c r="V29" i="2"/>
  <c r="K29" i="2"/>
  <c r="W29" i="2"/>
  <c r="L29" i="2"/>
  <c r="X29" i="2"/>
  <c r="H29" i="2"/>
  <c r="T29" i="2"/>
  <c r="O29" i="2"/>
  <c r="P29" i="2"/>
  <c r="Q29" i="2"/>
  <c r="R29" i="2"/>
  <c r="C29" i="2"/>
  <c r="S29" i="2"/>
  <c r="D29" i="2"/>
  <c r="U29" i="2"/>
  <c r="E29" i="2"/>
  <c r="Y29" i="2"/>
  <c r="F29" i="2"/>
  <c r="Z29" i="2"/>
  <c r="G29" i="2"/>
  <c r="I29" i="2"/>
  <c r="M29" i="2"/>
  <c r="N29" i="2"/>
  <c r="B64" i="2"/>
  <c r="E98" i="2"/>
  <c r="Q98" i="2"/>
  <c r="F98" i="2"/>
  <c r="R98" i="2"/>
  <c r="H98" i="2"/>
  <c r="I98" i="2"/>
  <c r="U98" i="2"/>
  <c r="N98" i="2"/>
  <c r="X98" i="2"/>
  <c r="D98" i="2"/>
  <c r="Y98" i="2"/>
  <c r="G98" i="2"/>
  <c r="L98" i="2"/>
  <c r="M98" i="2"/>
  <c r="V98" i="2"/>
  <c r="J98" i="2"/>
  <c r="K98" i="2"/>
  <c r="P98" i="2"/>
  <c r="S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H64" i="2" l="1"/>
  <c r="H99" i="2" s="1"/>
  <c r="T64" i="2"/>
  <c r="T99" i="2" s="1"/>
  <c r="I64" i="2"/>
  <c r="U64" i="2"/>
  <c r="K64" i="2"/>
  <c r="K99" i="2" s="1"/>
  <c r="W64" i="2"/>
  <c r="L64" i="2"/>
  <c r="L99" i="2" s="1"/>
  <c r="X64" i="2"/>
  <c r="X99" i="2" s="1"/>
  <c r="M64" i="2"/>
  <c r="M99" i="2" s="1"/>
  <c r="Y64" i="2"/>
  <c r="N64" i="2"/>
  <c r="N99" i="2" s="1"/>
  <c r="Z64" i="2"/>
  <c r="Z99" i="2" s="1"/>
  <c r="C64" i="2"/>
  <c r="C99" i="2" s="1"/>
  <c r="O64" i="2"/>
  <c r="O99" i="2" s="1"/>
  <c r="P64" i="2"/>
  <c r="P99" i="2" s="1"/>
  <c r="D64" i="2"/>
  <c r="D99" i="2" s="1"/>
  <c r="E64" i="2"/>
  <c r="E99" i="2" s="1"/>
  <c r="Q64" i="2"/>
  <c r="V64" i="2"/>
  <c r="V99" i="2" s="1"/>
  <c r="S64" i="2"/>
  <c r="S99" i="2" s="1"/>
  <c r="F64" i="2"/>
  <c r="F99" i="2" s="1"/>
  <c r="G64" i="2"/>
  <c r="G99" i="2" s="1"/>
  <c r="J64" i="2"/>
  <c r="J99" i="2" s="1"/>
  <c r="R64" i="2"/>
  <c r="R99" i="2" s="1"/>
  <c r="Q99" i="2"/>
  <c r="I99" i="2"/>
  <c r="U99" i="2"/>
  <c r="W99" i="2"/>
  <c r="Y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K30" i="2"/>
  <c r="W30" i="2"/>
  <c r="L30" i="2"/>
  <c r="X30" i="2"/>
  <c r="H30" i="2"/>
  <c r="T30" i="2"/>
  <c r="G30" i="2"/>
  <c r="Y30" i="2"/>
  <c r="I30" i="2"/>
  <c r="Z30" i="2"/>
  <c r="J30" i="2"/>
  <c r="M30" i="2"/>
  <c r="N30" i="2"/>
  <c r="O30" i="2"/>
  <c r="P30" i="2"/>
  <c r="Q30" i="2"/>
  <c r="C30" i="2"/>
  <c r="R30" i="2"/>
  <c r="D30" i="2"/>
  <c r="S30" i="2"/>
  <c r="E30" i="2"/>
  <c r="U30" i="2"/>
  <c r="F30" i="2"/>
  <c r="V30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H65" i="2" l="1"/>
  <c r="H100" i="2" s="1"/>
  <c r="T65" i="2"/>
  <c r="K65" i="2"/>
  <c r="W65" i="2"/>
  <c r="L65" i="2"/>
  <c r="L100" i="2" s="1"/>
  <c r="X65" i="2"/>
  <c r="N65" i="2"/>
  <c r="Z65" i="2"/>
  <c r="C65" i="2"/>
  <c r="O65" i="2"/>
  <c r="P65" i="2"/>
  <c r="D65" i="2"/>
  <c r="D100" i="2" s="1"/>
  <c r="E65" i="2"/>
  <c r="Q65" i="2"/>
  <c r="Q100" i="2" s="1"/>
  <c r="G65" i="2"/>
  <c r="G100" i="2" s="1"/>
  <c r="I65" i="2"/>
  <c r="I100" i="2" s="1"/>
  <c r="S65" i="2"/>
  <c r="S100" i="2" s="1"/>
  <c r="J65" i="2"/>
  <c r="J100" i="2" s="1"/>
  <c r="M65" i="2"/>
  <c r="M100" i="2" s="1"/>
  <c r="R65" i="2"/>
  <c r="R100" i="2" s="1"/>
  <c r="U65" i="2"/>
  <c r="U100" i="2" s="1"/>
  <c r="F65" i="2"/>
  <c r="F100" i="2" s="1"/>
  <c r="V65" i="2"/>
  <c r="V100" i="2" s="1"/>
  <c r="Y65" i="2"/>
  <c r="Y100" i="2" s="1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E100" i="2"/>
  <c r="T100" i="2"/>
  <c r="N100" i="2"/>
  <c r="Z100" i="2"/>
  <c r="P100" i="2"/>
  <c r="C100" i="2"/>
  <c r="K100" i="2"/>
  <c r="O100" i="2"/>
  <c r="W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K31" i="2"/>
  <c r="W31" i="2"/>
  <c r="L31" i="2"/>
  <c r="X31" i="2"/>
  <c r="H31" i="2"/>
  <c r="T31" i="2"/>
  <c r="P31" i="2"/>
  <c r="Q31" i="2"/>
  <c r="C31" i="2"/>
  <c r="R31" i="2"/>
  <c r="D31" i="2"/>
  <c r="S31" i="2"/>
  <c r="E31" i="2"/>
  <c r="U31" i="2"/>
  <c r="F31" i="2"/>
  <c r="V31" i="2"/>
  <c r="G31" i="2"/>
  <c r="Y31" i="2"/>
  <c r="I31" i="2"/>
  <c r="Z31" i="2"/>
  <c r="J31" i="2"/>
  <c r="M31" i="2"/>
  <c r="N31" i="2"/>
  <c r="O31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H66" i="2" l="1"/>
  <c r="T66" i="2"/>
  <c r="K66" i="2"/>
  <c r="W66" i="2"/>
  <c r="X66" i="2"/>
  <c r="L66" i="2"/>
  <c r="N66" i="2"/>
  <c r="Z66" i="2"/>
  <c r="C66" i="2"/>
  <c r="O66" i="2"/>
  <c r="P66" i="2"/>
  <c r="D66" i="2"/>
  <c r="D101" i="2" s="1"/>
  <c r="E66" i="2"/>
  <c r="Q66" i="2"/>
  <c r="G66" i="2"/>
  <c r="G101" i="2" s="1"/>
  <c r="M66" i="2"/>
  <c r="M101" i="2" s="1"/>
  <c r="S66" i="2"/>
  <c r="R66" i="2"/>
  <c r="V66" i="2"/>
  <c r="I66" i="2"/>
  <c r="U66" i="2"/>
  <c r="J66" i="2"/>
  <c r="Y66" i="2"/>
  <c r="F66" i="2"/>
  <c r="F101" i="2" s="1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K32" i="2"/>
  <c r="W32" i="2"/>
  <c r="L32" i="2"/>
  <c r="X32" i="2"/>
  <c r="H32" i="2"/>
  <c r="G32" i="2"/>
  <c r="V32" i="2"/>
  <c r="I32" i="2"/>
  <c r="Y32" i="2"/>
  <c r="J32" i="2"/>
  <c r="Z32" i="2"/>
  <c r="M32" i="2"/>
  <c r="N32" i="2"/>
  <c r="O32" i="2"/>
  <c r="P32" i="2"/>
  <c r="Q32" i="2"/>
  <c r="C32" i="2"/>
  <c r="R32" i="2"/>
  <c r="D32" i="2"/>
  <c r="S32" i="2"/>
  <c r="E32" i="2"/>
  <c r="T32" i="2"/>
  <c r="F32" i="2"/>
  <c r="U32" i="2"/>
  <c r="B67" i="2"/>
  <c r="B165" i="5"/>
  <c r="B206" i="5" s="1"/>
  <c r="B247" i="5" s="1"/>
  <c r="B288" i="5" s="1"/>
  <c r="B124" i="5"/>
  <c r="B41" i="5"/>
  <c r="B84" i="5"/>
  <c r="E101" i="2"/>
  <c r="Q101" i="2"/>
  <c r="R101" i="2"/>
  <c r="H101" i="2"/>
  <c r="T101" i="2"/>
  <c r="I101" i="2"/>
  <c r="U101" i="2"/>
  <c r="N101" i="2"/>
  <c r="Z101" i="2"/>
  <c r="O101" i="2"/>
  <c r="P101" i="2"/>
  <c r="W101" i="2"/>
  <c r="C101" i="2"/>
  <c r="X101" i="2"/>
  <c r="Y101" i="2"/>
  <c r="K101" i="2"/>
  <c r="V101" i="2"/>
  <c r="J101" i="2"/>
  <c r="L101" i="2"/>
  <c r="S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H67" i="2" l="1"/>
  <c r="T67" i="2"/>
  <c r="K67" i="2"/>
  <c r="W67" i="2"/>
  <c r="W102" i="2" s="1"/>
  <c r="L67" i="2"/>
  <c r="N67" i="2"/>
  <c r="Z67" i="2"/>
  <c r="C67" i="2"/>
  <c r="C102" i="2" s="1"/>
  <c r="O67" i="2"/>
  <c r="D67" i="2"/>
  <c r="P67" i="2"/>
  <c r="P102" i="2" s="1"/>
  <c r="E67" i="2"/>
  <c r="E102" i="2" s="1"/>
  <c r="Q67" i="2"/>
  <c r="Q102" i="2" s="1"/>
  <c r="J67" i="2"/>
  <c r="J102" i="2" s="1"/>
  <c r="S67" i="2"/>
  <c r="S102" i="2" s="1"/>
  <c r="X67" i="2"/>
  <c r="X102" i="2" s="1"/>
  <c r="U67" i="2"/>
  <c r="V67" i="2"/>
  <c r="V102" i="2" s="1"/>
  <c r="Y67" i="2"/>
  <c r="R67" i="2"/>
  <c r="R102" i="2" s="1"/>
  <c r="F67" i="2"/>
  <c r="F102" i="2" s="1"/>
  <c r="G67" i="2"/>
  <c r="G102" i="2" s="1"/>
  <c r="I67" i="2"/>
  <c r="I102" i="2" s="1"/>
  <c r="M67" i="2"/>
  <c r="M102" i="2" s="1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H102" i="2"/>
  <c r="T102" i="2"/>
  <c r="U102" i="2"/>
  <c r="N102" i="2"/>
  <c r="Z102" i="2"/>
  <c r="K102" i="2"/>
  <c r="L102" i="2"/>
  <c r="D102" i="2"/>
  <c r="O102" i="2"/>
  <c r="Y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K33" i="2"/>
  <c r="W33" i="2"/>
  <c r="L33" i="2"/>
  <c r="X33" i="2"/>
  <c r="N33" i="2"/>
  <c r="O33" i="2"/>
  <c r="P33" i="2"/>
  <c r="C33" i="2"/>
  <c r="Q33" i="2"/>
  <c r="D33" i="2"/>
  <c r="R33" i="2"/>
  <c r="E33" i="2"/>
  <c r="S33" i="2"/>
  <c r="F33" i="2"/>
  <c r="T33" i="2"/>
  <c r="G33" i="2"/>
  <c r="U33" i="2"/>
  <c r="H33" i="2"/>
  <c r="V33" i="2"/>
  <c r="I33" i="2"/>
  <c r="Y33" i="2"/>
  <c r="J33" i="2"/>
  <c r="Z33" i="2"/>
  <c r="M33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H68" i="2" l="1"/>
  <c r="T68" i="2"/>
  <c r="K68" i="2"/>
  <c r="W68" i="2"/>
  <c r="N68" i="2"/>
  <c r="Z68" i="2"/>
  <c r="C68" i="2"/>
  <c r="O68" i="2"/>
  <c r="D68" i="2"/>
  <c r="P68" i="2"/>
  <c r="E68" i="2"/>
  <c r="E103" i="2" s="1"/>
  <c r="Q68" i="2"/>
  <c r="Q103" i="2" s="1"/>
  <c r="L68" i="2"/>
  <c r="M68" i="2"/>
  <c r="S68" i="2"/>
  <c r="S103" i="2" s="1"/>
  <c r="V68" i="2"/>
  <c r="R68" i="2"/>
  <c r="U68" i="2"/>
  <c r="X68" i="2"/>
  <c r="J68" i="2"/>
  <c r="Y68" i="2"/>
  <c r="F68" i="2"/>
  <c r="G68" i="2"/>
  <c r="G103" i="2" s="1"/>
  <c r="I68" i="2"/>
  <c r="I103" i="2" s="1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K34" i="2"/>
  <c r="W34" i="2"/>
  <c r="L34" i="2"/>
  <c r="X34" i="2"/>
  <c r="D34" i="2"/>
  <c r="R34" i="2"/>
  <c r="E34" i="2"/>
  <c r="S34" i="2"/>
  <c r="F34" i="2"/>
  <c r="T34" i="2"/>
  <c r="G34" i="2"/>
  <c r="U34" i="2"/>
  <c r="H34" i="2"/>
  <c r="V34" i="2"/>
  <c r="I34" i="2"/>
  <c r="Y34" i="2"/>
  <c r="J34" i="2"/>
  <c r="Z34" i="2"/>
  <c r="M34" i="2"/>
  <c r="N34" i="2"/>
  <c r="O34" i="2"/>
  <c r="P34" i="2"/>
  <c r="C34" i="2"/>
  <c r="Q34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F103" i="2"/>
  <c r="R103" i="2"/>
  <c r="H103" i="2"/>
  <c r="T103" i="2"/>
  <c r="U103" i="2"/>
  <c r="N103" i="2"/>
  <c r="Z103" i="2"/>
  <c r="J103" i="2"/>
  <c r="K103" i="2"/>
  <c r="O103" i="2"/>
  <c r="P103" i="2"/>
  <c r="C103" i="2"/>
  <c r="X103" i="2"/>
  <c r="W103" i="2"/>
  <c r="Y103" i="2"/>
  <c r="D103" i="2"/>
  <c r="L103" i="2"/>
  <c r="M103" i="2"/>
  <c r="V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H69" i="2" l="1"/>
  <c r="T69" i="2"/>
  <c r="K69" i="2"/>
  <c r="W69" i="2"/>
  <c r="W104" i="2" s="1"/>
  <c r="N69" i="2"/>
  <c r="C69" i="2"/>
  <c r="C104" i="2" s="1"/>
  <c r="O69" i="2"/>
  <c r="D69" i="2"/>
  <c r="P69" i="2"/>
  <c r="P104" i="2" s="1"/>
  <c r="E69" i="2"/>
  <c r="Q69" i="2"/>
  <c r="L69" i="2"/>
  <c r="L104" i="2" s="1"/>
  <c r="S69" i="2"/>
  <c r="S104" i="2" s="1"/>
  <c r="X69" i="2"/>
  <c r="X104" i="2" s="1"/>
  <c r="Y69" i="2"/>
  <c r="Y104" i="2" s="1"/>
  <c r="U69" i="2"/>
  <c r="U104" i="2" s="1"/>
  <c r="V69" i="2"/>
  <c r="V104" i="2" s="1"/>
  <c r="R69" i="2"/>
  <c r="F69" i="2"/>
  <c r="F104" i="2" s="1"/>
  <c r="Z69" i="2"/>
  <c r="Z104" i="2" s="1"/>
  <c r="G69" i="2"/>
  <c r="G104" i="2" s="1"/>
  <c r="J69" i="2"/>
  <c r="J104" i="2" s="1"/>
  <c r="M69" i="2"/>
  <c r="M104" i="2" s="1"/>
  <c r="I69" i="2"/>
  <c r="I104" i="2" s="1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E104" i="2"/>
  <c r="Q104" i="2"/>
  <c r="R104" i="2"/>
  <c r="H104" i="2"/>
  <c r="T104" i="2"/>
  <c r="N104" i="2"/>
  <c r="D104" i="2"/>
  <c r="O104" i="2"/>
  <c r="K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K35" i="2"/>
  <c r="W35" i="2"/>
  <c r="L35" i="2"/>
  <c r="X35" i="2"/>
  <c r="H35" i="2"/>
  <c r="V35" i="2"/>
  <c r="I35" i="2"/>
  <c r="Y35" i="2"/>
  <c r="J35" i="2"/>
  <c r="Z35" i="2"/>
  <c r="M35" i="2"/>
  <c r="N35" i="2"/>
  <c r="O35" i="2"/>
  <c r="P35" i="2"/>
  <c r="C35" i="2"/>
  <c r="Q35" i="2"/>
  <c r="D35" i="2"/>
  <c r="R35" i="2"/>
  <c r="E35" i="2"/>
  <c r="S35" i="2"/>
  <c r="F35" i="2"/>
  <c r="T35" i="2"/>
  <c r="G35" i="2"/>
  <c r="U35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K70" i="2" l="1"/>
  <c r="W70" i="2"/>
  <c r="C70" i="2"/>
  <c r="O70" i="2"/>
  <c r="O105" i="2" s="1"/>
  <c r="P70" i="2"/>
  <c r="P105" i="2" s="1"/>
  <c r="D70" i="2"/>
  <c r="D105" i="2" s="1"/>
  <c r="E70" i="2"/>
  <c r="Q70" i="2"/>
  <c r="I70" i="2"/>
  <c r="Z70" i="2"/>
  <c r="L70" i="2"/>
  <c r="M70" i="2"/>
  <c r="M105" i="2" s="1"/>
  <c r="R70" i="2"/>
  <c r="R105" i="2" s="1"/>
  <c r="H70" i="2"/>
  <c r="H105" i="2" s="1"/>
  <c r="N70" i="2"/>
  <c r="N105" i="2" s="1"/>
  <c r="S70" i="2"/>
  <c r="S105" i="2" s="1"/>
  <c r="T70" i="2"/>
  <c r="T105" i="2" s="1"/>
  <c r="Y70" i="2"/>
  <c r="Y105" i="2" s="1"/>
  <c r="J70" i="2"/>
  <c r="J105" i="2" s="1"/>
  <c r="U70" i="2"/>
  <c r="U105" i="2" s="1"/>
  <c r="F70" i="2"/>
  <c r="V70" i="2"/>
  <c r="V105" i="2" s="1"/>
  <c r="G70" i="2"/>
  <c r="G105" i="2" s="1"/>
  <c r="X70" i="2"/>
  <c r="X105" i="2" s="1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E105" i="2"/>
  <c r="Q105" i="2"/>
  <c r="F105" i="2"/>
  <c r="I105" i="2"/>
  <c r="Z105" i="2"/>
  <c r="W105" i="2"/>
  <c r="C105" i="2"/>
  <c r="K105" i="2"/>
  <c r="L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K36" i="2"/>
  <c r="W36" i="2"/>
  <c r="L36" i="2"/>
  <c r="X36" i="2"/>
  <c r="N36" i="2"/>
  <c r="O36" i="2"/>
  <c r="P36" i="2"/>
  <c r="C36" i="2"/>
  <c r="Q36" i="2"/>
  <c r="D36" i="2"/>
  <c r="R36" i="2"/>
  <c r="E36" i="2"/>
  <c r="S36" i="2"/>
  <c r="F36" i="2"/>
  <c r="T36" i="2"/>
  <c r="G36" i="2"/>
  <c r="U36" i="2"/>
  <c r="H36" i="2"/>
  <c r="V36" i="2"/>
  <c r="I36" i="2"/>
  <c r="Y36" i="2"/>
  <c r="J36" i="2"/>
  <c r="Z36" i="2"/>
  <c r="M36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K71" i="2" l="1"/>
  <c r="W71" i="2"/>
  <c r="C71" i="2"/>
  <c r="O71" i="2"/>
  <c r="P71" i="2"/>
  <c r="D71" i="2"/>
  <c r="E71" i="2"/>
  <c r="Q71" i="2"/>
  <c r="U71" i="2"/>
  <c r="F71" i="2"/>
  <c r="H71" i="2"/>
  <c r="Y71" i="2"/>
  <c r="Y106" i="2" s="1"/>
  <c r="I71" i="2"/>
  <c r="Z71" i="2"/>
  <c r="J71" i="2"/>
  <c r="L71" i="2"/>
  <c r="L106" i="2" s="1"/>
  <c r="M71" i="2"/>
  <c r="G71" i="2"/>
  <c r="V71" i="2"/>
  <c r="N71" i="2"/>
  <c r="R71" i="2"/>
  <c r="S71" i="2"/>
  <c r="T71" i="2"/>
  <c r="T106" i="2" s="1"/>
  <c r="X71" i="2"/>
  <c r="X106" i="2" s="1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K37" i="2"/>
  <c r="L37" i="2"/>
  <c r="D37" i="2"/>
  <c r="R37" i="2"/>
  <c r="E37" i="2"/>
  <c r="S37" i="2"/>
  <c r="F37" i="2"/>
  <c r="T37" i="2"/>
  <c r="G37" i="2"/>
  <c r="U37" i="2"/>
  <c r="H37" i="2"/>
  <c r="V37" i="2"/>
  <c r="I37" i="2"/>
  <c r="W37" i="2"/>
  <c r="J37" i="2"/>
  <c r="X37" i="2"/>
  <c r="M37" i="2"/>
  <c r="Y37" i="2"/>
  <c r="N37" i="2"/>
  <c r="Z37" i="2"/>
  <c r="O37" i="2"/>
  <c r="P37" i="2"/>
  <c r="C37" i="2"/>
  <c r="Q37" i="2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E106" i="2"/>
  <c r="Q106" i="2"/>
  <c r="F106" i="2"/>
  <c r="R106" i="2"/>
  <c r="H106" i="2"/>
  <c r="I106" i="2"/>
  <c r="U106" i="2"/>
  <c r="N106" i="2"/>
  <c r="Z106" i="2"/>
  <c r="P106" i="2"/>
  <c r="S106" i="2"/>
  <c r="V106" i="2"/>
  <c r="D106" i="2"/>
  <c r="G106" i="2"/>
  <c r="J106" i="2"/>
  <c r="M106" i="2"/>
  <c r="C106" i="2"/>
  <c r="K106" i="2"/>
  <c r="O106" i="2"/>
  <c r="W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K72" i="2" l="1"/>
  <c r="K107" i="2" s="1"/>
  <c r="W72" i="2"/>
  <c r="C72" i="2"/>
  <c r="O72" i="2"/>
  <c r="O107" i="2" s="1"/>
  <c r="D72" i="2"/>
  <c r="D107" i="2" s="1"/>
  <c r="P72" i="2"/>
  <c r="E72" i="2"/>
  <c r="Q72" i="2"/>
  <c r="N72" i="2"/>
  <c r="T72" i="2"/>
  <c r="F72" i="2"/>
  <c r="G72" i="2"/>
  <c r="G107" i="2" s="1"/>
  <c r="H72" i="2"/>
  <c r="H107" i="2" s="1"/>
  <c r="U72" i="2"/>
  <c r="U107" i="2" s="1"/>
  <c r="V72" i="2"/>
  <c r="V107" i="2" s="1"/>
  <c r="Y72" i="2"/>
  <c r="Y107" i="2" s="1"/>
  <c r="R72" i="2"/>
  <c r="R107" i="2" s="1"/>
  <c r="X72" i="2"/>
  <c r="X107" i="2" s="1"/>
  <c r="I72" i="2"/>
  <c r="I107" i="2" s="1"/>
  <c r="Z72" i="2"/>
  <c r="Z107" i="2" s="1"/>
  <c r="J72" i="2"/>
  <c r="J107" i="2" s="1"/>
  <c r="M72" i="2"/>
  <c r="M107" i="2" s="1"/>
  <c r="S72" i="2"/>
  <c r="S107" i="2" s="1"/>
  <c r="L72" i="2"/>
  <c r="L107" i="2" s="1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E107" i="2"/>
  <c r="Q107" i="2"/>
  <c r="F107" i="2"/>
  <c r="T107" i="2"/>
  <c r="N107" i="2"/>
  <c r="P107" i="2"/>
  <c r="W107" i="2"/>
  <c r="C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33" i="4" l="1"/>
  <c r="D24" i="4"/>
  <c r="D25" i="4" s="1"/>
  <c r="C44" i="5"/>
  <c r="D16" i="4" s="1"/>
  <c r="C170" i="5"/>
  <c r="D19" i="4" s="1"/>
  <c r="C211" i="5"/>
  <c r="D20" i="4" s="1"/>
  <c r="C252" i="5"/>
  <c r="D21" i="4" s="1"/>
  <c r="C293" i="5"/>
  <c r="D22" i="4" s="1"/>
  <c r="C88" i="5"/>
  <c r="D17" i="4" s="1"/>
  <c r="C129" i="5"/>
  <c r="D18" i="4" s="1"/>
  <c r="D27" i="4" l="1"/>
  <c r="D52" i="4" s="1"/>
</calcChain>
</file>

<file path=xl/sharedStrings.xml><?xml version="1.0" encoding="utf-8"?>
<sst xmlns="http://schemas.openxmlformats.org/spreadsheetml/2006/main" count="2315" uniqueCount="330">
  <si>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</si>
  <si>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</si>
  <si>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</si>
  <si>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</si>
  <si>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</si>
  <si>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</si>
  <si>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</si>
  <si>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</si>
  <si>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</si>
  <si>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</si>
  <si>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</si>
  <si>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</si>
  <si>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</si>
  <si>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</si>
  <si>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</si>
  <si>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</si>
  <si>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</si>
  <si>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</si>
  <si>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</si>
  <si>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</si>
  <si>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</si>
  <si>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</si>
  <si>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</si>
  <si>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</si>
  <si>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</si>
  <si>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</si>
  <si>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</si>
  <si>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</si>
  <si>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</si>
  <si>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</si>
  <si>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</si>
  <si>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</si>
  <si>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</si>
  <si>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</si>
  <si>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</si>
  <si>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</si>
  <si>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</si>
  <si>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</si>
  <si>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</si>
  <si>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</si>
  <si>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</si>
  <si>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</si>
  <si>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</si>
  <si>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</si>
  <si>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</si>
  <si>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</si>
  <si>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</si>
  <si>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</si>
  <si>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</si>
  <si>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</si>
  <si>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</si>
  <si>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</si>
  <si>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</si>
  <si>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</si>
  <si>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</si>
  <si>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</si>
  <si>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</si>
  <si>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</si>
  <si>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</si>
  <si>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</si>
  <si>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</si>
  <si>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</si>
  <si>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</si>
  <si>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</si>
  <si>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</si>
  <si>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</si>
  <si>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</si>
  <si>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</si>
  <si>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</si>
  <si>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</si>
  <si>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</si>
  <si>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</si>
  <si>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</si>
  <si>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</si>
  <si>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</si>
  <si>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CICLO</t>
  </si>
  <si>
    <t>CLIENTE_ID</t>
  </si>
  <si>
    <t>NRO_FACTURA</t>
  </si>
  <si>
    <t>CLIENTE_NIT</t>
  </si>
  <si>
    <t>NRO_FACTURA_DIAN</t>
  </si>
  <si>
    <t>CLIENTE_NOMBRE</t>
  </si>
  <si>
    <t>CLIENTE_SIC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</si>
  <si>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</si>
  <si>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</si>
  <si>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</si>
  <si>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</si>
  <si>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</si>
  <si>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</si>
  <si>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</si>
  <si>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</si>
  <si>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</si>
  <si>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</si>
  <si>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</si>
  <si>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</si>
  <si>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</si>
  <si>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</si>
  <si>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</si>
  <si>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</si>
  <si>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</si>
  <si>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</si>
  <si>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</si>
  <si>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</si>
  <si>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</si>
  <si>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</si>
  <si>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</si>
  <si>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</si>
  <si>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</si>
  <si>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</si>
  <si>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</si>
  <si>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</si>
  <si>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</si>
  <si>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</si>
  <si>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</si>
  <si>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</si>
  <si>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</si>
  <si>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</si>
  <si>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</si>
  <si>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</si>
  <si>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</si>
  <si>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</si>
  <si>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</si>
  <si>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</si>
  <si>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</si>
  <si>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</si>
  <si>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</si>
  <si>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</si>
  <si>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</si>
  <si>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</si>
  <si>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</si>
  <si>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</si>
  <si>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</si>
  <si>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</si>
  <si>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</si>
  <si>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</si>
  <si>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</si>
  <si>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</si>
  <si>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</si>
  <si>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</si>
  <si>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</si>
  <si>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</si>
  <si>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</si>
  <si>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</si>
  <si>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</si>
  <si>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</si>
  <si>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</si>
  <si>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</si>
  <si>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</si>
  <si>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</si>
  <si>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</si>
  <si>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</si>
  <si>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</si>
  <si>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</si>
  <si>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</si>
  <si>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DEPTO_FACTURACION_ID</t>
  </si>
  <si>
    <t>MUNI_FACTURACION_ID</t>
  </si>
  <si>
    <t>PERIODO_FINAL</t>
  </si>
  <si>
    <t>SOBRETASA_ART313L_1955_19</t>
  </si>
  <si>
    <t>899999068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</si>
  <si>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</si>
  <si>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</si>
  <si>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</si>
  <si>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</si>
  <si>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</si>
  <si>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</si>
  <si>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</si>
  <si>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</si>
  <si>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</si>
  <si>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</si>
  <si>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</si>
  <si>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ID_CLIENTE</t>
  </si>
  <si>
    <t>CODIGO_SIC</t>
  </si>
  <si>
    <t>NOMBRE_FACTURACION</t>
  </si>
  <si>
    <t>M02OPE_ID</t>
  </si>
  <si>
    <t>SIGLA</t>
  </si>
  <si>
    <t>MERCADO</t>
  </si>
  <si>
    <t>NT</t>
  </si>
  <si>
    <t>FECHA</t>
  </si>
  <si>
    <t>H01A</t>
  </si>
  <si>
    <t>H02A</t>
  </si>
  <si>
    <t>H03A</t>
  </si>
  <si>
    <t>H04A</t>
  </si>
  <si>
    <t>H05A</t>
  </si>
  <si>
    <t>H06A</t>
  </si>
  <si>
    <t>H07A</t>
  </si>
  <si>
    <t>H08A</t>
  </si>
  <si>
    <t>H09A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</si>
  <si>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</si>
  <si>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</si>
  <si>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</si>
  <si>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</si>
  <si>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</si>
  <si>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</si>
  <si>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</si>
  <si>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</si>
  <si>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</si>
  <si>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</si>
  <si>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</si>
  <si>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</si>
  <si>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</si>
  <si>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</si>
  <si>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</si>
  <si>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H01R</t>
  </si>
  <si>
    <t>H02R</t>
  </si>
  <si>
    <t>H03R</t>
  </si>
  <si>
    <t>H04R</t>
  </si>
  <si>
    <t>H05R</t>
  </si>
  <si>
    <t>H06R</t>
  </si>
  <si>
    <t>H07R</t>
  </si>
  <si>
    <t>H08R</t>
  </si>
  <si>
    <t>H09R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</si>
  <si>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</si>
  <si>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</si>
  <si>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</si>
  <si>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</si>
  <si>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</si>
  <si>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</si>
  <si>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</si>
  <si>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</si>
  <si>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</si>
  <si>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</si>
  <si>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</si>
  <si>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</si>
  <si>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</si>
  <si>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</si>
  <si>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</si>
  <si>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H01REACCOB</t>
  </si>
  <si>
    <t>H02REACCOB</t>
  </si>
  <si>
    <t>H03REACCOB</t>
  </si>
  <si>
    <t>H04REACCOB</t>
  </si>
  <si>
    <t>H05REACCOB</t>
  </si>
  <si>
    <t>H06REACCOB</t>
  </si>
  <si>
    <t>H07REACCOB</t>
  </si>
  <si>
    <t>H08REACCOB</t>
  </si>
  <si>
    <t>H09REACCOB</t>
  </si>
  <si>
    <t>H10REACCOB</t>
  </si>
  <si>
    <t>H11REACCOB</t>
  </si>
  <si>
    <t>H12REACCOB</t>
  </si>
  <si>
    <t>H13REACCOB</t>
  </si>
  <si>
    <t>H14REACCOB</t>
  </si>
  <si>
    <t>H15REACCOB</t>
  </si>
  <si>
    <t>H16REACCOB</t>
  </si>
  <si>
    <t>H17REACCOB</t>
  </si>
  <si>
    <t>H18REACCOB</t>
  </si>
  <si>
    <t>H19REACCOB</t>
  </si>
  <si>
    <t>H20REACCOB</t>
  </si>
  <si>
    <t>H21REACCOB</t>
  </si>
  <si>
    <t>H22REACCOB</t>
  </si>
  <si>
    <t>H23REACCOB</t>
  </si>
  <si>
    <t>H24REACCOB</t>
  </si>
  <si>
    <t>ACTIVA</t>
  </si>
  <si>
    <t>REACTIVA</t>
  </si>
  <si>
    <t>PENALIZADA</t>
  </si>
  <si>
    <t>NO REGULADO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</si>
  <si>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</si>
  <si>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</si>
  <si>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</si>
  <si>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</si>
  <si>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</si>
  <si>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</si>
  <si>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</si>
  <si>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</si>
  <si>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</si>
  <si>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</si>
  <si>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</si>
  <si>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</si>
  <si>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</si>
  <si>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</si>
  <si>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</si>
  <si>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</si>
  <si>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</si>
  <si>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</si>
  <si>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</si>
  <si>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</si>
  <si>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</si>
  <si>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</si>
  <si>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</si>
  <si>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</si>
  <si>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</si>
  <si>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</si>
  <si>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</si>
  <si>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</si>
  <si>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</si>
  <si>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</si>
  <si>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</si>
  <si>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</si>
  <si>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</si>
  <si>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</si>
  <si>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</si>
  <si>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</si>
  <si>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</si>
  <si>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</si>
  <si>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</si>
  <si>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</si>
  <si>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</si>
  <si>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</si>
  <si>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</si>
  <si>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</si>
  <si>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</si>
  <si>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</si>
  <si>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</si>
  <si>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</si>
  <si>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</si>
  <si>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</si>
  <si>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</si>
  <si>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</si>
  <si>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</si>
  <si>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</si>
  <si>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</si>
  <si>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</si>
  <si>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</si>
  <si>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</si>
  <si>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</si>
  <si>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</si>
  <si>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</si>
  <si>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</si>
  <si>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31-DEC-19</t>
  </si>
  <si>
    <t>RETE_ICA</t>
  </si>
  <si>
    <t>RETE_FUENTE</t>
  </si>
  <si>
    <t>TASA_BOMBERIL</t>
  </si>
  <si>
    <t>05-DEC-19</t>
  </si>
  <si>
    <t>AJUSTE AL PESO</t>
  </si>
  <si>
    <t>VLR ENERGIA ACTIVA</t>
  </si>
  <si>
    <t>VLR ENERGIA REACTIVA</t>
  </si>
  <si>
    <t>CONTRIBU</t>
  </si>
  <si>
    <t>VLR OTROS COBROS</t>
  </si>
  <si>
    <t>TOTAL FACTURA</t>
  </si>
  <si>
    <t>VALIDACION</t>
  </si>
  <si>
    <t>Contribuye</t>
  </si>
  <si>
    <t>NO</t>
  </si>
  <si>
    <t>frt11545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</si>
</sst>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175" fontId="6" fillId="0" borderId="0" xfId="1" applyNumberFormat="1" applyFont="1"/>
    <xf numFmtId="3" fontId="6" fillId="0" borderId="1" xfId="0" applyNumberFormat="1" applyFont="1" applyFill="1" applyBorder="1"/>
    <xf numFmtId="0" fontId="11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3"/>
  <sheetViews>
    <sheetView showGridLines="0" tabSelected="1" zoomScale="90" zoomScaleNormal="90" workbookViewId="0">
      <selection activeCell="G63" sqref="G63"/>
    </sheetView>
  </sheetViews>
  <sheetFormatPr baseColWidth="10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7773437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5">
        <f>+YEAR(C4)</f>
        <v>2020</v>
      </c>
      <c r="D1" s="64">
        <f>+MONTH(C4)</f>
        <v>1</v>
      </c>
      <c r="E1" s="64">
        <v>202001</v>
      </c>
    </row>
    <row r="4" spans="2:5" x14ac:dyDescent="0.2">
      <c r="B4" s="36" t="s">
        <v>302</v>
      </c>
      <c r="C4" s="84">
        <v>43831</v>
      </c>
      <c r="D4" s="84"/>
    </row>
    <row r="5" spans="2:5" x14ac:dyDescent="0.2">
      <c r="B5" s="37" t="s">
        <v>68</v>
      </c>
      <c r="C5" s="83" t="s">
        <v>329</v>
      </c>
      <c r="D5" s="83"/>
    </row>
    <row r="6" spans="2:5" x14ac:dyDescent="0.2">
      <c r="B6" s="31"/>
      <c r="D6" s="31"/>
    </row>
    <row r="7" spans="2:5" x14ac:dyDescent="0.2">
      <c r="B7" s="82" t="s">
        <v>67</v>
      </c>
      <c r="C7" s="82"/>
      <c r="D7" s="82"/>
    </row>
    <row r="10" spans="2:5" x14ac:dyDescent="0.2">
      <c r="B10" s="30" t="s">
        <v>61</v>
      </c>
    </row>
    <row r="12" spans="2:5" x14ac:dyDescent="0.2">
      <c r="E12" s="67"/>
    </row>
    <row r="13" spans="2:5" x14ac:dyDescent="0.2">
      <c r="B13" s="36" t="s">
        <v>54</v>
      </c>
      <c r="C13" s="37" t="s">
        <v>58</v>
      </c>
      <c r="D13" s="38">
        <f>+SUM(Matriz_de_consumo!C7:Z37)</f>
        <v>12526200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0">
        <f>+Liquidación!$C$44</f>
        <v>3138564671.9999986</v>
      </c>
    </row>
    <row r="17" spans="2:8" x14ac:dyDescent="0.2">
      <c r="B17" s="36" t="s">
        <v>35</v>
      </c>
      <c r="C17" s="37" t="s">
        <v>29</v>
      </c>
      <c r="D17" s="80">
        <f>+Liquidación!$C$88</f>
        <v>86806565.999999925</v>
      </c>
      <c r="H17" s="59"/>
    </row>
    <row r="18" spans="2:8" x14ac:dyDescent="0.2">
      <c r="B18" s="36" t="s">
        <v>40</v>
      </c>
      <c r="C18" s="37" t="s">
        <v>29</v>
      </c>
      <c r="D18" s="80">
        <f>+Liquidación!$C$129</f>
        <v>441219657.60000038</v>
      </c>
      <c r="H18" s="59"/>
    </row>
    <row r="19" spans="2:8" x14ac:dyDescent="0.2">
      <c r="B19" s="36" t="s">
        <v>50</v>
      </c>
      <c r="C19" s="37" t="s">
        <v>29</v>
      </c>
      <c r="D19" s="80">
        <f>+Liquidación!$C$170</f>
        <v>280712142</v>
      </c>
      <c r="H19" s="59"/>
    </row>
    <row r="20" spans="2:8" x14ac:dyDescent="0.2">
      <c r="B20" s="36" t="s">
        <v>51</v>
      </c>
      <c r="C20" s="37" t="s">
        <v>29</v>
      </c>
      <c r="D20" s="80">
        <f>+Liquidación!$C$211</f>
        <v>95199120</v>
      </c>
      <c r="G20" s="79"/>
      <c r="H20" s="59"/>
    </row>
    <row r="21" spans="2:8" x14ac:dyDescent="0.2">
      <c r="B21" s="36" t="s">
        <v>52</v>
      </c>
      <c r="C21" s="37" t="s">
        <v>29</v>
      </c>
      <c r="D21" s="80">
        <f>+Liquidación!$C$252</f>
        <v>66639384.000000067</v>
      </c>
      <c r="H21" s="59"/>
    </row>
    <row r="22" spans="2:8" x14ac:dyDescent="0.2">
      <c r="B22" s="36" t="s">
        <v>44</v>
      </c>
      <c r="C22" s="37" t="s">
        <v>29</v>
      </c>
      <c r="D22" s="80">
        <f>+Liquidación!$C$293</f>
        <v>4123950.3999999966</v>
      </c>
      <c r="H22" s="59"/>
    </row>
    <row r="23" spans="2:8" x14ac:dyDescent="0.2">
      <c r="B23" s="39"/>
      <c r="C23" s="40"/>
      <c r="D23" s="41"/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259</v>
      </c>
      <c r="C27" s="34" t="s">
        <v>29</v>
      </c>
      <c r="D27" s="42">
        <f>+SUM(D16:D22)+D25</f>
        <v>4113265491.999999</v>
      </c>
    </row>
    <row r="28" spans="2:8" x14ac:dyDescent="0.2">
      <c r="B28" s="36" t="s">
        <v>258</v>
      </c>
      <c r="C28" s="53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+D13*D32+SUMIFS('Consumo Agosto'!$B:$B,'Consumo Agosto'!$A:$A,Salida!$C$5)*D32</f>
        <v>50104800</v>
      </c>
    </row>
    <row r="35" spans="2:4" x14ac:dyDescent="0.2">
      <c r="B35" s="30" t="s">
        <v>72</v>
      </c>
    </row>
    <row r="37" spans="2:4" x14ac:dyDescent="0.2">
      <c r="B37" s="36" t="s">
        <v>73</v>
      </c>
      <c r="C37" s="45" t="s">
        <v>29</v>
      </c>
      <c r="D37" s="38">
        <f>+SUMIFS(In_facturación!$BT:$BT,In_facturación!$G:$G,Salida!$C$5)</f>
        <v>97840</v>
      </c>
    </row>
    <row r="38" spans="2:4" x14ac:dyDescent="0.2">
      <c r="B38" s="36" t="s">
        <v>74</v>
      </c>
      <c r="C38" s="45" t="s">
        <v>29</v>
      </c>
      <c r="D38" s="38">
        <f>+SUMIFS(In_facturación!$BU:$BU,In_facturación!$G:$G,Salida!$C$5)</f>
        <v>-85265421</v>
      </c>
    </row>
    <row r="41" spans="2:4" x14ac:dyDescent="0.2">
      <c r="B41" s="30" t="s">
        <v>167</v>
      </c>
    </row>
    <row r="43" spans="2:4" x14ac:dyDescent="0.2">
      <c r="B43" s="36" t="s">
        <v>168</v>
      </c>
      <c r="C43" s="53" t="s">
        <v>29</v>
      </c>
      <c r="D43" s="38">
        <f>+SUMIFS(In_facturación!$BV:$BV,In_facturación!$G:$G,Salida!$C$5)</f>
        <v>0</v>
      </c>
    </row>
    <row r="44" spans="2:4" x14ac:dyDescent="0.2">
      <c r="B44" s="36" t="s">
        <v>253</v>
      </c>
      <c r="C44" s="53" t="s">
        <v>29</v>
      </c>
      <c r="D44" s="38">
        <f>+SUMIFS(In_facturación!$BQ:$BQ,In_facturación!$G:$G,Salida!$C$5)</f>
        <v>-3472263</v>
      </c>
    </row>
    <row r="45" spans="2:4" x14ac:dyDescent="0.2">
      <c r="B45" s="36" t="s">
        <v>254</v>
      </c>
      <c r="C45" s="53" t="s">
        <v>29</v>
      </c>
      <c r="D45" s="38">
        <f>+SUMIFS(In_facturación!$BP:$BP,In_facturación!$G:$G,Salida!$C$5)</f>
        <v>-607646</v>
      </c>
    </row>
    <row r="46" spans="2:4" x14ac:dyDescent="0.2">
      <c r="B46" s="36" t="s">
        <v>255</v>
      </c>
      <c r="C46" s="53" t="s">
        <v>29</v>
      </c>
      <c r="D46" s="38">
        <f>+SUMIFS(In_facturación!$BR:$BR,In_facturación!$G:$G,Salida!$C$5)</f>
        <v>0</v>
      </c>
    </row>
    <row r="47" spans="2:4" x14ac:dyDescent="0.2">
      <c r="B47" s="36" t="s">
        <v>256</v>
      </c>
      <c r="C47" s="53" t="s">
        <v>29</v>
      </c>
      <c r="D47" s="38">
        <f>+SUMIFS(In_facturación!$BZ:$BZ,In_facturación!$G:$G,Salida!$C$5)</f>
        <v>476000</v>
      </c>
    </row>
    <row r="50" spans="2:6" x14ac:dyDescent="0.2">
      <c r="B50" s="30" t="s">
        <v>257</v>
      </c>
    </row>
    <row r="52" spans="2:6" x14ac:dyDescent="0.2">
      <c r="B52" s="33" t="s">
        <v>27</v>
      </c>
      <c r="C52" s="34" t="s">
        <v>29</v>
      </c>
      <c r="D52" s="42">
        <f>+D27+D33+D37+D38+D43+D44+D45+D46+D47+D28</f>
        <v>4074598801.999999</v>
      </c>
    </row>
    <row r="56" spans="2:6" x14ac:dyDescent="0.2">
      <c r="B56" s="30" t="s">
        <v>260</v>
      </c>
      <c r="D56" s="59"/>
    </row>
    <row r="57" spans="2:6" x14ac:dyDescent="0.2">
      <c r="C57" s="32"/>
    </row>
    <row r="58" spans="2:6" x14ac:dyDescent="0.2">
      <c r="C58" s="81" t="s">
        <v>298</v>
      </c>
      <c r="D58" s="81" t="s">
        <v>300</v>
      </c>
    </row>
    <row r="59" spans="2:6" x14ac:dyDescent="0.2">
      <c r="B59" s="33" t="s">
        <v>28</v>
      </c>
      <c r="C59" s="35" t="s">
        <v>261</v>
      </c>
      <c r="D59" s="35" t="s">
        <v>262</v>
      </c>
    </row>
    <row r="60" spans="2:6" x14ac:dyDescent="0.2">
      <c r="B60" s="36" t="s">
        <v>269</v>
      </c>
      <c r="C60" s="38">
        <f>+SUMIFS(In_ajustes!$S:$S,In_ajustes!$U:$U,Salida!$C$58,In_ajustes!$Z:$Z,Salida!$E$1,In_ajustes!$J:$J,Salida!$B60,In_ajustes!$A:$A,Salida!$C$5)</f>
        <v>914</v>
      </c>
      <c r="D60" s="38">
        <f>+SUMIFS(In_ajustes!$S:$S,In_ajustes!$U:$U,Salida!$D$58,In_ajustes!$Z:$Z,Salida!$E$1,In_ajustes!$J:$J,Salida!$B60,In_ajustes!$A:$A,Salida!$C$5)</f>
        <v>0</v>
      </c>
      <c r="E60" s="59"/>
    </row>
    <row r="61" spans="2:6" x14ac:dyDescent="0.2">
      <c r="B61" s="36" t="s">
        <v>270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156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1208096</v>
      </c>
      <c r="E62" s="59"/>
      <c r="F62" s="67"/>
    </row>
    <row r="63" spans="2:6" x14ac:dyDescent="0.2">
      <c r="B63" s="36" t="s">
        <v>316</v>
      </c>
      <c r="C63" s="38">
        <f>+SUMIFS(In_ajustes!$S:$S,In_ajustes!$U:$U,Salida!$C$58,In_ajustes!$Z:$Z,Salida!$E$1,In_ajustes!$J:$J,Salida!$B63,In_ajustes!$A:$A,Salida!$C$5)</f>
        <v>14436</v>
      </c>
      <c r="D63" s="38">
        <f>+SUMIFS(In_ajustes!$S:$S,In_ajustes!$U:$U,Salida!$D$58,In_ajustes!$Z:$Z,Salida!$E$1,In_ajustes!$J:$J,Salida!$B63,In_ajustes!$A:$A,Salida!$C$5)</f>
        <v>0</v>
      </c>
      <c r="E63" s="59"/>
      <c r="F63" s="67"/>
    </row>
    <row r="64" spans="2:6" x14ac:dyDescent="0.2">
      <c r="B64" s="36" t="s">
        <v>317</v>
      </c>
      <c r="C64" s="38">
        <f>+SUMIFS(In_ajustes!$S:$S,In_ajustes!$U:$U,Salida!$C$58,In_ajustes!$Z:$Z,Salida!$E$1,In_ajustes!$J:$J,Salida!$B64,In_ajustes!$A:$A,Salida!$C$5)</f>
        <v>82490</v>
      </c>
      <c r="D64" s="38">
        <f>+SUMIFS(In_ajustes!$S:$S,In_ajustes!$U:$U,Salida!$D$58,In_ajustes!$Z:$Z,Salida!$E$1,In_ajustes!$J:$J,Salida!$B64,In_ajustes!$A:$A,Salida!$C$5)</f>
        <v>0</v>
      </c>
      <c r="F64" s="67"/>
    </row>
    <row r="65" spans="2:6" x14ac:dyDescent="0.2">
      <c r="B65" s="36" t="s">
        <v>266</v>
      </c>
      <c r="C65" s="38">
        <f>+SUMIFS(In_ajustes!$S:$S,In_ajustes!$U:$U,Salida!$C$58,In_ajustes!$Z:$Z,Salida!$E$1,In_ajustes!$J:$J,Salida!$B65,In_ajustes!$A:$A,Salida!$C$5)</f>
        <v>0</v>
      </c>
      <c r="D65" s="38">
        <f>+SUMIFS(In_ajustes!$S:$S,In_ajustes!$U:$U,Salida!$D$58,In_ajustes!$Z:$Z,Salida!$E$1,In_ajustes!$J:$J,Salida!$B65,In_ajustes!$A:$A,Salida!$C$5)</f>
        <v>32863521</v>
      </c>
      <c r="E65" s="59"/>
      <c r="F65" s="67"/>
    </row>
    <row r="66" spans="2:6" x14ac:dyDescent="0.2">
      <c r="B66" s="36" t="s">
        <v>263</v>
      </c>
      <c r="C66" s="38">
        <f>+SUMIFS(In_ajustes!$S:$S,In_ajustes!$U:$U,Salida!$C$58,In_ajustes!$Z:$Z,Salida!$E$1,In_ajustes!$J:$J,Salida!$B66,In_ajustes!$A:$A,Salida!$C$5)</f>
        <v>0</v>
      </c>
      <c r="D66" s="38">
        <f>+SUMIFS(In_ajustes!$S:$S,In_ajustes!$U:$U,Salida!$D$58,In_ajustes!$Z:$Z,Salida!$E$1,In_ajustes!$J:$J,Salida!$B66,In_ajustes!$A:$A,Salida!$C$5)</f>
        <v>2744162</v>
      </c>
      <c r="E66" s="59"/>
      <c r="F66" s="67"/>
    </row>
    <row r="67" spans="2:6" x14ac:dyDescent="0.2">
      <c r="B67" s="36" t="s">
        <v>264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28664148</v>
      </c>
      <c r="F67" s="67"/>
    </row>
    <row r="68" spans="2:6" x14ac:dyDescent="0.2">
      <c r="B68" s="36" t="s">
        <v>265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262992</v>
      </c>
      <c r="F68" s="67"/>
    </row>
    <row r="69" spans="2:6" x14ac:dyDescent="0.2">
      <c r="B69" s="36" t="s">
        <v>271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7990250</v>
      </c>
      <c r="F69" s="67"/>
    </row>
    <row r="70" spans="2:6" x14ac:dyDescent="0.2">
      <c r="B70" s="36" t="s">
        <v>273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2062242</v>
      </c>
      <c r="F70" s="67"/>
    </row>
    <row r="71" spans="2:6" x14ac:dyDescent="0.2">
      <c r="B71" s="36" t="s">
        <v>268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9470010</v>
      </c>
      <c r="F71" s="67"/>
    </row>
    <row r="72" spans="2:6" x14ac:dyDescent="0.2">
      <c r="B72" s="36" t="s">
        <v>267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7"/>
    </row>
    <row r="73" spans="2:6" x14ac:dyDescent="0.2">
      <c r="B73" s="36" t="s">
        <v>318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7"/>
    </row>
    <row r="74" spans="2:6" x14ac:dyDescent="0.2">
      <c r="B74" s="36" t="s">
        <v>272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7"/>
    </row>
    <row r="75" spans="2:6" x14ac:dyDescent="0.2">
      <c r="F75" s="67"/>
    </row>
    <row r="76" spans="2:6" x14ac:dyDescent="0.2">
      <c r="F76" s="67"/>
    </row>
    <row r="77" spans="2:6" x14ac:dyDescent="0.2">
      <c r="C77" s="32"/>
      <c r="F77" s="67"/>
    </row>
    <row r="78" spans="2:6" x14ac:dyDescent="0.2">
      <c r="F78" s="67"/>
    </row>
    <row r="79" spans="2:6" x14ac:dyDescent="0.2">
      <c r="E79" s="59"/>
      <c r="F79" s="67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I14" sqref="I14"/>
    </sheetView>
  </sheetViews>
  <sheetFormatPr baseColWidth="10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4">
        <v>331.79535959464107</v>
      </c>
      <c r="D6" s="55">
        <v>0.36022115923285863</v>
      </c>
      <c r="F6" s="12"/>
      <c r="G6" s="12"/>
    </row>
    <row r="7" spans="2:26" x14ac:dyDescent="0.2">
      <c r="B7" s="19" t="s">
        <v>33</v>
      </c>
      <c r="C7" s="54">
        <v>204.81792615926102</v>
      </c>
      <c r="D7" s="55">
        <v>0.63977884076714131</v>
      </c>
      <c r="F7" s="9"/>
      <c r="G7" s="12"/>
    </row>
    <row r="9" spans="2:26" x14ac:dyDescent="0.2">
      <c r="B9" s="20" t="s">
        <v>26</v>
      </c>
      <c r="C9" s="10">
        <f>+ROUND(C6*D6+C7*D7,2)</f>
        <v>250.56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43831</v>
      </c>
      <c r="C12" s="6">
        <f>+$C$9*Matriz_de_consumo!C7</f>
        <v>4389811.2</v>
      </c>
      <c r="D12" s="6">
        <f>+$C$9*Matriz_de_consumo!D7</f>
        <v>4309632</v>
      </c>
      <c r="E12" s="6">
        <f>+$C$9*Matriz_de_consumo!E7</f>
        <v>4329676.7999999998</v>
      </c>
      <c r="F12" s="6">
        <f>+$C$9*Matriz_de_consumo!F7</f>
        <v>4159296</v>
      </c>
      <c r="G12" s="6">
        <f>+$C$9*Matriz_de_consumo!G7</f>
        <v>4299609.5999999996</v>
      </c>
      <c r="H12" s="6">
        <f>+$C$9*Matriz_de_consumo!H7</f>
        <v>4389811.2</v>
      </c>
      <c r="I12" s="6">
        <f>+$C$9*Matriz_de_consumo!I7</f>
        <v>4179340.8</v>
      </c>
      <c r="J12" s="6">
        <f>+$C$9*Matriz_de_consumo!J7</f>
        <v>4139251.2</v>
      </c>
      <c r="K12" s="6">
        <f>+$C$9*Matriz_de_consumo!K7</f>
        <v>4199385.5999999996</v>
      </c>
      <c r="L12" s="6">
        <f>+$C$9*Matriz_de_consumo!L7</f>
        <v>4169318.3999999999</v>
      </c>
      <c r="M12" s="6">
        <f>+$C$9*Matriz_de_consumo!M7</f>
        <v>4189363.2</v>
      </c>
      <c r="N12" s="6">
        <f>+$C$9*Matriz_de_consumo!N7</f>
        <v>4319654.4000000004</v>
      </c>
      <c r="O12" s="6">
        <f>+$C$9*Matriz_de_consumo!O7</f>
        <v>4329676.7999999998</v>
      </c>
      <c r="P12" s="6">
        <f>+$C$9*Matriz_de_consumo!P7</f>
        <v>4199385.5999999996</v>
      </c>
      <c r="Q12" s="6">
        <f>+$C$9*Matriz_de_consumo!Q7</f>
        <v>4249497.5999999996</v>
      </c>
      <c r="R12" s="6">
        <f>+$C$9*Matriz_de_consumo!R7</f>
        <v>4109184</v>
      </c>
      <c r="S12" s="6">
        <f>+$C$9*Matriz_de_consumo!S7</f>
        <v>4029004.8</v>
      </c>
      <c r="T12" s="6">
        <f>+$C$9*Matriz_de_consumo!T7</f>
        <v>4209408</v>
      </c>
      <c r="U12" s="6">
        <f>+$C$9*Matriz_de_consumo!U7</f>
        <v>4399833.5999999996</v>
      </c>
      <c r="V12" s="6">
        <f>+$C$9*Matriz_de_consumo!V7</f>
        <v>4319654.4000000004</v>
      </c>
      <c r="W12" s="6">
        <f>+$C$9*Matriz_de_consumo!W7</f>
        <v>4349721.5999999996</v>
      </c>
      <c r="X12" s="6">
        <f>+$C$9*Matriz_de_consumo!X7</f>
        <v>4359744</v>
      </c>
      <c r="Y12" s="6">
        <f>+$C$9*Matriz_de_consumo!Y7</f>
        <v>4239475.2</v>
      </c>
      <c r="Z12" s="6">
        <f>+$C$9*Matriz_de_consumo!Z7</f>
        <v>4049049.6000000001</v>
      </c>
    </row>
    <row r="13" spans="2:26" x14ac:dyDescent="0.2">
      <c r="B13" s="22">
        <f>+B12+1</f>
        <v>43832</v>
      </c>
      <c r="C13" s="6">
        <f>+$C$9*Matriz_de_consumo!C8</f>
        <v>4229452.8</v>
      </c>
      <c r="D13" s="6">
        <f>+$C$9*Matriz_de_consumo!D8</f>
        <v>4269542.4000000004</v>
      </c>
      <c r="E13" s="6">
        <f>+$C$9*Matriz_de_consumo!E8</f>
        <v>4339699.2</v>
      </c>
      <c r="F13" s="6">
        <f>+$C$9*Matriz_de_consumo!F8</f>
        <v>4259520</v>
      </c>
      <c r="G13" s="6">
        <f>+$C$9*Matriz_de_consumo!G8</f>
        <v>4259520</v>
      </c>
      <c r="H13" s="6">
        <f>+$C$9*Matriz_de_consumo!H8</f>
        <v>4129228.7999999998</v>
      </c>
      <c r="I13" s="6">
        <f>+$C$9*Matriz_de_consumo!I8</f>
        <v>4279564.8</v>
      </c>
      <c r="J13" s="6">
        <f>+$C$9*Matriz_de_consumo!J8</f>
        <v>4199385.5999999996</v>
      </c>
      <c r="K13" s="6">
        <f>+$C$9*Matriz_de_consumo!K8</f>
        <v>4149273.6</v>
      </c>
      <c r="L13" s="6">
        <f>+$C$9*Matriz_de_consumo!L8</f>
        <v>4289587.2000000002</v>
      </c>
      <c r="M13" s="6">
        <f>+$C$9*Matriz_de_consumo!M8</f>
        <v>4369766.4000000004</v>
      </c>
      <c r="N13" s="6">
        <f>+$C$9*Matriz_de_consumo!N8</f>
        <v>4059072</v>
      </c>
      <c r="O13" s="6">
        <f>+$C$9*Matriz_de_consumo!O8</f>
        <v>4018982.4</v>
      </c>
      <c r="P13" s="6">
        <f>+$C$9*Matriz_de_consumo!P8</f>
        <v>4089139.2000000002</v>
      </c>
      <c r="Q13" s="6">
        <f>+$C$9*Matriz_de_consumo!Q8</f>
        <v>4309632</v>
      </c>
      <c r="R13" s="6">
        <f>+$C$9*Matriz_de_consumo!R8</f>
        <v>4159296</v>
      </c>
      <c r="S13" s="6">
        <f>+$C$9*Matriz_de_consumo!S8</f>
        <v>3958848</v>
      </c>
      <c r="T13" s="6">
        <f>+$C$9*Matriz_de_consumo!T8</f>
        <v>3938803.2</v>
      </c>
      <c r="U13" s="6">
        <f>+$C$9*Matriz_de_consumo!U8</f>
        <v>3988915.2</v>
      </c>
      <c r="V13" s="6">
        <f>+$C$9*Matriz_de_consumo!V8</f>
        <v>4099161.6</v>
      </c>
      <c r="W13" s="6">
        <f>+$C$9*Matriz_de_consumo!W8</f>
        <v>4249497.5999999996</v>
      </c>
      <c r="X13" s="6">
        <f>+$C$9*Matriz_de_consumo!X8</f>
        <v>4209408</v>
      </c>
      <c r="Y13" s="6">
        <f>+$C$9*Matriz_de_consumo!Y8</f>
        <v>4169318.3999999999</v>
      </c>
      <c r="Z13" s="6">
        <f>+$C$9*Matriz_de_consumo!Z8</f>
        <v>4209408</v>
      </c>
    </row>
    <row r="14" spans="2:26" x14ac:dyDescent="0.2">
      <c r="B14" s="22">
        <f t="shared" ref="B14:B42" si="0">+B13+1</f>
        <v>43833</v>
      </c>
      <c r="C14" s="6">
        <f>+$C$9*Matriz_de_consumo!C9</f>
        <v>4039027.2</v>
      </c>
      <c r="D14" s="6">
        <f>+$C$9*Matriz_de_consumo!D9</f>
        <v>4069094.4</v>
      </c>
      <c r="E14" s="6">
        <f>+$C$9*Matriz_de_consumo!E9</f>
        <v>4219430.4000000004</v>
      </c>
      <c r="F14" s="6">
        <f>+$C$9*Matriz_de_consumo!F9</f>
        <v>4299609.5999999996</v>
      </c>
      <c r="G14" s="6">
        <f>+$C$9*Matriz_de_consumo!G9</f>
        <v>4349721.5999999996</v>
      </c>
      <c r="H14" s="6">
        <f>+$C$9*Matriz_de_consumo!H9</f>
        <v>4219430.4000000004</v>
      </c>
      <c r="I14" s="6">
        <f>+$C$9*Matriz_de_consumo!I9</f>
        <v>4239475.2</v>
      </c>
      <c r="J14" s="6">
        <f>+$C$9*Matriz_de_consumo!J9</f>
        <v>4079116.8</v>
      </c>
      <c r="K14" s="6">
        <f>+$C$9*Matriz_de_consumo!K9</f>
        <v>3958848</v>
      </c>
      <c r="L14" s="6">
        <f>+$C$9*Matriz_de_consumo!L9</f>
        <v>4339699.2</v>
      </c>
      <c r="M14" s="6">
        <f>+$C$9*Matriz_de_consumo!M9</f>
        <v>4520102.4000000004</v>
      </c>
      <c r="N14" s="6">
        <f>+$C$9*Matriz_de_consumo!N9</f>
        <v>4419878.4000000004</v>
      </c>
      <c r="O14" s="6">
        <f>+$C$9*Matriz_de_consumo!O9</f>
        <v>3577996.8</v>
      </c>
      <c r="P14" s="6">
        <f>+$C$9*Matriz_de_consumo!P9</f>
        <v>3738355.2</v>
      </c>
      <c r="Q14" s="6">
        <f>+$C$9*Matriz_de_consumo!Q9</f>
        <v>4229452.8</v>
      </c>
      <c r="R14" s="6">
        <f>+$C$9*Matriz_de_consumo!R9</f>
        <v>4219430.4000000004</v>
      </c>
      <c r="S14" s="6">
        <f>+$C$9*Matriz_de_consumo!S9</f>
        <v>4219430.4000000004</v>
      </c>
      <c r="T14" s="6">
        <f>+$C$9*Matriz_de_consumo!T9</f>
        <v>4349721.5999999996</v>
      </c>
      <c r="U14" s="6">
        <f>+$C$9*Matriz_de_consumo!U9</f>
        <v>4169318.3999999999</v>
      </c>
      <c r="V14" s="6">
        <f>+$C$9*Matriz_de_consumo!V9</f>
        <v>3377548.8</v>
      </c>
      <c r="W14" s="6">
        <f>+$C$9*Matriz_de_consumo!W9</f>
        <v>4189363.2</v>
      </c>
      <c r="X14" s="6">
        <f>+$C$9*Matriz_de_consumo!X9</f>
        <v>4229452.8</v>
      </c>
      <c r="Y14" s="6">
        <f>+$C$9*Matriz_de_consumo!Y9</f>
        <v>4299609.5999999996</v>
      </c>
      <c r="Z14" s="6">
        <f>+$C$9*Matriz_de_consumo!Z9</f>
        <v>4319654.4000000004</v>
      </c>
    </row>
    <row r="15" spans="2:26" x14ac:dyDescent="0.2">
      <c r="B15" s="22">
        <f t="shared" si="0"/>
        <v>43834</v>
      </c>
      <c r="C15" s="6">
        <f>+$C$9*Matriz_de_consumo!C10</f>
        <v>4219430.4000000004</v>
      </c>
      <c r="D15" s="6">
        <f>+$C$9*Matriz_de_consumo!D10</f>
        <v>4259520</v>
      </c>
      <c r="E15" s="6">
        <f>+$C$9*Matriz_de_consumo!E10</f>
        <v>4099161.6</v>
      </c>
      <c r="F15" s="6">
        <f>+$C$9*Matriz_de_consumo!F10</f>
        <v>4189363.2</v>
      </c>
      <c r="G15" s="6">
        <f>+$C$9*Matriz_de_consumo!G10</f>
        <v>4279564.8</v>
      </c>
      <c r="H15" s="6">
        <f>+$C$9*Matriz_de_consumo!H10</f>
        <v>4249497.5999999996</v>
      </c>
      <c r="I15" s="6">
        <f>+$C$9*Matriz_de_consumo!I10</f>
        <v>4309632</v>
      </c>
      <c r="J15" s="6">
        <f>+$C$9*Matriz_de_consumo!J10</f>
        <v>4359744</v>
      </c>
      <c r="K15" s="6">
        <f>+$C$9*Matriz_de_consumo!K10</f>
        <v>4259520</v>
      </c>
      <c r="L15" s="6">
        <f>+$C$9*Matriz_de_consumo!L10</f>
        <v>4129228.7999999998</v>
      </c>
      <c r="M15" s="6">
        <f>+$C$9*Matriz_de_consumo!M10</f>
        <v>4249497.5999999996</v>
      </c>
      <c r="N15" s="6">
        <f>+$C$9*Matriz_de_consumo!N10</f>
        <v>4309632</v>
      </c>
      <c r="O15" s="6">
        <f>+$C$9*Matriz_de_consumo!O10</f>
        <v>4169318.3999999999</v>
      </c>
      <c r="P15" s="6">
        <f>+$C$9*Matriz_de_consumo!P10</f>
        <v>4299609.5999999996</v>
      </c>
      <c r="Q15" s="6">
        <f>+$C$9*Matriz_de_consumo!Q10</f>
        <v>4389811.2</v>
      </c>
      <c r="R15" s="6">
        <f>+$C$9*Matriz_de_consumo!R10</f>
        <v>4229452.8</v>
      </c>
      <c r="S15" s="6">
        <f>+$C$9*Matriz_de_consumo!S10</f>
        <v>4159296</v>
      </c>
      <c r="T15" s="6">
        <f>+$C$9*Matriz_de_consumo!T10</f>
        <v>4179340.8</v>
      </c>
      <c r="U15" s="6">
        <f>+$C$9*Matriz_de_consumo!U10</f>
        <v>4349721.5999999996</v>
      </c>
      <c r="V15" s="6">
        <f>+$C$9*Matriz_de_consumo!V10</f>
        <v>4329676.7999999998</v>
      </c>
      <c r="W15" s="6">
        <f>+$C$9*Matriz_de_consumo!W10</f>
        <v>4239475.2</v>
      </c>
      <c r="X15" s="6">
        <f>+$C$9*Matriz_de_consumo!X10</f>
        <v>4189363.2</v>
      </c>
      <c r="Y15" s="6">
        <f>+$C$9*Matriz_de_consumo!Y10</f>
        <v>4008960</v>
      </c>
      <c r="Z15" s="6">
        <f>+$C$9*Matriz_de_consumo!Z10</f>
        <v>4209408</v>
      </c>
    </row>
    <row r="16" spans="2:26" x14ac:dyDescent="0.2">
      <c r="B16" s="22">
        <f t="shared" si="0"/>
        <v>43835</v>
      </c>
      <c r="C16" s="6">
        <f>+$C$9*Matriz_de_consumo!C11</f>
        <v>4319654.4000000004</v>
      </c>
      <c r="D16" s="6">
        <f>+$C$9*Matriz_de_consumo!D11</f>
        <v>4409856</v>
      </c>
      <c r="E16" s="6">
        <f>+$C$9*Matriz_de_consumo!E11</f>
        <v>4319654.4000000004</v>
      </c>
      <c r="F16" s="6">
        <f>+$C$9*Matriz_de_consumo!F11</f>
        <v>4279564.8</v>
      </c>
      <c r="G16" s="6">
        <f>+$C$9*Matriz_de_consumo!G11</f>
        <v>4199385.5999999996</v>
      </c>
      <c r="H16" s="6">
        <f>+$C$9*Matriz_de_consumo!H11</f>
        <v>4189363.2</v>
      </c>
      <c r="I16" s="6">
        <f>+$C$9*Matriz_de_consumo!I11</f>
        <v>4239475.2</v>
      </c>
      <c r="J16" s="6">
        <f>+$C$9*Matriz_de_consumo!J11</f>
        <v>4299609.5999999996</v>
      </c>
      <c r="K16" s="6">
        <f>+$C$9*Matriz_de_consumo!K11</f>
        <v>4319654.4000000004</v>
      </c>
      <c r="L16" s="6">
        <f>+$C$9*Matriz_de_consumo!L11</f>
        <v>4329676.7999999998</v>
      </c>
      <c r="M16" s="6">
        <f>+$C$9*Matriz_de_consumo!M11</f>
        <v>4209408</v>
      </c>
      <c r="N16" s="6">
        <f>+$C$9*Matriz_de_consumo!N11</f>
        <v>4279564.8</v>
      </c>
      <c r="O16" s="6">
        <f>+$C$9*Matriz_de_consumo!O11</f>
        <v>4369766.4000000004</v>
      </c>
      <c r="P16" s="6">
        <f>+$C$9*Matriz_de_consumo!P11</f>
        <v>4269542.4000000004</v>
      </c>
      <c r="Q16" s="6">
        <f>+$C$9*Matriz_de_consumo!Q11</f>
        <v>4239475.2</v>
      </c>
      <c r="R16" s="6">
        <f>+$C$9*Matriz_de_consumo!R11</f>
        <v>4209408</v>
      </c>
      <c r="S16" s="6">
        <f>+$C$9*Matriz_de_consumo!S11</f>
        <v>4339699.2</v>
      </c>
      <c r="T16" s="6">
        <f>+$C$9*Matriz_de_consumo!T11</f>
        <v>4079116.8</v>
      </c>
      <c r="U16" s="6">
        <f>+$C$9*Matriz_de_consumo!U11</f>
        <v>4269542.4000000004</v>
      </c>
      <c r="V16" s="6">
        <f>+$C$9*Matriz_de_consumo!V11</f>
        <v>4399833.5999999996</v>
      </c>
      <c r="W16" s="6">
        <f>+$C$9*Matriz_de_consumo!W11</f>
        <v>4389811.2</v>
      </c>
      <c r="X16" s="6">
        <f>+$C$9*Matriz_de_consumo!X11</f>
        <v>4299609.5999999996</v>
      </c>
      <c r="Y16" s="6">
        <f>+$C$9*Matriz_de_consumo!Y11</f>
        <v>4229452.8</v>
      </c>
      <c r="Z16" s="6">
        <f>+$C$9*Matriz_de_consumo!Z11</f>
        <v>4109184</v>
      </c>
    </row>
    <row r="17" spans="2:26" x14ac:dyDescent="0.2">
      <c r="B17" s="22">
        <f t="shared" si="0"/>
        <v>43836</v>
      </c>
      <c r="C17" s="6">
        <f>+$C$9*Matriz_de_consumo!C12</f>
        <v>3998937.6</v>
      </c>
      <c r="D17" s="6">
        <f>+$C$9*Matriz_de_consumo!D12</f>
        <v>4269542.4000000004</v>
      </c>
      <c r="E17" s="6">
        <f>+$C$9*Matriz_de_consumo!E12</f>
        <v>4409856</v>
      </c>
      <c r="F17" s="6">
        <f>+$C$9*Matriz_de_consumo!F12</f>
        <v>3547929.6</v>
      </c>
      <c r="G17" s="6">
        <f>+$C$9*Matriz_de_consumo!G12</f>
        <v>3357504</v>
      </c>
      <c r="H17" s="6">
        <f>+$C$9*Matriz_de_consumo!H12</f>
        <v>4179340.8</v>
      </c>
      <c r="I17" s="6">
        <f>+$C$9*Matriz_de_consumo!I12</f>
        <v>4059072</v>
      </c>
      <c r="J17" s="6">
        <f>+$C$9*Matriz_de_consumo!J12</f>
        <v>4309632</v>
      </c>
      <c r="K17" s="6">
        <f>+$C$9*Matriz_de_consumo!K12</f>
        <v>4469990.4000000004</v>
      </c>
      <c r="L17" s="6">
        <f>+$C$9*Matriz_de_consumo!L12</f>
        <v>4279564.8</v>
      </c>
      <c r="M17" s="6">
        <f>+$C$9*Matriz_de_consumo!M12</f>
        <v>4269542.4000000004</v>
      </c>
      <c r="N17" s="6">
        <f>+$C$9*Matriz_de_consumo!N12</f>
        <v>4309632</v>
      </c>
      <c r="O17" s="6">
        <f>+$C$9*Matriz_de_consumo!O12</f>
        <v>4089139.2000000002</v>
      </c>
      <c r="P17" s="6">
        <f>+$C$9*Matriz_de_consumo!P12</f>
        <v>4089139.2000000002</v>
      </c>
      <c r="Q17" s="6">
        <f>+$C$9*Matriz_de_consumo!Q12</f>
        <v>4159296</v>
      </c>
      <c r="R17" s="6">
        <f>+$C$9*Matriz_de_consumo!R12</f>
        <v>4209408</v>
      </c>
      <c r="S17" s="6">
        <f>+$C$9*Matriz_de_consumo!S12</f>
        <v>4409856</v>
      </c>
      <c r="T17" s="6">
        <f>+$C$9*Matriz_de_consumo!T12</f>
        <v>4329676.7999999998</v>
      </c>
      <c r="U17" s="6">
        <f>+$C$9*Matriz_de_consumo!U12</f>
        <v>4169318.3999999999</v>
      </c>
      <c r="V17" s="6">
        <f>+$C$9*Matriz_de_consumo!V12</f>
        <v>4089139.2000000002</v>
      </c>
      <c r="W17" s="6">
        <f>+$C$9*Matriz_de_consumo!W12</f>
        <v>4239475.2</v>
      </c>
      <c r="X17" s="6">
        <f>+$C$9*Matriz_de_consumo!X12</f>
        <v>4259520</v>
      </c>
      <c r="Y17" s="6">
        <f>+$C$9*Matriz_de_consumo!Y12</f>
        <v>4259520</v>
      </c>
      <c r="Z17" s="6">
        <f>+$C$9*Matriz_de_consumo!Z12</f>
        <v>4159296</v>
      </c>
    </row>
    <row r="18" spans="2:26" x14ac:dyDescent="0.2">
      <c r="B18" s="22">
        <f t="shared" si="0"/>
        <v>43837</v>
      </c>
      <c r="C18" s="6">
        <f>+$C$9*Matriz_de_consumo!C13</f>
        <v>4299609.5999999996</v>
      </c>
      <c r="D18" s="6">
        <f>+$C$9*Matriz_de_consumo!D13</f>
        <v>4279564.8</v>
      </c>
      <c r="E18" s="6">
        <f>+$C$9*Matriz_de_consumo!E13</f>
        <v>4309632</v>
      </c>
      <c r="F18" s="6">
        <f>+$C$9*Matriz_de_consumo!F13</f>
        <v>4419878.4000000004</v>
      </c>
      <c r="G18" s="6">
        <f>+$C$9*Matriz_de_consumo!G13</f>
        <v>4490035.2000000002</v>
      </c>
      <c r="H18" s="6">
        <f>+$C$9*Matriz_de_consumo!H13</f>
        <v>4379788.8</v>
      </c>
      <c r="I18" s="6">
        <f>+$C$9*Matriz_de_consumo!I13</f>
        <v>4239475.2</v>
      </c>
      <c r="J18" s="6">
        <f>+$C$9*Matriz_de_consumo!J13</f>
        <v>4008960</v>
      </c>
      <c r="K18" s="6">
        <f>+$C$9*Matriz_de_consumo!K13</f>
        <v>4289587.2000000002</v>
      </c>
      <c r="L18" s="6">
        <f>+$C$9*Matriz_de_consumo!L13</f>
        <v>4309632</v>
      </c>
      <c r="M18" s="6">
        <f>+$C$9*Matriz_de_consumo!M13</f>
        <v>4299609.5999999996</v>
      </c>
      <c r="N18" s="6">
        <f>+$C$9*Matriz_de_consumo!N13</f>
        <v>4179340.8</v>
      </c>
      <c r="O18" s="6">
        <f>+$C$9*Matriz_de_consumo!O13</f>
        <v>4209408</v>
      </c>
      <c r="P18" s="6">
        <f>+$C$9*Matriz_de_consumo!P13</f>
        <v>4309632</v>
      </c>
      <c r="Q18" s="6">
        <f>+$C$9*Matriz_de_consumo!Q13</f>
        <v>4119206.4</v>
      </c>
      <c r="R18" s="6">
        <f>+$C$9*Matriz_de_consumo!R13</f>
        <v>4259520</v>
      </c>
      <c r="S18" s="6">
        <f>+$C$9*Matriz_de_consumo!S13</f>
        <v>4309632</v>
      </c>
      <c r="T18" s="6">
        <f>+$C$9*Matriz_de_consumo!T13</f>
        <v>4359744</v>
      </c>
      <c r="U18" s="6">
        <f>+$C$9*Matriz_de_consumo!U13</f>
        <v>4269542.4000000004</v>
      </c>
      <c r="V18" s="6">
        <f>+$C$9*Matriz_de_consumo!V13</f>
        <v>4279564.8</v>
      </c>
      <c r="W18" s="6">
        <f>+$C$9*Matriz_de_consumo!W13</f>
        <v>4179340.8</v>
      </c>
      <c r="X18" s="6">
        <f>+$C$9*Matriz_de_consumo!X13</f>
        <v>4279564.8</v>
      </c>
      <c r="Y18" s="6">
        <f>+$C$9*Matriz_de_consumo!Y13</f>
        <v>4239475.2</v>
      </c>
      <c r="Z18" s="6">
        <f>+$C$9*Matriz_de_consumo!Z13</f>
        <v>3217190.4</v>
      </c>
    </row>
    <row r="19" spans="2:26" x14ac:dyDescent="0.2">
      <c r="B19" s="22">
        <f t="shared" si="0"/>
        <v>43838</v>
      </c>
      <c r="C19" s="6">
        <f>+$C$9*Matriz_de_consumo!C14</f>
        <v>3858624</v>
      </c>
      <c r="D19" s="6">
        <f>+$C$9*Matriz_de_consumo!D14</f>
        <v>4279564.8</v>
      </c>
      <c r="E19" s="6">
        <f>+$C$9*Matriz_de_consumo!E14</f>
        <v>4209408</v>
      </c>
      <c r="F19" s="6">
        <f>+$C$9*Matriz_de_consumo!F14</f>
        <v>4369766.4000000004</v>
      </c>
      <c r="G19" s="6">
        <f>+$C$9*Matriz_de_consumo!G14</f>
        <v>4359744</v>
      </c>
      <c r="H19" s="6">
        <f>+$C$9*Matriz_de_consumo!H14</f>
        <v>4409856</v>
      </c>
      <c r="I19" s="6">
        <f>+$C$9*Matriz_de_consumo!I14</f>
        <v>4259520</v>
      </c>
      <c r="J19" s="6">
        <f>+$C$9*Matriz_de_consumo!J14</f>
        <v>4159296</v>
      </c>
      <c r="K19" s="6">
        <f>+$C$9*Matriz_de_consumo!K14</f>
        <v>4099161.6</v>
      </c>
      <c r="L19" s="6">
        <f>+$C$9*Matriz_de_consumo!L14</f>
        <v>4349721.5999999996</v>
      </c>
      <c r="M19" s="6">
        <f>+$C$9*Matriz_de_consumo!M14</f>
        <v>4379788.8</v>
      </c>
      <c r="N19" s="6">
        <f>+$C$9*Matriz_de_consumo!N14</f>
        <v>4349721.5999999996</v>
      </c>
      <c r="O19" s="6">
        <f>+$C$9*Matriz_de_consumo!O14</f>
        <v>4309632</v>
      </c>
      <c r="P19" s="6">
        <f>+$C$9*Matriz_de_consumo!P14</f>
        <v>4299609.5999999996</v>
      </c>
      <c r="Q19" s="6">
        <f>+$C$9*Matriz_de_consumo!Q14</f>
        <v>4129228.7999999998</v>
      </c>
      <c r="R19" s="6">
        <f>+$C$9*Matriz_de_consumo!R14</f>
        <v>4109184</v>
      </c>
      <c r="S19" s="6">
        <f>+$C$9*Matriz_de_consumo!S14</f>
        <v>4449945.5999999996</v>
      </c>
      <c r="T19" s="6">
        <f>+$C$9*Matriz_de_consumo!T14</f>
        <v>4429900.8</v>
      </c>
      <c r="U19" s="6">
        <f>+$C$9*Matriz_de_consumo!U14</f>
        <v>4429900.8</v>
      </c>
      <c r="V19" s="6">
        <f>+$C$9*Matriz_de_consumo!V14</f>
        <v>4089139.2000000002</v>
      </c>
      <c r="W19" s="6">
        <f>+$C$9*Matriz_de_consumo!W14</f>
        <v>4359744</v>
      </c>
      <c r="X19" s="6">
        <f>+$C$9*Matriz_de_consumo!X14</f>
        <v>4249497.5999999996</v>
      </c>
      <c r="Y19" s="6">
        <f>+$C$9*Matriz_de_consumo!Y14</f>
        <v>4299609.5999999996</v>
      </c>
      <c r="Z19" s="6">
        <f>+$C$9*Matriz_de_consumo!Z14</f>
        <v>4309632</v>
      </c>
    </row>
    <row r="20" spans="2:26" x14ac:dyDescent="0.2">
      <c r="B20" s="22">
        <f t="shared" si="0"/>
        <v>43839</v>
      </c>
      <c r="C20" s="6">
        <f>+$C$9*Matriz_de_consumo!C15</f>
        <v>3517862.4</v>
      </c>
      <c r="D20" s="6">
        <f>+$C$9*Matriz_de_consumo!D15</f>
        <v>4279564.8</v>
      </c>
      <c r="E20" s="6">
        <f>+$C$9*Matriz_de_consumo!E15</f>
        <v>4409856</v>
      </c>
      <c r="F20" s="6">
        <f>+$C$9*Matriz_de_consumo!F15</f>
        <v>4319654.4000000004</v>
      </c>
      <c r="G20" s="6">
        <f>+$C$9*Matriz_de_consumo!G15</f>
        <v>4199385.5999999996</v>
      </c>
      <c r="H20" s="6">
        <f>+$C$9*Matriz_de_consumo!H15</f>
        <v>4449945.5999999996</v>
      </c>
      <c r="I20" s="6">
        <f>+$C$9*Matriz_de_consumo!I15</f>
        <v>4419878.4000000004</v>
      </c>
      <c r="J20" s="6">
        <f>+$C$9*Matriz_de_consumo!J15</f>
        <v>4389811.2</v>
      </c>
      <c r="K20" s="6">
        <f>+$C$9*Matriz_de_consumo!K15</f>
        <v>4409856</v>
      </c>
      <c r="L20" s="6">
        <f>+$C$9*Matriz_de_consumo!L15</f>
        <v>4429900.8</v>
      </c>
      <c r="M20" s="6">
        <f>+$C$9*Matriz_de_consumo!M15</f>
        <v>3638131.2</v>
      </c>
      <c r="N20" s="6">
        <f>+$C$9*Matriz_de_consumo!N15</f>
        <v>3497817.6</v>
      </c>
      <c r="O20" s="6">
        <f>+$C$9*Matriz_de_consumo!O15</f>
        <v>3948825.6</v>
      </c>
      <c r="P20" s="6">
        <f>+$C$9*Matriz_de_consumo!P15</f>
        <v>4379788.8</v>
      </c>
      <c r="Q20" s="6">
        <f>+$C$9*Matriz_de_consumo!Q15</f>
        <v>4449945.5999999996</v>
      </c>
      <c r="R20" s="6">
        <f>+$C$9*Matriz_de_consumo!R15</f>
        <v>4199385.5999999996</v>
      </c>
      <c r="S20" s="6">
        <f>+$C$9*Matriz_de_consumo!S15</f>
        <v>4149273.6</v>
      </c>
      <c r="T20" s="6">
        <f>+$C$9*Matriz_de_consumo!T15</f>
        <v>4299609.5999999996</v>
      </c>
      <c r="U20" s="6">
        <f>+$C$9*Matriz_de_consumo!U15</f>
        <v>4459968</v>
      </c>
      <c r="V20" s="6">
        <f>+$C$9*Matriz_de_consumo!V15</f>
        <v>4409856</v>
      </c>
      <c r="W20" s="6">
        <f>+$C$9*Matriz_de_consumo!W15</f>
        <v>4399833.5999999996</v>
      </c>
      <c r="X20" s="6">
        <f>+$C$9*Matriz_de_consumo!X15</f>
        <v>4319654.4000000004</v>
      </c>
      <c r="Y20" s="6">
        <f>+$C$9*Matriz_de_consumo!Y15</f>
        <v>4279564.8</v>
      </c>
      <c r="Z20" s="6">
        <f>+$C$9*Matriz_de_consumo!Z15</f>
        <v>4239475.2</v>
      </c>
    </row>
    <row r="21" spans="2:26" x14ac:dyDescent="0.2">
      <c r="B21" s="22">
        <f t="shared" si="0"/>
        <v>43840</v>
      </c>
      <c r="C21" s="6">
        <f>+$C$9*Matriz_de_consumo!C16</f>
        <v>4109184</v>
      </c>
      <c r="D21" s="6">
        <f>+$C$9*Matriz_de_consumo!D16</f>
        <v>4189363.2</v>
      </c>
      <c r="E21" s="6">
        <f>+$C$9*Matriz_de_consumo!E16</f>
        <v>4289587.2000000002</v>
      </c>
      <c r="F21" s="6">
        <f>+$C$9*Matriz_de_consumo!F16</f>
        <v>4409856</v>
      </c>
      <c r="G21" s="6">
        <f>+$C$9*Matriz_de_consumo!G16</f>
        <v>4429900.8</v>
      </c>
      <c r="H21" s="6">
        <f>+$C$9*Matriz_de_consumo!H16</f>
        <v>3537907.2</v>
      </c>
      <c r="I21" s="6">
        <f>+$C$9*Matriz_de_consumo!I16</f>
        <v>4459968</v>
      </c>
      <c r="J21" s="6">
        <f>+$C$9*Matriz_de_consumo!J16</f>
        <v>4159296</v>
      </c>
      <c r="K21" s="6">
        <f>+$C$9*Matriz_de_consumo!K16</f>
        <v>4299609.5999999996</v>
      </c>
      <c r="L21" s="6">
        <f>+$C$9*Matriz_de_consumo!L16</f>
        <v>4119206.4</v>
      </c>
      <c r="M21" s="6">
        <f>+$C$9*Matriz_de_consumo!M16</f>
        <v>4309632</v>
      </c>
      <c r="N21" s="6">
        <f>+$C$9*Matriz_de_consumo!N16</f>
        <v>4309632</v>
      </c>
      <c r="O21" s="6">
        <f>+$C$9*Matriz_de_consumo!O16</f>
        <v>4309632</v>
      </c>
      <c r="P21" s="6">
        <f>+$C$9*Matriz_de_consumo!P16</f>
        <v>4339699.2</v>
      </c>
      <c r="Q21" s="6">
        <f>+$C$9*Matriz_de_consumo!Q16</f>
        <v>4199385.5999999996</v>
      </c>
      <c r="R21" s="6">
        <f>+$C$9*Matriz_de_consumo!R16</f>
        <v>4189363.2</v>
      </c>
      <c r="S21" s="6">
        <f>+$C$9*Matriz_de_consumo!S16</f>
        <v>4349721.5999999996</v>
      </c>
      <c r="T21" s="6">
        <f>+$C$9*Matriz_de_consumo!T16</f>
        <v>4339699.2</v>
      </c>
      <c r="U21" s="6">
        <f>+$C$9*Matriz_de_consumo!U16</f>
        <v>4429900.8</v>
      </c>
      <c r="V21" s="6">
        <f>+$C$9*Matriz_de_consumo!V16</f>
        <v>4349721.5999999996</v>
      </c>
      <c r="W21" s="6">
        <f>+$C$9*Matriz_de_consumo!W16</f>
        <v>4149273.6</v>
      </c>
      <c r="X21" s="6">
        <f>+$C$9*Matriz_de_consumo!X16</f>
        <v>4359744</v>
      </c>
      <c r="Y21" s="6">
        <f>+$C$9*Matriz_de_consumo!Y16</f>
        <v>4379788.8</v>
      </c>
      <c r="Z21" s="6">
        <f>+$C$9*Matriz_de_consumo!Z16</f>
        <v>4329676.7999999998</v>
      </c>
    </row>
    <row r="22" spans="2:26" x14ac:dyDescent="0.2">
      <c r="B22" s="22">
        <f t="shared" si="0"/>
        <v>43841</v>
      </c>
      <c r="C22" s="6">
        <f>+$C$9*Matriz_de_consumo!C17</f>
        <v>4389811.2</v>
      </c>
      <c r="D22" s="6">
        <f>+$C$9*Matriz_de_consumo!D17</f>
        <v>4329676.7999999998</v>
      </c>
      <c r="E22" s="6">
        <f>+$C$9*Matriz_de_consumo!E17</f>
        <v>4359744</v>
      </c>
      <c r="F22" s="6">
        <f>+$C$9*Matriz_de_consumo!F17</f>
        <v>4189363.2</v>
      </c>
      <c r="G22" s="6">
        <f>+$C$9*Matriz_de_consumo!G17</f>
        <v>4179340.8</v>
      </c>
      <c r="H22" s="6">
        <f>+$C$9*Matriz_de_consumo!H17</f>
        <v>4419878.4000000004</v>
      </c>
      <c r="I22" s="6">
        <f>+$C$9*Matriz_de_consumo!I17</f>
        <v>4389811.2</v>
      </c>
      <c r="J22" s="6">
        <f>+$C$9*Matriz_de_consumo!J17</f>
        <v>4379788.8</v>
      </c>
      <c r="K22" s="6">
        <f>+$C$9*Matriz_de_consumo!K17</f>
        <v>4319654.4000000004</v>
      </c>
      <c r="L22" s="6">
        <f>+$C$9*Matriz_de_consumo!L17</f>
        <v>4319654.4000000004</v>
      </c>
      <c r="M22" s="6">
        <f>+$C$9*Matriz_de_consumo!M17</f>
        <v>4179340.8</v>
      </c>
      <c r="N22" s="6">
        <f>+$C$9*Matriz_de_consumo!N17</f>
        <v>4359744</v>
      </c>
      <c r="O22" s="6">
        <f>+$C$9*Matriz_de_consumo!O17</f>
        <v>4319654.4000000004</v>
      </c>
      <c r="P22" s="6">
        <f>+$C$9*Matriz_de_consumo!P17</f>
        <v>4359744</v>
      </c>
      <c r="Q22" s="6">
        <f>+$C$9*Matriz_de_consumo!Q17</f>
        <v>4269542.4000000004</v>
      </c>
      <c r="R22" s="6">
        <f>+$C$9*Matriz_de_consumo!R17</f>
        <v>4369766.4000000004</v>
      </c>
      <c r="S22" s="6">
        <f>+$C$9*Matriz_de_consumo!S17</f>
        <v>4279564.8</v>
      </c>
      <c r="T22" s="6">
        <f>+$C$9*Matriz_de_consumo!T17</f>
        <v>4299609.5999999996</v>
      </c>
      <c r="U22" s="6">
        <f>+$C$9*Matriz_de_consumo!U17</f>
        <v>4169318.3999999999</v>
      </c>
      <c r="V22" s="6">
        <f>+$C$9*Matriz_de_consumo!V17</f>
        <v>4229452.8</v>
      </c>
      <c r="W22" s="6">
        <f>+$C$9*Matriz_de_consumo!W17</f>
        <v>4359744</v>
      </c>
      <c r="X22" s="6">
        <f>+$C$9*Matriz_de_consumo!X17</f>
        <v>4349721.5999999996</v>
      </c>
      <c r="Y22" s="6">
        <f>+$C$9*Matriz_de_consumo!Y17</f>
        <v>4329676.7999999998</v>
      </c>
      <c r="Z22" s="6">
        <f>+$C$9*Matriz_de_consumo!Z17</f>
        <v>4339699.2</v>
      </c>
    </row>
    <row r="23" spans="2:26" x14ac:dyDescent="0.2">
      <c r="B23" s="22">
        <f t="shared" si="0"/>
        <v>43842</v>
      </c>
      <c r="C23" s="6">
        <f>+$C$9*Matriz_de_consumo!C18</f>
        <v>4299609.5999999996</v>
      </c>
      <c r="D23" s="6">
        <f>+$C$9*Matriz_de_consumo!D18</f>
        <v>4339699.2</v>
      </c>
      <c r="E23" s="6">
        <f>+$C$9*Matriz_de_consumo!E18</f>
        <v>4249497.5999999996</v>
      </c>
      <c r="F23" s="6">
        <f>+$C$9*Matriz_de_consumo!F18</f>
        <v>4379788.8</v>
      </c>
      <c r="G23" s="6">
        <f>+$C$9*Matriz_de_consumo!G18</f>
        <v>4369766.4000000004</v>
      </c>
      <c r="H23" s="6">
        <f>+$C$9*Matriz_de_consumo!H18</f>
        <v>4129228.7999999998</v>
      </c>
      <c r="I23" s="6">
        <f>+$C$9*Matriz_de_consumo!I18</f>
        <v>4269542.4000000004</v>
      </c>
      <c r="J23" s="6">
        <f>+$C$9*Matriz_de_consumo!J18</f>
        <v>4349721.5999999996</v>
      </c>
      <c r="K23" s="6">
        <f>+$C$9*Matriz_de_consumo!K18</f>
        <v>4369766.4000000004</v>
      </c>
      <c r="L23" s="6">
        <f>+$C$9*Matriz_de_consumo!L18</f>
        <v>4359744</v>
      </c>
      <c r="M23" s="6">
        <f>+$C$9*Matriz_de_consumo!M18</f>
        <v>4149273.6</v>
      </c>
      <c r="N23" s="6">
        <f>+$C$9*Matriz_de_consumo!N18</f>
        <v>4269542.4000000004</v>
      </c>
      <c r="O23" s="6">
        <f>+$C$9*Matriz_de_consumo!O18</f>
        <v>4319654.4000000004</v>
      </c>
      <c r="P23" s="6">
        <f>+$C$9*Matriz_de_consumo!P18</f>
        <v>4309632</v>
      </c>
      <c r="Q23" s="6">
        <f>+$C$9*Matriz_de_consumo!Q18</f>
        <v>4309632</v>
      </c>
      <c r="R23" s="6">
        <f>+$C$9*Matriz_de_consumo!R18</f>
        <v>4209408</v>
      </c>
      <c r="S23" s="6">
        <f>+$C$9*Matriz_de_consumo!S18</f>
        <v>4349721.5999999996</v>
      </c>
      <c r="T23" s="6">
        <f>+$C$9*Matriz_de_consumo!T18</f>
        <v>4379788.8</v>
      </c>
      <c r="U23" s="6">
        <f>+$C$9*Matriz_de_consumo!U18</f>
        <v>4189363.2</v>
      </c>
      <c r="V23" s="6">
        <f>+$C$9*Matriz_de_consumo!V18</f>
        <v>4319654.4000000004</v>
      </c>
      <c r="W23" s="6">
        <f>+$C$9*Matriz_de_consumo!W18</f>
        <v>4359744</v>
      </c>
      <c r="X23" s="6">
        <f>+$C$9*Matriz_de_consumo!X18</f>
        <v>4289587.2000000002</v>
      </c>
      <c r="Y23" s="6">
        <f>+$C$9*Matriz_de_consumo!Y18</f>
        <v>4329676.7999999998</v>
      </c>
      <c r="Z23" s="6">
        <f>+$C$9*Matriz_de_consumo!Z18</f>
        <v>4219430.4000000004</v>
      </c>
    </row>
    <row r="24" spans="2:26" x14ac:dyDescent="0.2">
      <c r="B24" s="22">
        <f t="shared" si="0"/>
        <v>43843</v>
      </c>
      <c r="C24" s="6">
        <f>+$C$9*Matriz_de_consumo!C19</f>
        <v>4259520</v>
      </c>
      <c r="D24" s="6">
        <f>+$C$9*Matriz_de_consumo!D19</f>
        <v>4119206.4</v>
      </c>
      <c r="E24" s="6">
        <f>+$C$9*Matriz_de_consumo!E19</f>
        <v>4289587.2000000002</v>
      </c>
      <c r="F24" s="6">
        <f>+$C$9*Matriz_de_consumo!F19</f>
        <v>4359744</v>
      </c>
      <c r="G24" s="6">
        <f>+$C$9*Matriz_de_consumo!G19</f>
        <v>4419878.4000000004</v>
      </c>
      <c r="H24" s="6">
        <f>+$C$9*Matriz_de_consumo!H19</f>
        <v>4349721.5999999996</v>
      </c>
      <c r="I24" s="6">
        <f>+$C$9*Matriz_de_consumo!I19</f>
        <v>4229452.8</v>
      </c>
      <c r="J24" s="6">
        <f>+$C$9*Matriz_de_consumo!J19</f>
        <v>4159296</v>
      </c>
      <c r="K24" s="6">
        <f>+$C$9*Matriz_de_consumo!K19</f>
        <v>4299609.5999999996</v>
      </c>
      <c r="L24" s="6">
        <f>+$C$9*Matriz_de_consumo!L19</f>
        <v>4319654.4000000004</v>
      </c>
      <c r="M24" s="6">
        <f>+$C$9*Matriz_de_consumo!M19</f>
        <v>4249497.5999999996</v>
      </c>
      <c r="N24" s="6">
        <f>+$C$9*Matriz_de_consumo!N19</f>
        <v>3237235.2</v>
      </c>
      <c r="O24" s="6">
        <f>+$C$9*Matriz_de_consumo!O19</f>
        <v>3998937.6</v>
      </c>
      <c r="P24" s="6">
        <f>+$C$9*Matriz_de_consumo!P19</f>
        <v>4039027.2</v>
      </c>
      <c r="Q24" s="6">
        <f>+$C$9*Matriz_de_consumo!Q19</f>
        <v>4049049.6000000001</v>
      </c>
      <c r="R24" s="6">
        <f>+$C$9*Matriz_de_consumo!R19</f>
        <v>3998937.6</v>
      </c>
      <c r="S24" s="6">
        <f>+$C$9*Matriz_de_consumo!S19</f>
        <v>3908736</v>
      </c>
      <c r="T24" s="6">
        <f>+$C$9*Matriz_de_consumo!T19</f>
        <v>4049049.6000000001</v>
      </c>
      <c r="U24" s="6">
        <f>+$C$9*Matriz_de_consumo!U19</f>
        <v>4339699.2</v>
      </c>
      <c r="V24" s="6">
        <f>+$C$9*Matriz_de_consumo!V19</f>
        <v>4379788.8</v>
      </c>
      <c r="W24" s="6">
        <f>+$C$9*Matriz_de_consumo!W19</f>
        <v>4429900.8</v>
      </c>
      <c r="X24" s="6">
        <f>+$C$9*Matriz_de_consumo!X19</f>
        <v>4379788.8</v>
      </c>
      <c r="Y24" s="6">
        <f>+$C$9*Matriz_de_consumo!Y19</f>
        <v>4359744</v>
      </c>
      <c r="Z24" s="6">
        <f>+$C$9*Matriz_de_consumo!Z19</f>
        <v>4199385.5999999996</v>
      </c>
    </row>
    <row r="25" spans="2:26" x14ac:dyDescent="0.2">
      <c r="B25" s="22">
        <f t="shared" si="0"/>
        <v>43844</v>
      </c>
      <c r="C25" s="6">
        <f>+$C$9*Matriz_de_consumo!C20</f>
        <v>4179340.8</v>
      </c>
      <c r="D25" s="6">
        <f>+$C$9*Matriz_de_consumo!D20</f>
        <v>4199385.5999999996</v>
      </c>
      <c r="E25" s="6">
        <f>+$C$9*Matriz_de_consumo!E20</f>
        <v>4249497.5999999996</v>
      </c>
      <c r="F25" s="6">
        <f>+$C$9*Matriz_de_consumo!F20</f>
        <v>4269542.4000000004</v>
      </c>
      <c r="G25" s="6">
        <f>+$C$9*Matriz_de_consumo!G20</f>
        <v>4229452.8</v>
      </c>
      <c r="H25" s="6">
        <f>+$C$9*Matriz_de_consumo!H20</f>
        <v>4129228.7999999998</v>
      </c>
      <c r="I25" s="6">
        <f>+$C$9*Matriz_de_consumo!I20</f>
        <v>4329676.7999999998</v>
      </c>
      <c r="J25" s="6">
        <f>+$C$9*Matriz_de_consumo!J20</f>
        <v>4239475.2</v>
      </c>
      <c r="K25" s="6">
        <f>+$C$9*Matriz_de_consumo!K20</f>
        <v>4269542.4000000004</v>
      </c>
      <c r="L25" s="6">
        <f>+$C$9*Matriz_de_consumo!L20</f>
        <v>4239475.2</v>
      </c>
      <c r="M25" s="6">
        <f>+$C$9*Matriz_de_consumo!M20</f>
        <v>4119206.4</v>
      </c>
      <c r="N25" s="6">
        <f>+$C$9*Matriz_de_consumo!N20</f>
        <v>3958848</v>
      </c>
      <c r="O25" s="6">
        <f>+$C$9*Matriz_de_consumo!O20</f>
        <v>4119206.4</v>
      </c>
      <c r="P25" s="6">
        <f>+$C$9*Matriz_de_consumo!P20</f>
        <v>4339699.2</v>
      </c>
      <c r="Q25" s="6">
        <f>+$C$9*Matriz_de_consumo!Q20</f>
        <v>4319654.4000000004</v>
      </c>
      <c r="R25" s="6">
        <f>+$C$9*Matriz_de_consumo!R20</f>
        <v>4339699.2</v>
      </c>
      <c r="S25" s="6">
        <f>+$C$9*Matriz_de_consumo!S20</f>
        <v>4349721.5999999996</v>
      </c>
      <c r="T25" s="6">
        <f>+$C$9*Matriz_de_consumo!T20</f>
        <v>4269542.4000000004</v>
      </c>
      <c r="U25" s="6">
        <f>+$C$9*Matriz_de_consumo!U20</f>
        <v>3998937.6</v>
      </c>
      <c r="V25" s="6">
        <f>+$C$9*Matriz_de_consumo!V20</f>
        <v>4319654.4000000004</v>
      </c>
      <c r="W25" s="6">
        <f>+$C$9*Matriz_de_consumo!W20</f>
        <v>4359744</v>
      </c>
      <c r="X25" s="6">
        <f>+$C$9*Matriz_de_consumo!X20</f>
        <v>4369766.4000000004</v>
      </c>
      <c r="Y25" s="6">
        <f>+$C$9*Matriz_de_consumo!Y20</f>
        <v>4249497.5999999996</v>
      </c>
      <c r="Z25" s="6">
        <f>+$C$9*Matriz_de_consumo!Z20</f>
        <v>4159296</v>
      </c>
    </row>
    <row r="26" spans="2:26" x14ac:dyDescent="0.2">
      <c r="B26" s="22">
        <f t="shared" si="0"/>
        <v>43845</v>
      </c>
      <c r="C26" s="6">
        <f>+$C$9*Matriz_de_consumo!C21</f>
        <v>4069094.4</v>
      </c>
      <c r="D26" s="6">
        <f>+$C$9*Matriz_de_consumo!D21</f>
        <v>4149273.6</v>
      </c>
      <c r="E26" s="6">
        <f>+$C$9*Matriz_de_consumo!E21</f>
        <v>4359744</v>
      </c>
      <c r="F26" s="6">
        <f>+$C$9*Matriz_de_consumo!F21</f>
        <v>4309632</v>
      </c>
      <c r="G26" s="6">
        <f>+$C$9*Matriz_de_consumo!G21</f>
        <v>4399833.5999999996</v>
      </c>
      <c r="H26" s="6">
        <f>+$C$9*Matriz_de_consumo!H21</f>
        <v>4129228.7999999998</v>
      </c>
      <c r="I26" s="6">
        <f>+$C$9*Matriz_de_consumo!I21</f>
        <v>4249497.5999999996</v>
      </c>
      <c r="J26" s="6">
        <f>+$C$9*Matriz_de_consumo!J21</f>
        <v>4219430.4000000004</v>
      </c>
      <c r="K26" s="6">
        <f>+$C$9*Matriz_de_consumo!K21</f>
        <v>4389811.2</v>
      </c>
      <c r="L26" s="6">
        <f>+$C$9*Matriz_de_consumo!L21</f>
        <v>4139251.2</v>
      </c>
      <c r="M26" s="6">
        <f>+$C$9*Matriz_de_consumo!M21</f>
        <v>4239475.2</v>
      </c>
      <c r="N26" s="6">
        <f>+$C$9*Matriz_de_consumo!N21</f>
        <v>4369766.4000000004</v>
      </c>
      <c r="O26" s="6">
        <f>+$C$9*Matriz_de_consumo!O21</f>
        <v>4309632</v>
      </c>
      <c r="P26" s="6">
        <f>+$C$9*Matriz_de_consumo!P21</f>
        <v>4209408</v>
      </c>
      <c r="Q26" s="6">
        <f>+$C$9*Matriz_de_consumo!Q21</f>
        <v>4119206.4</v>
      </c>
      <c r="R26" s="6">
        <f>+$C$9*Matriz_de_consumo!R21</f>
        <v>4219430.4000000004</v>
      </c>
      <c r="S26" s="6">
        <f>+$C$9*Matriz_de_consumo!S21</f>
        <v>4369766.4000000004</v>
      </c>
      <c r="T26" s="6">
        <f>+$C$9*Matriz_de_consumo!T21</f>
        <v>4379788.8</v>
      </c>
      <c r="U26" s="6">
        <f>+$C$9*Matriz_de_consumo!U21</f>
        <v>4279564.8</v>
      </c>
      <c r="V26" s="6">
        <f>+$C$9*Matriz_de_consumo!V21</f>
        <v>4329676.7999999998</v>
      </c>
      <c r="W26" s="6">
        <f>+$C$9*Matriz_de_consumo!W21</f>
        <v>4289587.2000000002</v>
      </c>
      <c r="X26" s="6">
        <f>+$C$9*Matriz_de_consumo!X21</f>
        <v>4459968</v>
      </c>
      <c r="Y26" s="6">
        <f>+$C$9*Matriz_de_consumo!Y21</f>
        <v>4439923.2</v>
      </c>
      <c r="Z26" s="6">
        <f>+$C$9*Matriz_de_consumo!Z21</f>
        <v>4449945.5999999996</v>
      </c>
    </row>
    <row r="27" spans="2:26" x14ac:dyDescent="0.2">
      <c r="B27" s="22">
        <f t="shared" si="0"/>
        <v>43846</v>
      </c>
      <c r="C27" s="6">
        <f>+$C$9*Matriz_de_consumo!C22</f>
        <v>4399833.5999999996</v>
      </c>
      <c r="D27" s="6">
        <f>+$C$9*Matriz_de_consumo!D22</f>
        <v>4229452.8</v>
      </c>
      <c r="E27" s="6">
        <f>+$C$9*Matriz_de_consumo!E22</f>
        <v>4119206.4</v>
      </c>
      <c r="F27" s="6">
        <f>+$C$9*Matriz_de_consumo!F22</f>
        <v>4259520</v>
      </c>
      <c r="G27" s="6">
        <f>+$C$9*Matriz_de_consumo!G22</f>
        <v>4279564.8</v>
      </c>
      <c r="H27" s="6">
        <f>+$C$9*Matriz_de_consumo!H22</f>
        <v>4229452.8</v>
      </c>
      <c r="I27" s="6">
        <f>+$C$9*Matriz_de_consumo!I22</f>
        <v>4480012.8</v>
      </c>
      <c r="J27" s="6">
        <f>+$C$9*Matriz_de_consumo!J22</f>
        <v>4399833.5999999996</v>
      </c>
      <c r="K27" s="6">
        <f>+$C$9*Matriz_de_consumo!K22</f>
        <v>4379788.8</v>
      </c>
      <c r="L27" s="6">
        <f>+$C$9*Matriz_de_consumo!L22</f>
        <v>4329676.7999999998</v>
      </c>
      <c r="M27" s="6">
        <f>+$C$9*Matriz_de_consumo!M22</f>
        <v>3958848</v>
      </c>
      <c r="N27" s="6">
        <f>+$C$9*Matriz_de_consumo!N22</f>
        <v>4249497.5999999996</v>
      </c>
      <c r="O27" s="6">
        <f>+$C$9*Matriz_de_consumo!O22</f>
        <v>4389811.2</v>
      </c>
      <c r="P27" s="6">
        <f>+$C$9*Matriz_de_consumo!P22</f>
        <v>4059072</v>
      </c>
      <c r="Q27" s="6">
        <f>+$C$9*Matriz_de_consumo!Q22</f>
        <v>4359744</v>
      </c>
      <c r="R27" s="6">
        <f>+$C$9*Matriz_de_consumo!R22</f>
        <v>4379788.8</v>
      </c>
      <c r="S27" s="6">
        <f>+$C$9*Matriz_de_consumo!S22</f>
        <v>4199385.5999999996</v>
      </c>
      <c r="T27" s="6">
        <f>+$C$9*Matriz_de_consumo!T22</f>
        <v>4349721.5999999996</v>
      </c>
      <c r="U27" s="6">
        <f>+$C$9*Matriz_de_consumo!U22</f>
        <v>4399833.5999999996</v>
      </c>
      <c r="V27" s="6">
        <f>+$C$9*Matriz_de_consumo!V22</f>
        <v>4359744</v>
      </c>
      <c r="W27" s="6">
        <f>+$C$9*Matriz_de_consumo!W22</f>
        <v>4329676.7999999998</v>
      </c>
      <c r="X27" s="6">
        <f>+$C$9*Matriz_de_consumo!X22</f>
        <v>4239475.2</v>
      </c>
      <c r="Y27" s="6">
        <f>+$C$9*Matriz_de_consumo!Y22</f>
        <v>3337459.2</v>
      </c>
      <c r="Z27" s="6">
        <f>+$C$9*Matriz_de_consumo!Z22</f>
        <v>4349721.5999999996</v>
      </c>
    </row>
    <row r="28" spans="2:26" x14ac:dyDescent="0.2">
      <c r="B28" s="22">
        <f t="shared" si="0"/>
        <v>43847</v>
      </c>
      <c r="C28" s="6">
        <f>+$C$9*Matriz_de_consumo!C23</f>
        <v>4339699.2</v>
      </c>
      <c r="D28" s="6">
        <f>+$C$9*Matriz_de_consumo!D23</f>
        <v>4389811.2</v>
      </c>
      <c r="E28" s="6">
        <f>+$C$9*Matriz_de_consumo!E23</f>
        <v>3537907.2</v>
      </c>
      <c r="F28" s="6">
        <f>+$C$9*Matriz_de_consumo!F23</f>
        <v>4149273.6</v>
      </c>
      <c r="G28" s="6">
        <f>+$C$9*Matriz_de_consumo!G23</f>
        <v>4229452.8</v>
      </c>
      <c r="H28" s="6">
        <f>+$C$9*Matriz_de_consumo!H23</f>
        <v>3477772.8</v>
      </c>
      <c r="I28" s="6">
        <f>+$C$9*Matriz_de_consumo!I23</f>
        <v>4209408</v>
      </c>
      <c r="J28" s="6">
        <f>+$C$9*Matriz_de_consumo!J23</f>
        <v>4349721.5999999996</v>
      </c>
      <c r="K28" s="6">
        <f>+$C$9*Matriz_de_consumo!K23</f>
        <v>4359744</v>
      </c>
      <c r="L28" s="6">
        <f>+$C$9*Matriz_de_consumo!L23</f>
        <v>4359744</v>
      </c>
      <c r="M28" s="6">
        <f>+$C$9*Matriz_de_consumo!M23</f>
        <v>4319654.4000000004</v>
      </c>
      <c r="N28" s="6">
        <f>+$C$9*Matriz_de_consumo!N23</f>
        <v>3918758.4</v>
      </c>
      <c r="O28" s="6">
        <f>+$C$9*Matriz_de_consumo!O23</f>
        <v>4299609.5999999996</v>
      </c>
      <c r="P28" s="6">
        <f>+$C$9*Matriz_de_consumo!P23</f>
        <v>4239475.2</v>
      </c>
      <c r="Q28" s="6">
        <f>+$C$9*Matriz_de_consumo!Q23</f>
        <v>4379788.8</v>
      </c>
      <c r="R28" s="6">
        <f>+$C$9*Matriz_de_consumo!R23</f>
        <v>4209408</v>
      </c>
      <c r="S28" s="6">
        <f>+$C$9*Matriz_de_consumo!S23</f>
        <v>4199385.5999999996</v>
      </c>
      <c r="T28" s="6">
        <f>+$C$9*Matriz_de_consumo!T23</f>
        <v>4269542.4000000004</v>
      </c>
      <c r="U28" s="6">
        <f>+$C$9*Matriz_de_consumo!U23</f>
        <v>4109184</v>
      </c>
      <c r="V28" s="6">
        <f>+$C$9*Matriz_de_consumo!V23</f>
        <v>4199385.5999999996</v>
      </c>
      <c r="W28" s="6">
        <f>+$C$9*Matriz_de_consumo!W23</f>
        <v>4359744</v>
      </c>
      <c r="X28" s="6">
        <f>+$C$9*Matriz_de_consumo!X23</f>
        <v>4269542.4000000004</v>
      </c>
      <c r="Y28" s="6">
        <f>+$C$9*Matriz_de_consumo!Y23</f>
        <v>4079116.8</v>
      </c>
      <c r="Z28" s="6">
        <f>+$C$9*Matriz_de_consumo!Z23</f>
        <v>4269542.4000000004</v>
      </c>
    </row>
    <row r="29" spans="2:26" x14ac:dyDescent="0.2">
      <c r="B29" s="22">
        <f t="shared" si="0"/>
        <v>43848</v>
      </c>
      <c r="C29" s="6">
        <f>+$C$9*Matriz_de_consumo!C24</f>
        <v>4229452.8</v>
      </c>
      <c r="D29" s="6">
        <f>+$C$9*Matriz_de_consumo!D24</f>
        <v>3096921.6</v>
      </c>
      <c r="E29" s="6">
        <f>+$C$9*Matriz_de_consumo!E24</f>
        <v>4159296</v>
      </c>
      <c r="F29" s="6">
        <f>+$C$9*Matriz_de_consumo!F24</f>
        <v>4219430.4000000004</v>
      </c>
      <c r="G29" s="6">
        <f>+$C$9*Matriz_de_consumo!G24</f>
        <v>4289587.2000000002</v>
      </c>
      <c r="H29" s="6">
        <f>+$C$9*Matriz_de_consumo!H24</f>
        <v>4269542.4000000004</v>
      </c>
      <c r="I29" s="6">
        <f>+$C$9*Matriz_de_consumo!I24</f>
        <v>4259520</v>
      </c>
      <c r="J29" s="6">
        <f>+$C$9*Matriz_de_consumo!J24</f>
        <v>4159296</v>
      </c>
      <c r="K29" s="6">
        <f>+$C$9*Matriz_de_consumo!K24</f>
        <v>4169318.3999999999</v>
      </c>
      <c r="L29" s="6">
        <f>+$C$9*Matriz_de_consumo!L24</f>
        <v>4299609.5999999996</v>
      </c>
      <c r="M29" s="6">
        <f>+$C$9*Matriz_de_consumo!M24</f>
        <v>4119206.4</v>
      </c>
      <c r="N29" s="6">
        <f>+$C$9*Matriz_de_consumo!N24</f>
        <v>4059072</v>
      </c>
      <c r="O29" s="6">
        <f>+$C$9*Matriz_de_consumo!O24</f>
        <v>4359744</v>
      </c>
      <c r="P29" s="6">
        <f>+$C$9*Matriz_de_consumo!P24</f>
        <v>4319654.4000000004</v>
      </c>
      <c r="Q29" s="6">
        <f>+$C$9*Matriz_de_consumo!Q24</f>
        <v>4029004.8</v>
      </c>
      <c r="R29" s="6">
        <f>+$C$9*Matriz_de_consumo!R24</f>
        <v>4149273.6</v>
      </c>
      <c r="S29" s="6">
        <f>+$C$9*Matriz_de_consumo!S24</f>
        <v>4349721.5999999996</v>
      </c>
      <c r="T29" s="6">
        <f>+$C$9*Matriz_de_consumo!T24</f>
        <v>4349721.5999999996</v>
      </c>
      <c r="U29" s="6">
        <f>+$C$9*Matriz_de_consumo!U24</f>
        <v>4249497.5999999996</v>
      </c>
      <c r="V29" s="6">
        <f>+$C$9*Matriz_de_consumo!V24</f>
        <v>4219430.4000000004</v>
      </c>
      <c r="W29" s="6">
        <f>+$C$9*Matriz_de_consumo!W24</f>
        <v>4209408</v>
      </c>
      <c r="X29" s="6">
        <f>+$C$9*Matriz_de_consumo!X24</f>
        <v>4229452.8</v>
      </c>
      <c r="Y29" s="6">
        <f>+$C$9*Matriz_de_consumo!Y24</f>
        <v>4049049.6000000001</v>
      </c>
      <c r="Z29" s="6">
        <f>+$C$9*Matriz_de_consumo!Z24</f>
        <v>4049049.6000000001</v>
      </c>
    </row>
    <row r="30" spans="2:26" x14ac:dyDescent="0.2">
      <c r="B30" s="22">
        <f t="shared" si="0"/>
        <v>43849</v>
      </c>
      <c r="C30" s="6">
        <f>+$C$9*Matriz_de_consumo!C25</f>
        <v>4299609.5999999996</v>
      </c>
      <c r="D30" s="6">
        <f>+$C$9*Matriz_de_consumo!D25</f>
        <v>4309632</v>
      </c>
      <c r="E30" s="6">
        <f>+$C$9*Matriz_de_consumo!E25</f>
        <v>4229452.8</v>
      </c>
      <c r="F30" s="6">
        <f>+$C$9*Matriz_de_consumo!F25</f>
        <v>4169318.3999999999</v>
      </c>
      <c r="G30" s="6">
        <f>+$C$9*Matriz_de_consumo!G25</f>
        <v>4209408</v>
      </c>
      <c r="H30" s="6">
        <f>+$C$9*Matriz_de_consumo!H25</f>
        <v>4409856</v>
      </c>
      <c r="I30" s="6">
        <f>+$C$9*Matriz_de_consumo!I25</f>
        <v>4339699.2</v>
      </c>
      <c r="J30" s="6">
        <f>+$C$9*Matriz_de_consumo!J25</f>
        <v>4319654.4000000004</v>
      </c>
      <c r="K30" s="6">
        <f>+$C$9*Matriz_de_consumo!K25</f>
        <v>4279564.8</v>
      </c>
      <c r="L30" s="6">
        <f>+$C$9*Matriz_de_consumo!L25</f>
        <v>4089139.2000000002</v>
      </c>
      <c r="M30" s="6">
        <f>+$C$9*Matriz_de_consumo!M25</f>
        <v>4259520</v>
      </c>
      <c r="N30" s="6">
        <f>+$C$9*Matriz_de_consumo!N25</f>
        <v>4109184</v>
      </c>
      <c r="O30" s="6">
        <f>+$C$9*Matriz_de_consumo!O25</f>
        <v>4399833.5999999996</v>
      </c>
      <c r="P30" s="6">
        <f>+$C$9*Matriz_de_consumo!P25</f>
        <v>4379788.8</v>
      </c>
      <c r="Q30" s="6">
        <f>+$C$9*Matriz_de_consumo!Q25</f>
        <v>4229452.8</v>
      </c>
      <c r="R30" s="6">
        <f>+$C$9*Matriz_de_consumo!R25</f>
        <v>4059072</v>
      </c>
      <c r="S30" s="6">
        <f>+$C$9*Matriz_de_consumo!S25</f>
        <v>4008960</v>
      </c>
      <c r="T30" s="6">
        <f>+$C$9*Matriz_de_consumo!T25</f>
        <v>4089139.2000000002</v>
      </c>
      <c r="U30" s="6">
        <f>+$C$9*Matriz_de_consumo!U25</f>
        <v>4289587.2000000002</v>
      </c>
      <c r="V30" s="6">
        <f>+$C$9*Matriz_de_consumo!V25</f>
        <v>4229452.8</v>
      </c>
      <c r="W30" s="6">
        <f>+$C$9*Matriz_de_consumo!W25</f>
        <v>4359744</v>
      </c>
      <c r="X30" s="6">
        <f>+$C$9*Matriz_de_consumo!X25</f>
        <v>4349721.5999999996</v>
      </c>
      <c r="Y30" s="6">
        <f>+$C$9*Matriz_de_consumo!Y25</f>
        <v>4149273.6</v>
      </c>
      <c r="Z30" s="6">
        <f>+$C$9*Matriz_de_consumo!Z25</f>
        <v>4259520</v>
      </c>
    </row>
    <row r="31" spans="2:26" x14ac:dyDescent="0.2">
      <c r="B31" s="22">
        <f t="shared" si="0"/>
        <v>43850</v>
      </c>
      <c r="C31" s="6">
        <f>+$C$9*Matriz_de_consumo!C26</f>
        <v>4219430.4000000004</v>
      </c>
      <c r="D31" s="6">
        <f>+$C$9*Matriz_de_consumo!D26</f>
        <v>4329676.7999999998</v>
      </c>
      <c r="E31" s="6">
        <f>+$C$9*Matriz_de_consumo!E26</f>
        <v>4369766.4000000004</v>
      </c>
      <c r="F31" s="6">
        <f>+$C$9*Matriz_de_consumo!F26</f>
        <v>4299609.5999999996</v>
      </c>
      <c r="G31" s="6">
        <f>+$C$9*Matriz_de_consumo!G26</f>
        <v>4219430.4000000004</v>
      </c>
      <c r="H31" s="6">
        <f>+$C$9*Matriz_de_consumo!H26</f>
        <v>4279564.8</v>
      </c>
      <c r="I31" s="6">
        <f>+$C$9*Matriz_de_consumo!I26</f>
        <v>4309632</v>
      </c>
      <c r="J31" s="6">
        <f>+$C$9*Matriz_de_consumo!J26</f>
        <v>4339699.2</v>
      </c>
      <c r="K31" s="6">
        <f>+$C$9*Matriz_de_consumo!K26</f>
        <v>4359744</v>
      </c>
      <c r="L31" s="6">
        <f>+$C$9*Matriz_de_consumo!L26</f>
        <v>4109184</v>
      </c>
      <c r="M31" s="6">
        <f>+$C$9*Matriz_de_consumo!M26</f>
        <v>4059072</v>
      </c>
      <c r="N31" s="6">
        <f>+$C$9*Matriz_de_consumo!N26</f>
        <v>4119206.4</v>
      </c>
      <c r="O31" s="6">
        <f>+$C$9*Matriz_de_consumo!O26</f>
        <v>4309632</v>
      </c>
      <c r="P31" s="6">
        <f>+$C$9*Matriz_de_consumo!P26</f>
        <v>4299609.5999999996</v>
      </c>
      <c r="Q31" s="6">
        <f>+$C$9*Matriz_de_consumo!Q26</f>
        <v>4129228.7999999998</v>
      </c>
      <c r="R31" s="6">
        <f>+$C$9*Matriz_de_consumo!R26</f>
        <v>4259520</v>
      </c>
      <c r="S31" s="6">
        <f>+$C$9*Matriz_de_consumo!S26</f>
        <v>4189363.2</v>
      </c>
      <c r="T31" s="6">
        <f>+$C$9*Matriz_de_consumo!T26</f>
        <v>4259520</v>
      </c>
      <c r="U31" s="6">
        <f>+$C$9*Matriz_de_consumo!U26</f>
        <v>4239475.2</v>
      </c>
      <c r="V31" s="6">
        <f>+$C$9*Matriz_de_consumo!V26</f>
        <v>3377548.8</v>
      </c>
      <c r="W31" s="6">
        <f>+$C$9*Matriz_de_consumo!W26</f>
        <v>4229452.8</v>
      </c>
      <c r="X31" s="6">
        <f>+$C$9*Matriz_de_consumo!X26</f>
        <v>4279564.8</v>
      </c>
      <c r="Y31" s="6">
        <f>+$C$9*Matriz_de_consumo!Y26</f>
        <v>4299609.5999999996</v>
      </c>
      <c r="Z31" s="6">
        <f>+$C$9*Matriz_de_consumo!Z26</f>
        <v>4249497.5999999996</v>
      </c>
    </row>
    <row r="32" spans="2:26" x14ac:dyDescent="0.2">
      <c r="B32" s="22">
        <f t="shared" si="0"/>
        <v>43851</v>
      </c>
      <c r="C32" s="6">
        <f>+$C$9*Matriz_de_consumo!C27</f>
        <v>4319654.4000000004</v>
      </c>
      <c r="D32" s="6">
        <f>+$C$9*Matriz_de_consumo!D27</f>
        <v>4379788.8</v>
      </c>
      <c r="E32" s="6">
        <f>+$C$9*Matriz_de_consumo!E27</f>
        <v>4289587.2000000002</v>
      </c>
      <c r="F32" s="6">
        <f>+$C$9*Matriz_de_consumo!F27</f>
        <v>4029004.8</v>
      </c>
      <c r="G32" s="6">
        <f>+$C$9*Matriz_de_consumo!G27</f>
        <v>3467750.4</v>
      </c>
      <c r="H32" s="6">
        <f>+$C$9*Matriz_de_consumo!H27</f>
        <v>4169318.3999999999</v>
      </c>
      <c r="I32" s="6">
        <f>+$C$9*Matriz_de_consumo!I27</f>
        <v>4279564.8</v>
      </c>
      <c r="J32" s="6">
        <f>+$C$9*Matriz_de_consumo!J27</f>
        <v>4249497.5999999996</v>
      </c>
      <c r="K32" s="6">
        <f>+$C$9*Matriz_de_consumo!K27</f>
        <v>4229452.8</v>
      </c>
      <c r="L32" s="6">
        <f>+$C$9*Matriz_de_consumo!L27</f>
        <v>4229452.8</v>
      </c>
      <c r="M32" s="6">
        <f>+$C$9*Matriz_de_consumo!M27</f>
        <v>4169318.3999999999</v>
      </c>
      <c r="N32" s="6">
        <f>+$C$9*Matriz_de_consumo!N27</f>
        <v>4149273.6</v>
      </c>
      <c r="O32" s="6">
        <f>+$C$9*Matriz_de_consumo!O27</f>
        <v>4239475.2</v>
      </c>
      <c r="P32" s="6">
        <f>+$C$9*Matriz_de_consumo!P27</f>
        <v>4239475.2</v>
      </c>
      <c r="Q32" s="6">
        <f>+$C$9*Matriz_de_consumo!Q27</f>
        <v>4189363.2</v>
      </c>
      <c r="R32" s="6">
        <f>+$C$9*Matriz_de_consumo!R27</f>
        <v>4159296</v>
      </c>
      <c r="S32" s="6">
        <f>+$C$9*Matriz_de_consumo!S27</f>
        <v>4169318.3999999999</v>
      </c>
      <c r="T32" s="6">
        <f>+$C$9*Matriz_de_consumo!T27</f>
        <v>4119206.4</v>
      </c>
      <c r="U32" s="6">
        <f>+$C$9*Matriz_de_consumo!U27</f>
        <v>4279564.8</v>
      </c>
      <c r="V32" s="6">
        <f>+$C$9*Matriz_de_consumo!V27</f>
        <v>4209408</v>
      </c>
      <c r="W32" s="6">
        <f>+$C$9*Matriz_de_consumo!W27</f>
        <v>4259520</v>
      </c>
      <c r="X32" s="6">
        <f>+$C$9*Matriz_de_consumo!X27</f>
        <v>4339699.2</v>
      </c>
      <c r="Y32" s="6">
        <f>+$C$9*Matriz_de_consumo!Y27</f>
        <v>4189363.2</v>
      </c>
      <c r="Z32" s="6">
        <f>+$C$9*Matriz_de_consumo!Z27</f>
        <v>4209408</v>
      </c>
    </row>
    <row r="33" spans="2:26" x14ac:dyDescent="0.2">
      <c r="B33" s="22">
        <f t="shared" si="0"/>
        <v>43852</v>
      </c>
      <c r="C33" s="6">
        <f>+$C$9*Matriz_de_consumo!C28</f>
        <v>4179340.8</v>
      </c>
      <c r="D33" s="6">
        <f>+$C$9*Matriz_de_consumo!D28</f>
        <v>4369766.4000000004</v>
      </c>
      <c r="E33" s="6">
        <f>+$C$9*Matriz_de_consumo!E28</f>
        <v>4109184</v>
      </c>
      <c r="F33" s="6">
        <f>+$C$9*Matriz_de_consumo!F28</f>
        <v>3798489.6</v>
      </c>
      <c r="G33" s="6">
        <f>+$C$9*Matriz_de_consumo!G28</f>
        <v>4199385.5999999996</v>
      </c>
      <c r="H33" s="6">
        <f>+$C$9*Matriz_de_consumo!H28</f>
        <v>3167078.3999999999</v>
      </c>
      <c r="I33" s="6">
        <f>+$C$9*Matriz_de_consumo!I28</f>
        <v>3848601.6000000001</v>
      </c>
      <c r="J33" s="6">
        <f>+$C$9*Matriz_de_consumo!J28</f>
        <v>4129228.7999999998</v>
      </c>
      <c r="K33" s="6">
        <f>+$C$9*Matriz_de_consumo!K28</f>
        <v>4139251.2</v>
      </c>
      <c r="L33" s="6">
        <f>+$C$9*Matriz_de_consumo!L28</f>
        <v>4239475.2</v>
      </c>
      <c r="M33" s="6">
        <f>+$C$9*Matriz_de_consumo!M28</f>
        <v>4269542.4000000004</v>
      </c>
      <c r="N33" s="6">
        <f>+$C$9*Matriz_de_consumo!N28</f>
        <v>4079116.8</v>
      </c>
      <c r="O33" s="6">
        <f>+$C$9*Matriz_de_consumo!O28</f>
        <v>4269542.4000000004</v>
      </c>
      <c r="P33" s="6">
        <f>+$C$9*Matriz_de_consumo!P28</f>
        <v>4239475.2</v>
      </c>
      <c r="Q33" s="6">
        <f>+$C$9*Matriz_de_consumo!Q28</f>
        <v>4329676.7999999998</v>
      </c>
      <c r="R33" s="6">
        <f>+$C$9*Matriz_de_consumo!R28</f>
        <v>4299609.5999999996</v>
      </c>
      <c r="S33" s="6">
        <f>+$C$9*Matriz_de_consumo!S28</f>
        <v>4149273.6</v>
      </c>
      <c r="T33" s="6">
        <f>+$C$9*Matriz_de_consumo!T28</f>
        <v>4269542.4000000004</v>
      </c>
      <c r="U33" s="6">
        <f>+$C$9*Matriz_de_consumo!U28</f>
        <v>4129228.7999999998</v>
      </c>
      <c r="V33" s="6">
        <f>+$C$9*Matriz_de_consumo!V28</f>
        <v>4189363.2</v>
      </c>
      <c r="W33" s="6">
        <f>+$C$9*Matriz_de_consumo!W28</f>
        <v>4309632</v>
      </c>
      <c r="X33" s="6">
        <f>+$C$9*Matriz_de_consumo!X28</f>
        <v>4319654.4000000004</v>
      </c>
      <c r="Y33" s="6">
        <f>+$C$9*Matriz_de_consumo!Y28</f>
        <v>4279564.8</v>
      </c>
      <c r="Z33" s="6">
        <f>+$C$9*Matriz_de_consumo!Z28</f>
        <v>4309632</v>
      </c>
    </row>
    <row r="34" spans="2:26" x14ac:dyDescent="0.2">
      <c r="B34" s="22">
        <f t="shared" si="0"/>
        <v>43853</v>
      </c>
      <c r="C34" s="6">
        <f>+$C$9*Matriz_de_consumo!C29</f>
        <v>4029004.8</v>
      </c>
      <c r="D34" s="6">
        <f>+$C$9*Matriz_de_consumo!D29</f>
        <v>4069094.4</v>
      </c>
      <c r="E34" s="6">
        <f>+$C$9*Matriz_de_consumo!E29</f>
        <v>4199385.5999999996</v>
      </c>
      <c r="F34" s="6">
        <f>+$C$9*Matriz_de_consumo!F29</f>
        <v>4359744</v>
      </c>
      <c r="G34" s="6">
        <f>+$C$9*Matriz_de_consumo!G29</f>
        <v>4209408</v>
      </c>
      <c r="H34" s="6">
        <f>+$C$9*Matriz_de_consumo!H29</f>
        <v>4309632</v>
      </c>
      <c r="I34" s="6">
        <f>+$C$9*Matriz_de_consumo!I29</f>
        <v>4329676.7999999998</v>
      </c>
      <c r="J34" s="6">
        <f>+$C$9*Matriz_de_consumo!J29</f>
        <v>4149273.6</v>
      </c>
      <c r="K34" s="6">
        <f>+$C$9*Matriz_de_consumo!K29</f>
        <v>4239475.2</v>
      </c>
      <c r="L34" s="6">
        <f>+$C$9*Matriz_de_consumo!L29</f>
        <v>4229452.8</v>
      </c>
      <c r="M34" s="6">
        <f>+$C$9*Matriz_de_consumo!M29</f>
        <v>4269542.4000000004</v>
      </c>
      <c r="N34" s="6">
        <f>+$C$9*Matriz_de_consumo!N29</f>
        <v>4139251.2</v>
      </c>
      <c r="O34" s="6">
        <f>+$C$9*Matriz_de_consumo!O29</f>
        <v>4139251.2</v>
      </c>
      <c r="P34" s="6">
        <f>+$C$9*Matriz_de_consumo!P29</f>
        <v>4249497.5999999996</v>
      </c>
      <c r="Q34" s="6">
        <f>+$C$9*Matriz_de_consumo!Q29</f>
        <v>4359744</v>
      </c>
      <c r="R34" s="6">
        <f>+$C$9*Matriz_de_consumo!R29</f>
        <v>4149273.6</v>
      </c>
      <c r="S34" s="6">
        <f>+$C$9*Matriz_de_consumo!S29</f>
        <v>4239475.2</v>
      </c>
      <c r="T34" s="6">
        <f>+$C$9*Matriz_de_consumo!T29</f>
        <v>4289587.2000000002</v>
      </c>
      <c r="U34" s="6">
        <f>+$C$9*Matriz_de_consumo!U29</f>
        <v>4229452.8</v>
      </c>
      <c r="V34" s="6">
        <f>+$C$9*Matriz_de_consumo!V29</f>
        <v>4129228.7999999998</v>
      </c>
      <c r="W34" s="6">
        <f>+$C$9*Matriz_de_consumo!W29</f>
        <v>4039027.2</v>
      </c>
      <c r="X34" s="6">
        <f>+$C$9*Matriz_de_consumo!X29</f>
        <v>4199385.5999999996</v>
      </c>
      <c r="Y34" s="6">
        <f>+$C$9*Matriz_de_consumo!Y29</f>
        <v>4429900.8</v>
      </c>
      <c r="Z34" s="6">
        <f>+$C$9*Matriz_de_consumo!Z29</f>
        <v>4359744</v>
      </c>
    </row>
    <row r="35" spans="2:26" x14ac:dyDescent="0.2">
      <c r="B35" s="22">
        <f t="shared" si="0"/>
        <v>43854</v>
      </c>
      <c r="C35" s="6">
        <f>+$C$9*Matriz_de_consumo!C30</f>
        <v>4119206.4</v>
      </c>
      <c r="D35" s="6">
        <f>+$C$9*Matriz_de_consumo!D30</f>
        <v>4089139.2000000002</v>
      </c>
      <c r="E35" s="6">
        <f>+$C$9*Matriz_de_consumo!E30</f>
        <v>4099161.6</v>
      </c>
      <c r="F35" s="6">
        <f>+$C$9*Matriz_de_consumo!F30</f>
        <v>4079116.8</v>
      </c>
      <c r="G35" s="6">
        <f>+$C$9*Matriz_de_consumo!G30</f>
        <v>4269542.4000000004</v>
      </c>
      <c r="H35" s="6">
        <f>+$C$9*Matriz_de_consumo!H30</f>
        <v>4279564.8</v>
      </c>
      <c r="I35" s="6">
        <f>+$C$9*Matriz_de_consumo!I30</f>
        <v>4219430.4000000004</v>
      </c>
      <c r="J35" s="6">
        <f>+$C$9*Matriz_de_consumo!J30</f>
        <v>4169318.3999999999</v>
      </c>
      <c r="K35" s="6">
        <f>+$C$9*Matriz_de_consumo!K30</f>
        <v>4249497.5999999996</v>
      </c>
      <c r="L35" s="6">
        <f>+$C$9*Matriz_de_consumo!L30</f>
        <v>4249497.5999999996</v>
      </c>
      <c r="M35" s="6">
        <f>+$C$9*Matriz_de_consumo!M30</f>
        <v>4199385.5999999996</v>
      </c>
      <c r="N35" s="6">
        <f>+$C$9*Matriz_de_consumo!N30</f>
        <v>4199385.5999999996</v>
      </c>
      <c r="O35" s="6">
        <f>+$C$9*Matriz_de_consumo!O30</f>
        <v>4269542.4000000004</v>
      </c>
      <c r="P35" s="6">
        <f>+$C$9*Matriz_de_consumo!P30</f>
        <v>4289587.2000000002</v>
      </c>
      <c r="Q35" s="6">
        <f>+$C$9*Matriz_de_consumo!Q30</f>
        <v>4309632</v>
      </c>
      <c r="R35" s="6">
        <f>+$C$9*Matriz_de_consumo!R30</f>
        <v>4209408</v>
      </c>
      <c r="S35" s="6">
        <f>+$C$9*Matriz_de_consumo!S30</f>
        <v>4099161.6</v>
      </c>
      <c r="T35" s="6">
        <f>+$C$9*Matriz_de_consumo!T30</f>
        <v>4008960</v>
      </c>
      <c r="U35" s="6">
        <f>+$C$9*Matriz_de_consumo!U30</f>
        <v>4349721.5999999996</v>
      </c>
      <c r="V35" s="6">
        <f>+$C$9*Matriz_de_consumo!V30</f>
        <v>4329676.7999999998</v>
      </c>
      <c r="W35" s="6">
        <f>+$C$9*Matriz_de_consumo!W30</f>
        <v>4299609.5999999996</v>
      </c>
      <c r="X35" s="6">
        <f>+$C$9*Matriz_de_consumo!X30</f>
        <v>4229452.8</v>
      </c>
      <c r="Y35" s="6">
        <f>+$C$9*Matriz_de_consumo!Y30</f>
        <v>4309632</v>
      </c>
      <c r="Z35" s="6">
        <f>+$C$9*Matriz_de_consumo!Z30</f>
        <v>4279564.8</v>
      </c>
    </row>
    <row r="36" spans="2:26" x14ac:dyDescent="0.2">
      <c r="B36" s="22">
        <f t="shared" si="0"/>
        <v>43855</v>
      </c>
      <c r="C36" s="6">
        <f>+$C$9*Matriz_de_consumo!C31</f>
        <v>4079116.8</v>
      </c>
      <c r="D36" s="6">
        <f>+$C$9*Matriz_de_consumo!D31</f>
        <v>4139251.2</v>
      </c>
      <c r="E36" s="6">
        <f>+$C$9*Matriz_de_consumo!E31</f>
        <v>3317414.4</v>
      </c>
      <c r="F36" s="6">
        <f>+$C$9*Matriz_de_consumo!F31</f>
        <v>4259520</v>
      </c>
      <c r="G36" s="6">
        <f>+$C$9*Matriz_de_consumo!G31</f>
        <v>4319654.4000000004</v>
      </c>
      <c r="H36" s="6">
        <f>+$C$9*Matriz_de_consumo!H31</f>
        <v>4419878.4000000004</v>
      </c>
      <c r="I36" s="6">
        <f>+$C$9*Matriz_de_consumo!I31</f>
        <v>4219430.4000000004</v>
      </c>
      <c r="J36" s="6">
        <f>+$C$9*Matriz_de_consumo!J31</f>
        <v>4229452.8</v>
      </c>
      <c r="K36" s="6">
        <f>+$C$9*Matriz_de_consumo!K31</f>
        <v>4389811.2</v>
      </c>
      <c r="L36" s="6">
        <f>+$C$9*Matriz_de_consumo!L31</f>
        <v>4359744</v>
      </c>
      <c r="M36" s="6">
        <f>+$C$9*Matriz_de_consumo!M31</f>
        <v>4079116.8</v>
      </c>
      <c r="N36" s="6">
        <f>+$C$9*Matriz_de_consumo!N31</f>
        <v>4319654.4000000004</v>
      </c>
      <c r="O36" s="6">
        <f>+$C$9*Matriz_de_consumo!O31</f>
        <v>4199385.5999999996</v>
      </c>
      <c r="P36" s="6">
        <f>+$C$9*Matriz_de_consumo!P31</f>
        <v>4199385.5999999996</v>
      </c>
      <c r="Q36" s="6">
        <f>+$C$9*Matriz_de_consumo!Q31</f>
        <v>4169318.3999999999</v>
      </c>
      <c r="R36" s="6">
        <f>+$C$9*Matriz_de_consumo!R31</f>
        <v>4309632</v>
      </c>
      <c r="S36" s="6">
        <f>+$C$9*Matriz_de_consumo!S31</f>
        <v>4399833.5999999996</v>
      </c>
      <c r="T36" s="6">
        <f>+$C$9*Matriz_de_consumo!T31</f>
        <v>4159296</v>
      </c>
      <c r="U36" s="6">
        <f>+$C$9*Matriz_de_consumo!U31</f>
        <v>4199385.5999999996</v>
      </c>
      <c r="V36" s="6">
        <f>+$C$9*Matriz_de_consumo!V31</f>
        <v>4149273.6</v>
      </c>
      <c r="W36" s="6">
        <f>+$C$9*Matriz_de_consumo!W31</f>
        <v>4189363.2</v>
      </c>
      <c r="X36" s="6">
        <f>+$C$9*Matriz_de_consumo!X31</f>
        <v>4289587.2000000002</v>
      </c>
      <c r="Y36" s="6">
        <f>+$C$9*Matriz_de_consumo!Y31</f>
        <v>4259520</v>
      </c>
      <c r="Z36" s="6">
        <f>+$C$9*Matriz_de_consumo!Z31</f>
        <v>4299609.5999999996</v>
      </c>
    </row>
    <row r="37" spans="2:26" x14ac:dyDescent="0.2">
      <c r="B37" s="22">
        <f t="shared" si="0"/>
        <v>43856</v>
      </c>
      <c r="C37" s="6">
        <f>+$C$9*Matriz_de_consumo!C32</f>
        <v>4169318.3999999999</v>
      </c>
      <c r="D37" s="6">
        <f>+$C$9*Matriz_de_consumo!D32</f>
        <v>4119206.4</v>
      </c>
      <c r="E37" s="6">
        <f>+$C$9*Matriz_de_consumo!E32</f>
        <v>4239475.2</v>
      </c>
      <c r="F37" s="6">
        <f>+$C$9*Matriz_de_consumo!F32</f>
        <v>4329676.7999999998</v>
      </c>
      <c r="G37" s="6">
        <f>+$C$9*Matriz_de_consumo!G32</f>
        <v>4309632</v>
      </c>
      <c r="H37" s="6">
        <f>+$C$9*Matriz_de_consumo!H32</f>
        <v>4289587.2000000002</v>
      </c>
      <c r="I37" s="6">
        <f>+$C$9*Matriz_de_consumo!I32</f>
        <v>4279564.8</v>
      </c>
      <c r="J37" s="6">
        <f>+$C$9*Matriz_de_consumo!J32</f>
        <v>4189363.2</v>
      </c>
      <c r="K37" s="6">
        <f>+$C$9*Matriz_de_consumo!K32</f>
        <v>4219430.4000000004</v>
      </c>
      <c r="L37" s="6">
        <f>+$C$9*Matriz_de_consumo!L32</f>
        <v>4179340.8</v>
      </c>
      <c r="M37" s="6">
        <f>+$C$9*Matriz_de_consumo!M32</f>
        <v>4219430.4000000004</v>
      </c>
      <c r="N37" s="6">
        <f>+$C$9*Matriz_de_consumo!N32</f>
        <v>4259520</v>
      </c>
      <c r="O37" s="6">
        <f>+$C$9*Matriz_de_consumo!O32</f>
        <v>4389811.2</v>
      </c>
      <c r="P37" s="6">
        <f>+$C$9*Matriz_de_consumo!P32</f>
        <v>4289587.2000000002</v>
      </c>
      <c r="Q37" s="6">
        <f>+$C$9*Matriz_de_consumo!Q32</f>
        <v>4049049.6000000001</v>
      </c>
      <c r="R37" s="6">
        <f>+$C$9*Matriz_de_consumo!R32</f>
        <v>4189363.2</v>
      </c>
      <c r="S37" s="6">
        <f>+$C$9*Matriz_de_consumo!S32</f>
        <v>4219430.4000000004</v>
      </c>
      <c r="T37" s="6">
        <f>+$C$9*Matriz_de_consumo!T32</f>
        <v>4299609.5999999996</v>
      </c>
      <c r="U37" s="6">
        <f>+$C$9*Matriz_de_consumo!U32</f>
        <v>4309632</v>
      </c>
      <c r="V37" s="6">
        <f>+$C$9*Matriz_de_consumo!V32</f>
        <v>4199385.5999999996</v>
      </c>
      <c r="W37" s="6">
        <f>+$C$9*Matriz_de_consumo!W32</f>
        <v>4259520</v>
      </c>
      <c r="X37" s="6">
        <f>+$C$9*Matriz_de_consumo!X32</f>
        <v>4149273.6</v>
      </c>
      <c r="Y37" s="6">
        <f>+$C$9*Matriz_de_consumo!Y32</f>
        <v>4219430.4000000004</v>
      </c>
      <c r="Z37" s="6">
        <f>+$C$9*Matriz_de_consumo!Z32</f>
        <v>4359744</v>
      </c>
    </row>
    <row r="38" spans="2:26" x14ac:dyDescent="0.2">
      <c r="B38" s="22">
        <f t="shared" si="0"/>
        <v>43857</v>
      </c>
      <c r="C38" s="6">
        <f>+$C$9*Matriz_de_consumo!C33</f>
        <v>4249497.5999999996</v>
      </c>
      <c r="D38" s="6">
        <f>+$C$9*Matriz_de_consumo!D33</f>
        <v>4299609.5999999996</v>
      </c>
      <c r="E38" s="6">
        <f>+$C$9*Matriz_de_consumo!E33</f>
        <v>4299609.5999999996</v>
      </c>
      <c r="F38" s="6">
        <f>+$C$9*Matriz_de_consumo!F33</f>
        <v>4139251.2</v>
      </c>
      <c r="G38" s="6">
        <f>+$C$9*Matriz_de_consumo!G33</f>
        <v>4269542.4000000004</v>
      </c>
      <c r="H38" s="6">
        <f>+$C$9*Matriz_de_consumo!H33</f>
        <v>4379788.8</v>
      </c>
      <c r="I38" s="6">
        <f>+$C$9*Matriz_de_consumo!I33</f>
        <v>4389811.2</v>
      </c>
      <c r="J38" s="6">
        <f>+$C$9*Matriz_de_consumo!J33</f>
        <v>4239475.2</v>
      </c>
      <c r="K38" s="6">
        <f>+$C$9*Matriz_de_consumo!K33</f>
        <v>4189363.2</v>
      </c>
      <c r="L38" s="6">
        <f>+$C$9*Matriz_de_consumo!L33</f>
        <v>4329676.7999999998</v>
      </c>
      <c r="M38" s="6">
        <f>+$C$9*Matriz_de_consumo!M33</f>
        <v>4089139.2000000002</v>
      </c>
      <c r="N38" s="6">
        <f>+$C$9*Matriz_de_consumo!N33</f>
        <v>4049049.6000000001</v>
      </c>
      <c r="O38" s="6">
        <f>+$C$9*Matriz_de_consumo!O33</f>
        <v>4329676.7999999998</v>
      </c>
      <c r="P38" s="6">
        <f>+$C$9*Matriz_de_consumo!P33</f>
        <v>4269542.4000000004</v>
      </c>
      <c r="Q38" s="6">
        <f>+$C$9*Matriz_de_consumo!Q33</f>
        <v>4189363.2</v>
      </c>
      <c r="R38" s="6">
        <f>+$C$9*Matriz_de_consumo!R33</f>
        <v>4139251.2</v>
      </c>
      <c r="S38" s="6">
        <f>+$C$9*Matriz_de_consumo!S33</f>
        <v>4079116.8</v>
      </c>
      <c r="T38" s="6">
        <f>+$C$9*Matriz_de_consumo!T33</f>
        <v>4299609.5999999996</v>
      </c>
      <c r="U38" s="6">
        <f>+$C$9*Matriz_de_consumo!U33</f>
        <v>4279564.8</v>
      </c>
      <c r="V38" s="6">
        <f>+$C$9*Matriz_de_consumo!V33</f>
        <v>4229452.8</v>
      </c>
      <c r="W38" s="6">
        <f>+$C$9*Matriz_de_consumo!W33</f>
        <v>4209408</v>
      </c>
      <c r="X38" s="6">
        <f>+$C$9*Matriz_de_consumo!X33</f>
        <v>4219430.4000000004</v>
      </c>
      <c r="Y38" s="6">
        <f>+$C$9*Matriz_de_consumo!Y33</f>
        <v>4109184</v>
      </c>
      <c r="Z38" s="6">
        <f>+$C$9*Matriz_de_consumo!Z33</f>
        <v>4339699.2</v>
      </c>
    </row>
    <row r="39" spans="2:26" x14ac:dyDescent="0.2">
      <c r="B39" s="22">
        <f t="shared" si="0"/>
        <v>43858</v>
      </c>
      <c r="C39" s="6">
        <f>+$C$9*Matriz_de_consumo!C34</f>
        <v>4239475.2</v>
      </c>
      <c r="D39" s="6">
        <f>+$C$9*Matriz_de_consumo!D34</f>
        <v>3247257.6000000001</v>
      </c>
      <c r="E39" s="6">
        <f>+$C$9*Matriz_de_consumo!E34</f>
        <v>4259520</v>
      </c>
      <c r="F39" s="6">
        <f>+$C$9*Matriz_de_consumo!F34</f>
        <v>3297369.6</v>
      </c>
      <c r="G39" s="6">
        <f>+$C$9*Matriz_de_consumo!G34</f>
        <v>4209408</v>
      </c>
      <c r="H39" s="6">
        <f>+$C$9*Matriz_de_consumo!H34</f>
        <v>4259520</v>
      </c>
      <c r="I39" s="6">
        <f>+$C$9*Matriz_de_consumo!I34</f>
        <v>4349721.5999999996</v>
      </c>
      <c r="J39" s="6">
        <f>+$C$9*Matriz_de_consumo!J34</f>
        <v>4249497.5999999996</v>
      </c>
      <c r="K39" s="6">
        <f>+$C$9*Matriz_de_consumo!K34</f>
        <v>4249497.5999999996</v>
      </c>
      <c r="L39" s="6">
        <f>+$C$9*Matriz_de_consumo!L34</f>
        <v>4299609.5999999996</v>
      </c>
      <c r="M39" s="6">
        <f>+$C$9*Matriz_de_consumo!M34</f>
        <v>4299609.5999999996</v>
      </c>
      <c r="N39" s="6">
        <f>+$C$9*Matriz_de_consumo!N34</f>
        <v>4279564.8</v>
      </c>
      <c r="O39" s="6">
        <f>+$C$9*Matriz_de_consumo!O34</f>
        <v>4079116.8</v>
      </c>
      <c r="P39" s="6">
        <f>+$C$9*Matriz_de_consumo!P34</f>
        <v>4119206.4</v>
      </c>
      <c r="Q39" s="6">
        <f>+$C$9*Matriz_de_consumo!Q34</f>
        <v>3918758.4</v>
      </c>
      <c r="R39" s="6">
        <f>+$C$9*Matriz_de_consumo!R34</f>
        <v>4149273.6</v>
      </c>
      <c r="S39" s="6">
        <f>+$C$9*Matriz_de_consumo!S34</f>
        <v>4259520</v>
      </c>
      <c r="T39" s="6">
        <f>+$C$9*Matriz_de_consumo!T34</f>
        <v>4339699.2</v>
      </c>
      <c r="U39" s="6">
        <f>+$C$9*Matriz_de_consumo!U34</f>
        <v>4399833.5999999996</v>
      </c>
      <c r="V39" s="6">
        <f>+$C$9*Matriz_de_consumo!V34</f>
        <v>4319654.4000000004</v>
      </c>
      <c r="W39" s="6">
        <f>+$C$9*Matriz_de_consumo!W34</f>
        <v>4159296</v>
      </c>
      <c r="X39" s="6">
        <f>+$C$9*Matriz_de_consumo!X34</f>
        <v>4199385.5999999996</v>
      </c>
      <c r="Y39" s="6">
        <f>+$C$9*Matriz_de_consumo!Y34</f>
        <v>4319654.4000000004</v>
      </c>
      <c r="Z39" s="6">
        <f>+$C$9*Matriz_de_consumo!Z34</f>
        <v>4209408</v>
      </c>
    </row>
    <row r="40" spans="2:26" x14ac:dyDescent="0.2">
      <c r="B40" s="22">
        <f t="shared" si="0"/>
        <v>43859</v>
      </c>
      <c r="C40" s="6">
        <f>+$C$9*Matriz_de_consumo!C35</f>
        <v>4239475.2</v>
      </c>
      <c r="D40" s="6">
        <f>+$C$9*Matriz_de_consumo!D35</f>
        <v>4139251.2</v>
      </c>
      <c r="E40" s="6">
        <f>+$C$9*Matriz_de_consumo!E35</f>
        <v>4299609.5999999996</v>
      </c>
      <c r="F40" s="6">
        <f>+$C$9*Matriz_de_consumo!F35</f>
        <v>4259520</v>
      </c>
      <c r="G40" s="6">
        <f>+$C$9*Matriz_de_consumo!G35</f>
        <v>4229452.8</v>
      </c>
      <c r="H40" s="6">
        <f>+$C$9*Matriz_de_consumo!H35</f>
        <v>4189363.2</v>
      </c>
      <c r="I40" s="6">
        <f>+$C$9*Matriz_de_consumo!I35</f>
        <v>4309632</v>
      </c>
      <c r="J40" s="6">
        <f>+$C$9*Matriz_de_consumo!J35</f>
        <v>4319654.4000000004</v>
      </c>
      <c r="K40" s="6">
        <f>+$C$9*Matriz_de_consumo!K35</f>
        <v>4329676.7999999998</v>
      </c>
      <c r="L40" s="6">
        <f>+$C$9*Matriz_de_consumo!L35</f>
        <v>4249497.5999999996</v>
      </c>
      <c r="M40" s="6">
        <f>+$C$9*Matriz_de_consumo!M35</f>
        <v>4199385.5999999996</v>
      </c>
      <c r="N40" s="6">
        <f>+$C$9*Matriz_de_consumo!N35</f>
        <v>4309632</v>
      </c>
      <c r="O40" s="6">
        <f>+$C$9*Matriz_de_consumo!O35</f>
        <v>4279564.8</v>
      </c>
      <c r="P40" s="6">
        <f>+$C$9*Matriz_de_consumo!P35</f>
        <v>4079116.8</v>
      </c>
      <c r="Q40" s="6">
        <f>+$C$9*Matriz_de_consumo!Q35</f>
        <v>4249497.5999999996</v>
      </c>
      <c r="R40" s="6">
        <f>+$C$9*Matriz_de_consumo!R35</f>
        <v>4389811.2</v>
      </c>
      <c r="S40" s="6">
        <f>+$C$9*Matriz_de_consumo!S35</f>
        <v>4369766.4000000004</v>
      </c>
      <c r="T40" s="6">
        <f>+$C$9*Matriz_de_consumo!T35</f>
        <v>4089139.2000000002</v>
      </c>
      <c r="U40" s="6">
        <f>+$C$9*Matriz_de_consumo!U35</f>
        <v>4369766.4000000004</v>
      </c>
      <c r="V40" s="6">
        <f>+$C$9*Matriz_de_consumo!V35</f>
        <v>3477772.8</v>
      </c>
      <c r="W40" s="6">
        <f>+$C$9*Matriz_de_consumo!W35</f>
        <v>3978892.8</v>
      </c>
      <c r="X40" s="6">
        <f>+$C$9*Matriz_de_consumo!X35</f>
        <v>3998937.6</v>
      </c>
      <c r="Y40" s="6">
        <f>+$C$9*Matriz_de_consumo!Y35</f>
        <v>4169318.3999999999</v>
      </c>
      <c r="Z40" s="6">
        <f>+$C$9*Matriz_de_consumo!Z35</f>
        <v>4139251.2</v>
      </c>
    </row>
    <row r="41" spans="2:26" x14ac:dyDescent="0.2">
      <c r="B41" s="22">
        <f t="shared" si="0"/>
        <v>43860</v>
      </c>
      <c r="C41" s="6">
        <f>+$C$9*Matriz_de_consumo!C36</f>
        <v>4189363.2</v>
      </c>
      <c r="D41" s="6">
        <f>+$C$9*Matriz_de_consumo!D36</f>
        <v>4049049.6000000001</v>
      </c>
      <c r="E41" s="6">
        <f>+$C$9*Matriz_de_consumo!E36</f>
        <v>4029004.8</v>
      </c>
      <c r="F41" s="6">
        <f>+$C$9*Matriz_de_consumo!F36</f>
        <v>4229452.8</v>
      </c>
      <c r="G41" s="6">
        <f>+$C$9*Matriz_de_consumo!G36</f>
        <v>4018982.4</v>
      </c>
      <c r="H41" s="6">
        <f>+$C$9*Matriz_de_consumo!H36</f>
        <v>4299609.5999999996</v>
      </c>
      <c r="I41" s="6">
        <f>+$C$9*Matriz_de_consumo!I36</f>
        <v>4259520</v>
      </c>
      <c r="J41" s="6">
        <f>+$C$9*Matriz_de_consumo!J36</f>
        <v>4259520</v>
      </c>
      <c r="K41" s="6">
        <f>+$C$9*Matriz_de_consumo!K36</f>
        <v>4039027.2</v>
      </c>
      <c r="L41" s="6">
        <f>+$C$9*Matriz_de_consumo!L36</f>
        <v>4209408</v>
      </c>
      <c r="M41" s="6">
        <f>+$C$9*Matriz_de_consumo!M36</f>
        <v>4189363.2</v>
      </c>
      <c r="N41" s="6">
        <f>+$C$9*Matriz_de_consumo!N36</f>
        <v>4209408</v>
      </c>
      <c r="O41" s="6">
        <f>+$C$9*Matriz_de_consumo!O36</f>
        <v>4129228.7999999998</v>
      </c>
      <c r="P41" s="6">
        <f>+$C$9*Matriz_de_consumo!P36</f>
        <v>4229452.8</v>
      </c>
      <c r="Q41" s="6">
        <f>+$C$9*Matriz_de_consumo!Q36</f>
        <v>4069094.4</v>
      </c>
      <c r="R41" s="6">
        <f>+$C$9*Matriz_de_consumo!R36</f>
        <v>4069094.4</v>
      </c>
      <c r="S41" s="6">
        <f>+$C$9*Matriz_de_consumo!S36</f>
        <v>4189363.2</v>
      </c>
      <c r="T41" s="6">
        <f>+$C$9*Matriz_de_consumo!T36</f>
        <v>4169318.3999999999</v>
      </c>
      <c r="U41" s="6">
        <f>+$C$9*Matriz_de_consumo!U36</f>
        <v>4269542.4000000004</v>
      </c>
      <c r="V41" s="6">
        <f>+$C$9*Matriz_de_consumo!V36</f>
        <v>4169318.3999999999</v>
      </c>
      <c r="W41" s="6">
        <f>+$C$9*Matriz_de_consumo!W36</f>
        <v>4149273.6</v>
      </c>
      <c r="X41" s="6">
        <f>+$C$9*Matriz_de_consumo!X36</f>
        <v>4029004.8</v>
      </c>
      <c r="Y41" s="6">
        <f>+$C$9*Matriz_de_consumo!Y36</f>
        <v>4119206.4</v>
      </c>
      <c r="Z41" s="6">
        <f>+$C$9*Matriz_de_consumo!Z36</f>
        <v>4299609.5999999996</v>
      </c>
    </row>
    <row r="42" spans="2:26" x14ac:dyDescent="0.2">
      <c r="B42" s="22">
        <f t="shared" si="0"/>
        <v>43861</v>
      </c>
      <c r="C42" s="6">
        <f>+$C$9*Matriz_de_consumo!C37</f>
        <v>4189363.2</v>
      </c>
      <c r="D42" s="6">
        <f>+$C$9*Matriz_de_consumo!D37</f>
        <v>4069094.4</v>
      </c>
      <c r="E42" s="6">
        <f>+$C$9*Matriz_de_consumo!E37</f>
        <v>4229452.8</v>
      </c>
      <c r="F42" s="6">
        <f>+$C$9*Matriz_de_consumo!F37</f>
        <v>4089139.2000000002</v>
      </c>
      <c r="G42" s="6">
        <f>+$C$9*Matriz_de_consumo!G37</f>
        <v>4049049.6000000001</v>
      </c>
      <c r="H42" s="6">
        <f>+$C$9*Matriz_de_consumo!H37</f>
        <v>4239475.2</v>
      </c>
      <c r="I42" s="6">
        <f>+$C$9*Matriz_de_consumo!I37</f>
        <v>4159296</v>
      </c>
      <c r="J42" s="6">
        <f>+$C$9*Matriz_de_consumo!J37</f>
        <v>4249497.5999999996</v>
      </c>
      <c r="K42" s="6">
        <f>+$C$9*Matriz_de_consumo!K37</f>
        <v>4179340.8</v>
      </c>
      <c r="L42" s="6">
        <f>+$C$9*Matriz_de_consumo!L37</f>
        <v>4159296</v>
      </c>
      <c r="M42" s="6">
        <f>+$C$9*Matriz_de_consumo!M37</f>
        <v>4029004.8</v>
      </c>
      <c r="N42" s="6">
        <f>+$C$9*Matriz_de_consumo!N37</f>
        <v>4249497.5999999996</v>
      </c>
      <c r="O42" s="6">
        <f>+$C$9*Matriz_de_consumo!O37</f>
        <v>4279564.8</v>
      </c>
      <c r="P42" s="6">
        <f>+$C$9*Matriz_de_consumo!P37</f>
        <v>4179340.8</v>
      </c>
      <c r="Q42" s="6">
        <f>+$C$9*Matriz_de_consumo!Q37</f>
        <v>4079116.8</v>
      </c>
      <c r="R42" s="6">
        <f>+$C$9*Matriz_de_consumo!R37</f>
        <v>4329676.7999999998</v>
      </c>
      <c r="S42" s="6">
        <f>+$C$9*Matriz_de_consumo!S37</f>
        <v>4149273.6</v>
      </c>
      <c r="T42" s="6">
        <f>+$C$9*Matriz_de_consumo!T37</f>
        <v>4039027.2</v>
      </c>
      <c r="U42" s="6">
        <f>+$C$9*Matriz_de_consumo!U37</f>
        <v>4299609.5999999996</v>
      </c>
      <c r="V42" s="6">
        <f>+$C$9*Matriz_de_consumo!V37</f>
        <v>4199385.5999999996</v>
      </c>
      <c r="W42" s="6">
        <f>+$C$9*Matriz_de_consumo!W37</f>
        <v>4279564.8</v>
      </c>
      <c r="X42" s="6">
        <f>+$C$9*Matriz_de_consumo!X37</f>
        <v>4179340.8</v>
      </c>
      <c r="Y42" s="6">
        <f>+$C$9*Matriz_de_consumo!Y37</f>
        <v>4269542.4000000004</v>
      </c>
      <c r="Z42" s="6">
        <f>+$C$9*Matriz_de_consumo!Z37</f>
        <v>4169318.3999999999</v>
      </c>
    </row>
    <row r="44" spans="2:26" x14ac:dyDescent="0.2">
      <c r="B44" s="20" t="s">
        <v>27</v>
      </c>
      <c r="C44" s="15">
        <f>+SUM(C12:Z42)</f>
        <v>3138564671.9999986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4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4">
        <f>+C50*D51/D50</f>
        <v>6.9305386090291101</v>
      </c>
      <c r="D51" s="54">
        <v>122.34</v>
      </c>
      <c r="F51" s="9"/>
      <c r="G51" s="12"/>
    </row>
    <row r="53" spans="2:26" x14ac:dyDescent="0.2">
      <c r="B53" s="20" t="s">
        <v>39</v>
      </c>
      <c r="C53" s="11">
        <f>+ROUND($C$51,2)</f>
        <v>6.93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43831</v>
      </c>
      <c r="C56" s="6">
        <f>+$C$53*Matriz_de_consumo!C7</f>
        <v>121413.59999999999</v>
      </c>
      <c r="D56" s="6">
        <f>+$C$53*Matriz_de_consumo!D7</f>
        <v>119196</v>
      </c>
      <c r="E56" s="6">
        <f>+$C$53*Matriz_de_consumo!E7</f>
        <v>119750.39999999999</v>
      </c>
      <c r="F56" s="6">
        <f>+$C$53*Matriz_de_consumo!F7</f>
        <v>115038</v>
      </c>
      <c r="G56" s="6">
        <f>+$C$53*Matriz_de_consumo!G7</f>
        <v>118918.79999999999</v>
      </c>
      <c r="H56" s="6">
        <f>+$C$53*Matriz_de_consumo!H7</f>
        <v>121413.59999999999</v>
      </c>
      <c r="I56" s="6">
        <f>+$C$53*Matriz_de_consumo!I7</f>
        <v>115592.4</v>
      </c>
      <c r="J56" s="6">
        <f>+$C$53*Matriz_de_consumo!J7</f>
        <v>114483.59999999999</v>
      </c>
      <c r="K56" s="6">
        <f>+$C$53*Matriz_de_consumo!K7</f>
        <v>116146.79999999999</v>
      </c>
      <c r="L56" s="6">
        <f>+$C$53*Matriz_de_consumo!L7</f>
        <v>115315.2</v>
      </c>
      <c r="M56" s="6">
        <f>+$C$53*Matriz_de_consumo!M7</f>
        <v>115869.59999999999</v>
      </c>
      <c r="N56" s="6">
        <f>+$C$53*Matriz_de_consumo!N7</f>
        <v>119473.2</v>
      </c>
      <c r="O56" s="6">
        <f>+$C$53*Matriz_de_consumo!O7</f>
        <v>119750.39999999999</v>
      </c>
      <c r="P56" s="6">
        <f>+$C$53*Matriz_de_consumo!P7</f>
        <v>116146.79999999999</v>
      </c>
      <c r="Q56" s="6">
        <f>+$C$53*Matriz_de_consumo!Q7</f>
        <v>117532.79999999999</v>
      </c>
      <c r="R56" s="6">
        <f>+$C$53*Matriz_de_consumo!R7</f>
        <v>113652</v>
      </c>
      <c r="S56" s="6">
        <f>+$C$53*Matriz_de_consumo!S7</f>
        <v>111434.4</v>
      </c>
      <c r="T56" s="6">
        <f>+$C$53*Matriz_de_consumo!T7</f>
        <v>116424</v>
      </c>
      <c r="U56" s="6">
        <f>+$C$53*Matriz_de_consumo!U7</f>
        <v>121690.79999999999</v>
      </c>
      <c r="V56" s="6">
        <f>+$C$53*Matriz_de_consumo!V7</f>
        <v>119473.2</v>
      </c>
      <c r="W56" s="6">
        <f>+$C$53*Matriz_de_consumo!W7</f>
        <v>120304.79999999999</v>
      </c>
      <c r="X56" s="6">
        <f>+$C$53*Matriz_de_consumo!X7</f>
        <v>120582</v>
      </c>
      <c r="Y56" s="6">
        <f>+$C$53*Matriz_de_consumo!Y7</f>
        <v>117255.59999999999</v>
      </c>
      <c r="Z56" s="6">
        <f>+$C$53*Matriz_de_consumo!Z7</f>
        <v>111988.79999999999</v>
      </c>
    </row>
    <row r="57" spans="2:26" x14ac:dyDescent="0.2">
      <c r="B57" s="22">
        <f t="shared" ref="B57:B86" si="1">+B13</f>
        <v>43832</v>
      </c>
      <c r="C57" s="6">
        <f>+$C$53*Matriz_de_consumo!C8</f>
        <v>116978.4</v>
      </c>
      <c r="D57" s="6">
        <f>+$C$53*Matriz_de_consumo!D8</f>
        <v>118087.2</v>
      </c>
      <c r="E57" s="6">
        <f>+$C$53*Matriz_de_consumo!E8</f>
        <v>120027.59999999999</v>
      </c>
      <c r="F57" s="6">
        <f>+$C$53*Matriz_de_consumo!F8</f>
        <v>117810</v>
      </c>
      <c r="G57" s="6">
        <f>+$C$53*Matriz_de_consumo!G8</f>
        <v>117810</v>
      </c>
      <c r="H57" s="6">
        <f>+$C$53*Matriz_de_consumo!H8</f>
        <v>114206.39999999999</v>
      </c>
      <c r="I57" s="6">
        <f>+$C$53*Matriz_de_consumo!I8</f>
        <v>118364.4</v>
      </c>
      <c r="J57" s="6">
        <f>+$C$53*Matriz_de_consumo!J8</f>
        <v>116146.79999999999</v>
      </c>
      <c r="K57" s="6">
        <f>+$C$53*Matriz_de_consumo!K8</f>
        <v>114760.79999999999</v>
      </c>
      <c r="L57" s="6">
        <f>+$C$53*Matriz_de_consumo!L8</f>
        <v>118641.59999999999</v>
      </c>
      <c r="M57" s="6">
        <f>+$C$53*Matriz_de_consumo!M8</f>
        <v>120859.2</v>
      </c>
      <c r="N57" s="6">
        <f>+$C$53*Matriz_de_consumo!N8</f>
        <v>112266</v>
      </c>
      <c r="O57" s="6">
        <f>+$C$53*Matriz_de_consumo!O8</f>
        <v>111157.2</v>
      </c>
      <c r="P57" s="6">
        <f>+$C$53*Matriz_de_consumo!P8</f>
        <v>113097.59999999999</v>
      </c>
      <c r="Q57" s="6">
        <f>+$C$53*Matriz_de_consumo!Q8</f>
        <v>119196</v>
      </c>
      <c r="R57" s="6">
        <f>+$C$53*Matriz_de_consumo!R8</f>
        <v>115038</v>
      </c>
      <c r="S57" s="6">
        <f>+$C$53*Matriz_de_consumo!S8</f>
        <v>109494</v>
      </c>
      <c r="T57" s="6">
        <f>+$C$53*Matriz_de_consumo!T8</f>
        <v>108939.59999999999</v>
      </c>
      <c r="U57" s="6">
        <f>+$C$53*Matriz_de_consumo!U8</f>
        <v>110325.59999999999</v>
      </c>
      <c r="V57" s="6">
        <f>+$C$53*Matriz_de_consumo!V8</f>
        <v>113374.79999999999</v>
      </c>
      <c r="W57" s="6">
        <f>+$C$53*Matriz_de_consumo!W8</f>
        <v>117532.79999999999</v>
      </c>
      <c r="X57" s="6">
        <f>+$C$53*Matriz_de_consumo!X8</f>
        <v>116424</v>
      </c>
      <c r="Y57" s="6">
        <f>+$C$53*Matriz_de_consumo!Y8</f>
        <v>115315.2</v>
      </c>
      <c r="Z57" s="6">
        <f>+$C$53*Matriz_de_consumo!Z8</f>
        <v>116424</v>
      </c>
    </row>
    <row r="58" spans="2:26" x14ac:dyDescent="0.2">
      <c r="B58" s="22">
        <f t="shared" si="1"/>
        <v>43833</v>
      </c>
      <c r="C58" s="6">
        <f>+$C$53*Matriz_de_consumo!C9</f>
        <v>111711.59999999999</v>
      </c>
      <c r="D58" s="6">
        <f>+$C$53*Matriz_de_consumo!D9</f>
        <v>112543.2</v>
      </c>
      <c r="E58" s="6">
        <f>+$C$53*Matriz_de_consumo!E9</f>
        <v>116701.2</v>
      </c>
      <c r="F58" s="6">
        <f>+$C$53*Matriz_de_consumo!F9</f>
        <v>118918.79999999999</v>
      </c>
      <c r="G58" s="6">
        <f>+$C$53*Matriz_de_consumo!G9</f>
        <v>120304.79999999999</v>
      </c>
      <c r="H58" s="6">
        <f>+$C$53*Matriz_de_consumo!H9</f>
        <v>116701.2</v>
      </c>
      <c r="I58" s="6">
        <f>+$C$53*Matriz_de_consumo!I9</f>
        <v>117255.59999999999</v>
      </c>
      <c r="J58" s="6">
        <f>+$C$53*Matriz_de_consumo!J9</f>
        <v>112820.4</v>
      </c>
      <c r="K58" s="6">
        <f>+$C$53*Matriz_de_consumo!K9</f>
        <v>109494</v>
      </c>
      <c r="L58" s="6">
        <f>+$C$53*Matriz_de_consumo!L9</f>
        <v>120027.59999999999</v>
      </c>
      <c r="M58" s="6">
        <f>+$C$53*Matriz_de_consumo!M9</f>
        <v>125017.2</v>
      </c>
      <c r="N58" s="6">
        <f>+$C$53*Matriz_de_consumo!N9</f>
        <v>122245.2</v>
      </c>
      <c r="O58" s="6">
        <f>+$C$53*Matriz_de_consumo!O9</f>
        <v>98960.4</v>
      </c>
      <c r="P58" s="6">
        <f>+$C$53*Matriz_de_consumo!P9</f>
        <v>103395.59999999999</v>
      </c>
      <c r="Q58" s="6">
        <f>+$C$53*Matriz_de_consumo!Q9</f>
        <v>116978.4</v>
      </c>
      <c r="R58" s="6">
        <f>+$C$53*Matriz_de_consumo!R9</f>
        <v>116701.2</v>
      </c>
      <c r="S58" s="6">
        <f>+$C$53*Matriz_de_consumo!S9</f>
        <v>116701.2</v>
      </c>
      <c r="T58" s="6">
        <f>+$C$53*Matriz_de_consumo!T9</f>
        <v>120304.79999999999</v>
      </c>
      <c r="U58" s="6">
        <f>+$C$53*Matriz_de_consumo!U9</f>
        <v>115315.2</v>
      </c>
      <c r="V58" s="6">
        <f>+$C$53*Matriz_de_consumo!V9</f>
        <v>93416.4</v>
      </c>
      <c r="W58" s="6">
        <f>+$C$53*Matriz_de_consumo!W9</f>
        <v>115869.59999999999</v>
      </c>
      <c r="X58" s="6">
        <f>+$C$53*Matriz_de_consumo!X9</f>
        <v>116978.4</v>
      </c>
      <c r="Y58" s="6">
        <f>+$C$53*Matriz_de_consumo!Y9</f>
        <v>118918.79999999999</v>
      </c>
      <c r="Z58" s="6">
        <f>+$C$53*Matriz_de_consumo!Z9</f>
        <v>119473.2</v>
      </c>
    </row>
    <row r="59" spans="2:26" x14ac:dyDescent="0.2">
      <c r="B59" s="22">
        <f t="shared" si="1"/>
        <v>43834</v>
      </c>
      <c r="C59" s="6">
        <f>+$C$53*Matriz_de_consumo!C10</f>
        <v>116701.2</v>
      </c>
      <c r="D59" s="6">
        <f>+$C$53*Matriz_de_consumo!D10</f>
        <v>117810</v>
      </c>
      <c r="E59" s="6">
        <f>+$C$53*Matriz_de_consumo!E10</f>
        <v>113374.79999999999</v>
      </c>
      <c r="F59" s="6">
        <f>+$C$53*Matriz_de_consumo!F10</f>
        <v>115869.59999999999</v>
      </c>
      <c r="G59" s="6">
        <f>+$C$53*Matriz_de_consumo!G10</f>
        <v>118364.4</v>
      </c>
      <c r="H59" s="6">
        <f>+$C$53*Matriz_de_consumo!H10</f>
        <v>117532.79999999999</v>
      </c>
      <c r="I59" s="6">
        <f>+$C$53*Matriz_de_consumo!I10</f>
        <v>119196</v>
      </c>
      <c r="J59" s="6">
        <f>+$C$53*Matriz_de_consumo!J10</f>
        <v>120582</v>
      </c>
      <c r="K59" s="6">
        <f>+$C$53*Matriz_de_consumo!K10</f>
        <v>117810</v>
      </c>
      <c r="L59" s="6">
        <f>+$C$53*Matriz_de_consumo!L10</f>
        <v>114206.39999999999</v>
      </c>
      <c r="M59" s="6">
        <f>+$C$53*Matriz_de_consumo!M10</f>
        <v>117532.79999999999</v>
      </c>
      <c r="N59" s="6">
        <f>+$C$53*Matriz_de_consumo!N10</f>
        <v>119196</v>
      </c>
      <c r="O59" s="6">
        <f>+$C$53*Matriz_de_consumo!O10</f>
        <v>115315.2</v>
      </c>
      <c r="P59" s="6">
        <f>+$C$53*Matriz_de_consumo!P10</f>
        <v>118918.79999999999</v>
      </c>
      <c r="Q59" s="6">
        <f>+$C$53*Matriz_de_consumo!Q10</f>
        <v>121413.59999999999</v>
      </c>
      <c r="R59" s="6">
        <f>+$C$53*Matriz_de_consumo!R10</f>
        <v>116978.4</v>
      </c>
      <c r="S59" s="6">
        <f>+$C$53*Matriz_de_consumo!S10</f>
        <v>115038</v>
      </c>
      <c r="T59" s="6">
        <f>+$C$53*Matriz_de_consumo!T10</f>
        <v>115592.4</v>
      </c>
      <c r="U59" s="6">
        <f>+$C$53*Matriz_de_consumo!U10</f>
        <v>120304.79999999999</v>
      </c>
      <c r="V59" s="6">
        <f>+$C$53*Matriz_de_consumo!V10</f>
        <v>119750.39999999999</v>
      </c>
      <c r="W59" s="6">
        <f>+$C$53*Matriz_de_consumo!W10</f>
        <v>117255.59999999999</v>
      </c>
      <c r="X59" s="6">
        <f>+$C$53*Matriz_de_consumo!X10</f>
        <v>115869.59999999999</v>
      </c>
      <c r="Y59" s="6">
        <f>+$C$53*Matriz_de_consumo!Y10</f>
        <v>110880</v>
      </c>
      <c r="Z59" s="6">
        <f>+$C$53*Matriz_de_consumo!Z10</f>
        <v>116424</v>
      </c>
    </row>
    <row r="60" spans="2:26" x14ac:dyDescent="0.2">
      <c r="B60" s="22">
        <f t="shared" si="1"/>
        <v>43835</v>
      </c>
      <c r="C60" s="6">
        <f>+$C$53*Matriz_de_consumo!C11</f>
        <v>119473.2</v>
      </c>
      <c r="D60" s="6">
        <f>+$C$53*Matriz_de_consumo!D11</f>
        <v>121968</v>
      </c>
      <c r="E60" s="6">
        <f>+$C$53*Matriz_de_consumo!E11</f>
        <v>119473.2</v>
      </c>
      <c r="F60" s="6">
        <f>+$C$53*Matriz_de_consumo!F11</f>
        <v>118364.4</v>
      </c>
      <c r="G60" s="6">
        <f>+$C$53*Matriz_de_consumo!G11</f>
        <v>116146.79999999999</v>
      </c>
      <c r="H60" s="6">
        <f>+$C$53*Matriz_de_consumo!H11</f>
        <v>115869.59999999999</v>
      </c>
      <c r="I60" s="6">
        <f>+$C$53*Matriz_de_consumo!I11</f>
        <v>117255.59999999999</v>
      </c>
      <c r="J60" s="6">
        <f>+$C$53*Matriz_de_consumo!J11</f>
        <v>118918.79999999999</v>
      </c>
      <c r="K60" s="6">
        <f>+$C$53*Matriz_de_consumo!K11</f>
        <v>119473.2</v>
      </c>
      <c r="L60" s="6">
        <f>+$C$53*Matriz_de_consumo!L11</f>
        <v>119750.39999999999</v>
      </c>
      <c r="M60" s="6">
        <f>+$C$53*Matriz_de_consumo!M11</f>
        <v>116424</v>
      </c>
      <c r="N60" s="6">
        <f>+$C$53*Matriz_de_consumo!N11</f>
        <v>118364.4</v>
      </c>
      <c r="O60" s="6">
        <f>+$C$53*Matriz_de_consumo!O11</f>
        <v>120859.2</v>
      </c>
      <c r="P60" s="6">
        <f>+$C$53*Matriz_de_consumo!P11</f>
        <v>118087.2</v>
      </c>
      <c r="Q60" s="6">
        <f>+$C$53*Matriz_de_consumo!Q11</f>
        <v>117255.59999999999</v>
      </c>
      <c r="R60" s="6">
        <f>+$C$53*Matriz_de_consumo!R11</f>
        <v>116424</v>
      </c>
      <c r="S60" s="6">
        <f>+$C$53*Matriz_de_consumo!S11</f>
        <v>120027.59999999999</v>
      </c>
      <c r="T60" s="6">
        <f>+$C$53*Matriz_de_consumo!T11</f>
        <v>112820.4</v>
      </c>
      <c r="U60" s="6">
        <f>+$C$53*Matriz_de_consumo!U11</f>
        <v>118087.2</v>
      </c>
      <c r="V60" s="6">
        <f>+$C$53*Matriz_de_consumo!V11</f>
        <v>121690.79999999999</v>
      </c>
      <c r="W60" s="6">
        <f>+$C$53*Matriz_de_consumo!W11</f>
        <v>121413.59999999999</v>
      </c>
      <c r="X60" s="6">
        <f>+$C$53*Matriz_de_consumo!X11</f>
        <v>118918.79999999999</v>
      </c>
      <c r="Y60" s="6">
        <f>+$C$53*Matriz_de_consumo!Y11</f>
        <v>116978.4</v>
      </c>
      <c r="Z60" s="6">
        <f>+$C$53*Matriz_de_consumo!Z11</f>
        <v>113652</v>
      </c>
    </row>
    <row r="61" spans="2:26" x14ac:dyDescent="0.2">
      <c r="B61" s="22">
        <f t="shared" si="1"/>
        <v>43836</v>
      </c>
      <c r="C61" s="6">
        <f>+$C$53*Matriz_de_consumo!C12</f>
        <v>110602.79999999999</v>
      </c>
      <c r="D61" s="6">
        <f>+$C$53*Matriz_de_consumo!D12</f>
        <v>118087.2</v>
      </c>
      <c r="E61" s="6">
        <f>+$C$53*Matriz_de_consumo!E12</f>
        <v>121968</v>
      </c>
      <c r="F61" s="6">
        <f>+$C$53*Matriz_de_consumo!F12</f>
        <v>98128.8</v>
      </c>
      <c r="G61" s="6">
        <f>+$C$53*Matriz_de_consumo!G12</f>
        <v>92862</v>
      </c>
      <c r="H61" s="6">
        <f>+$C$53*Matriz_de_consumo!H12</f>
        <v>115592.4</v>
      </c>
      <c r="I61" s="6">
        <f>+$C$53*Matriz_de_consumo!I12</f>
        <v>112266</v>
      </c>
      <c r="J61" s="6">
        <f>+$C$53*Matriz_de_consumo!J12</f>
        <v>119196</v>
      </c>
      <c r="K61" s="6">
        <f>+$C$53*Matriz_de_consumo!K12</f>
        <v>123631.2</v>
      </c>
      <c r="L61" s="6">
        <f>+$C$53*Matriz_de_consumo!L12</f>
        <v>118364.4</v>
      </c>
      <c r="M61" s="6">
        <f>+$C$53*Matriz_de_consumo!M12</f>
        <v>118087.2</v>
      </c>
      <c r="N61" s="6">
        <f>+$C$53*Matriz_de_consumo!N12</f>
        <v>119196</v>
      </c>
      <c r="O61" s="6">
        <f>+$C$53*Matriz_de_consumo!O12</f>
        <v>113097.59999999999</v>
      </c>
      <c r="P61" s="6">
        <f>+$C$53*Matriz_de_consumo!P12</f>
        <v>113097.59999999999</v>
      </c>
      <c r="Q61" s="6">
        <f>+$C$53*Matriz_de_consumo!Q12</f>
        <v>115038</v>
      </c>
      <c r="R61" s="6">
        <f>+$C$53*Matriz_de_consumo!R12</f>
        <v>116424</v>
      </c>
      <c r="S61" s="6">
        <f>+$C$53*Matriz_de_consumo!S12</f>
        <v>121968</v>
      </c>
      <c r="T61" s="6">
        <f>+$C$53*Matriz_de_consumo!T12</f>
        <v>119750.39999999999</v>
      </c>
      <c r="U61" s="6">
        <f>+$C$53*Matriz_de_consumo!U12</f>
        <v>115315.2</v>
      </c>
      <c r="V61" s="6">
        <f>+$C$53*Matriz_de_consumo!V12</f>
        <v>113097.59999999999</v>
      </c>
      <c r="W61" s="6">
        <f>+$C$53*Matriz_de_consumo!W12</f>
        <v>117255.59999999999</v>
      </c>
      <c r="X61" s="6">
        <f>+$C$53*Matriz_de_consumo!X12</f>
        <v>117810</v>
      </c>
      <c r="Y61" s="6">
        <f>+$C$53*Matriz_de_consumo!Y12</f>
        <v>117810</v>
      </c>
      <c r="Z61" s="6">
        <f>+$C$53*Matriz_de_consumo!Z12</f>
        <v>115038</v>
      </c>
    </row>
    <row r="62" spans="2:26" x14ac:dyDescent="0.2">
      <c r="B62" s="22">
        <f t="shared" si="1"/>
        <v>43837</v>
      </c>
      <c r="C62" s="6">
        <f>+$C$53*Matriz_de_consumo!C13</f>
        <v>118918.79999999999</v>
      </c>
      <c r="D62" s="6">
        <f>+$C$53*Matriz_de_consumo!D13</f>
        <v>118364.4</v>
      </c>
      <c r="E62" s="6">
        <f>+$C$53*Matriz_de_consumo!E13</f>
        <v>119196</v>
      </c>
      <c r="F62" s="6">
        <f>+$C$53*Matriz_de_consumo!F13</f>
        <v>122245.2</v>
      </c>
      <c r="G62" s="6">
        <f>+$C$53*Matriz_de_consumo!G13</f>
        <v>124185.59999999999</v>
      </c>
      <c r="H62" s="6">
        <f>+$C$53*Matriz_de_consumo!H13</f>
        <v>121136.4</v>
      </c>
      <c r="I62" s="6">
        <f>+$C$53*Matriz_de_consumo!I13</f>
        <v>117255.59999999999</v>
      </c>
      <c r="J62" s="6">
        <f>+$C$53*Matriz_de_consumo!J13</f>
        <v>110880</v>
      </c>
      <c r="K62" s="6">
        <f>+$C$53*Matriz_de_consumo!K13</f>
        <v>118641.59999999999</v>
      </c>
      <c r="L62" s="6">
        <f>+$C$53*Matriz_de_consumo!L13</f>
        <v>119196</v>
      </c>
      <c r="M62" s="6">
        <f>+$C$53*Matriz_de_consumo!M13</f>
        <v>118918.79999999999</v>
      </c>
      <c r="N62" s="6">
        <f>+$C$53*Matriz_de_consumo!N13</f>
        <v>115592.4</v>
      </c>
      <c r="O62" s="6">
        <f>+$C$53*Matriz_de_consumo!O13</f>
        <v>116424</v>
      </c>
      <c r="P62" s="6">
        <f>+$C$53*Matriz_de_consumo!P13</f>
        <v>119196</v>
      </c>
      <c r="Q62" s="6">
        <f>+$C$53*Matriz_de_consumo!Q13</f>
        <v>113929.2</v>
      </c>
      <c r="R62" s="6">
        <f>+$C$53*Matriz_de_consumo!R13</f>
        <v>117810</v>
      </c>
      <c r="S62" s="6">
        <f>+$C$53*Matriz_de_consumo!S13</f>
        <v>119196</v>
      </c>
      <c r="T62" s="6">
        <f>+$C$53*Matriz_de_consumo!T13</f>
        <v>120582</v>
      </c>
      <c r="U62" s="6">
        <f>+$C$53*Matriz_de_consumo!U13</f>
        <v>118087.2</v>
      </c>
      <c r="V62" s="6">
        <f>+$C$53*Matriz_de_consumo!V13</f>
        <v>118364.4</v>
      </c>
      <c r="W62" s="6">
        <f>+$C$53*Matriz_de_consumo!W13</f>
        <v>115592.4</v>
      </c>
      <c r="X62" s="6">
        <f>+$C$53*Matriz_de_consumo!X13</f>
        <v>118364.4</v>
      </c>
      <c r="Y62" s="6">
        <f>+$C$53*Matriz_de_consumo!Y13</f>
        <v>117255.59999999999</v>
      </c>
      <c r="Z62" s="6">
        <f>+$C$53*Matriz_de_consumo!Z13</f>
        <v>88981.2</v>
      </c>
    </row>
    <row r="63" spans="2:26" x14ac:dyDescent="0.2">
      <c r="B63" s="22">
        <f t="shared" si="1"/>
        <v>43838</v>
      </c>
      <c r="C63" s="6">
        <f>+$C$53*Matriz_de_consumo!C14</f>
        <v>106722</v>
      </c>
      <c r="D63" s="6">
        <f>+$C$53*Matriz_de_consumo!D14</f>
        <v>118364.4</v>
      </c>
      <c r="E63" s="6">
        <f>+$C$53*Matriz_de_consumo!E14</f>
        <v>116424</v>
      </c>
      <c r="F63" s="6">
        <f>+$C$53*Matriz_de_consumo!F14</f>
        <v>120859.2</v>
      </c>
      <c r="G63" s="6">
        <f>+$C$53*Matriz_de_consumo!G14</f>
        <v>120582</v>
      </c>
      <c r="H63" s="6">
        <f>+$C$53*Matriz_de_consumo!H14</f>
        <v>121968</v>
      </c>
      <c r="I63" s="6">
        <f>+$C$53*Matriz_de_consumo!I14</f>
        <v>117810</v>
      </c>
      <c r="J63" s="6">
        <f>+$C$53*Matriz_de_consumo!J14</f>
        <v>115038</v>
      </c>
      <c r="K63" s="6">
        <f>+$C$53*Matriz_de_consumo!K14</f>
        <v>113374.79999999999</v>
      </c>
      <c r="L63" s="6">
        <f>+$C$53*Matriz_de_consumo!L14</f>
        <v>120304.79999999999</v>
      </c>
      <c r="M63" s="6">
        <f>+$C$53*Matriz_de_consumo!M14</f>
        <v>121136.4</v>
      </c>
      <c r="N63" s="6">
        <f>+$C$53*Matriz_de_consumo!N14</f>
        <v>120304.79999999999</v>
      </c>
      <c r="O63" s="6">
        <f>+$C$53*Matriz_de_consumo!O14</f>
        <v>119196</v>
      </c>
      <c r="P63" s="6">
        <f>+$C$53*Matriz_de_consumo!P14</f>
        <v>118918.79999999999</v>
      </c>
      <c r="Q63" s="6">
        <f>+$C$53*Matriz_de_consumo!Q14</f>
        <v>114206.39999999999</v>
      </c>
      <c r="R63" s="6">
        <f>+$C$53*Matriz_de_consumo!R14</f>
        <v>113652</v>
      </c>
      <c r="S63" s="6">
        <f>+$C$53*Matriz_de_consumo!S14</f>
        <v>123076.79999999999</v>
      </c>
      <c r="T63" s="6">
        <f>+$C$53*Matriz_de_consumo!T14</f>
        <v>122522.4</v>
      </c>
      <c r="U63" s="6">
        <f>+$C$53*Matriz_de_consumo!U14</f>
        <v>122522.4</v>
      </c>
      <c r="V63" s="6">
        <f>+$C$53*Matriz_de_consumo!V14</f>
        <v>113097.59999999999</v>
      </c>
      <c r="W63" s="6">
        <f>+$C$53*Matriz_de_consumo!W14</f>
        <v>120582</v>
      </c>
      <c r="X63" s="6">
        <f>+$C$53*Matriz_de_consumo!X14</f>
        <v>117532.79999999999</v>
      </c>
      <c r="Y63" s="6">
        <f>+$C$53*Matriz_de_consumo!Y14</f>
        <v>118918.79999999999</v>
      </c>
      <c r="Z63" s="6">
        <f>+$C$53*Matriz_de_consumo!Z14</f>
        <v>119196</v>
      </c>
    </row>
    <row r="64" spans="2:26" x14ac:dyDescent="0.2">
      <c r="B64" s="22">
        <f t="shared" si="1"/>
        <v>43839</v>
      </c>
      <c r="C64" s="6">
        <f>+$C$53*Matriz_de_consumo!C15</f>
        <v>97297.2</v>
      </c>
      <c r="D64" s="6">
        <f>+$C$53*Matriz_de_consumo!D15</f>
        <v>118364.4</v>
      </c>
      <c r="E64" s="6">
        <f>+$C$53*Matriz_de_consumo!E15</f>
        <v>121968</v>
      </c>
      <c r="F64" s="6">
        <f>+$C$53*Matriz_de_consumo!F15</f>
        <v>119473.2</v>
      </c>
      <c r="G64" s="6">
        <f>+$C$53*Matriz_de_consumo!G15</f>
        <v>116146.79999999999</v>
      </c>
      <c r="H64" s="6">
        <f>+$C$53*Matriz_de_consumo!H15</f>
        <v>123076.79999999999</v>
      </c>
      <c r="I64" s="6">
        <f>+$C$53*Matriz_de_consumo!I15</f>
        <v>122245.2</v>
      </c>
      <c r="J64" s="6">
        <f>+$C$53*Matriz_de_consumo!J15</f>
        <v>121413.59999999999</v>
      </c>
      <c r="K64" s="6">
        <f>+$C$53*Matriz_de_consumo!K15</f>
        <v>121968</v>
      </c>
      <c r="L64" s="6">
        <f>+$C$53*Matriz_de_consumo!L15</f>
        <v>122522.4</v>
      </c>
      <c r="M64" s="6">
        <f>+$C$53*Matriz_de_consumo!M15</f>
        <v>100623.59999999999</v>
      </c>
      <c r="N64" s="6">
        <f>+$C$53*Matriz_de_consumo!N15</f>
        <v>96742.8</v>
      </c>
      <c r="O64" s="6">
        <f>+$C$53*Matriz_de_consumo!O15</f>
        <v>109216.79999999999</v>
      </c>
      <c r="P64" s="6">
        <f>+$C$53*Matriz_de_consumo!P15</f>
        <v>121136.4</v>
      </c>
      <c r="Q64" s="6">
        <f>+$C$53*Matriz_de_consumo!Q15</f>
        <v>123076.79999999999</v>
      </c>
      <c r="R64" s="6">
        <f>+$C$53*Matriz_de_consumo!R15</f>
        <v>116146.79999999999</v>
      </c>
      <c r="S64" s="6">
        <f>+$C$53*Matriz_de_consumo!S15</f>
        <v>114760.79999999999</v>
      </c>
      <c r="T64" s="6">
        <f>+$C$53*Matriz_de_consumo!T15</f>
        <v>118918.79999999999</v>
      </c>
      <c r="U64" s="6">
        <f>+$C$53*Matriz_de_consumo!U15</f>
        <v>123354</v>
      </c>
      <c r="V64" s="6">
        <f>+$C$53*Matriz_de_consumo!V15</f>
        <v>121968</v>
      </c>
      <c r="W64" s="6">
        <f>+$C$53*Matriz_de_consumo!W15</f>
        <v>121690.79999999999</v>
      </c>
      <c r="X64" s="6">
        <f>+$C$53*Matriz_de_consumo!X15</f>
        <v>119473.2</v>
      </c>
      <c r="Y64" s="6">
        <f>+$C$53*Matriz_de_consumo!Y15</f>
        <v>118364.4</v>
      </c>
      <c r="Z64" s="6">
        <f>+$C$53*Matriz_de_consumo!Z15</f>
        <v>117255.59999999999</v>
      </c>
    </row>
    <row r="65" spans="2:26" x14ac:dyDescent="0.2">
      <c r="B65" s="22">
        <f t="shared" si="1"/>
        <v>43840</v>
      </c>
      <c r="C65" s="6">
        <f>+$C$53*Matriz_de_consumo!C16</f>
        <v>113652</v>
      </c>
      <c r="D65" s="6">
        <f>+$C$53*Matriz_de_consumo!D16</f>
        <v>115869.59999999999</v>
      </c>
      <c r="E65" s="6">
        <f>+$C$53*Matriz_de_consumo!E16</f>
        <v>118641.59999999999</v>
      </c>
      <c r="F65" s="6">
        <f>+$C$53*Matriz_de_consumo!F16</f>
        <v>121968</v>
      </c>
      <c r="G65" s="6">
        <f>+$C$53*Matriz_de_consumo!G16</f>
        <v>122522.4</v>
      </c>
      <c r="H65" s="6">
        <f>+$C$53*Matriz_de_consumo!H16</f>
        <v>97851.599999999991</v>
      </c>
      <c r="I65" s="6">
        <f>+$C$53*Matriz_de_consumo!I16</f>
        <v>123354</v>
      </c>
      <c r="J65" s="6">
        <f>+$C$53*Matriz_de_consumo!J16</f>
        <v>115038</v>
      </c>
      <c r="K65" s="6">
        <f>+$C$53*Matriz_de_consumo!K16</f>
        <v>118918.79999999999</v>
      </c>
      <c r="L65" s="6">
        <f>+$C$53*Matriz_de_consumo!L16</f>
        <v>113929.2</v>
      </c>
      <c r="M65" s="6">
        <f>+$C$53*Matriz_de_consumo!M16</f>
        <v>119196</v>
      </c>
      <c r="N65" s="6">
        <f>+$C$53*Matriz_de_consumo!N16</f>
        <v>119196</v>
      </c>
      <c r="O65" s="6">
        <f>+$C$53*Matriz_de_consumo!O16</f>
        <v>119196</v>
      </c>
      <c r="P65" s="6">
        <f>+$C$53*Matriz_de_consumo!P16</f>
        <v>120027.59999999999</v>
      </c>
      <c r="Q65" s="6">
        <f>+$C$53*Matriz_de_consumo!Q16</f>
        <v>116146.79999999999</v>
      </c>
      <c r="R65" s="6">
        <f>+$C$53*Matriz_de_consumo!R16</f>
        <v>115869.59999999999</v>
      </c>
      <c r="S65" s="6">
        <f>+$C$53*Matriz_de_consumo!S16</f>
        <v>120304.79999999999</v>
      </c>
      <c r="T65" s="6">
        <f>+$C$53*Matriz_de_consumo!T16</f>
        <v>120027.59999999999</v>
      </c>
      <c r="U65" s="6">
        <f>+$C$53*Matriz_de_consumo!U16</f>
        <v>122522.4</v>
      </c>
      <c r="V65" s="6">
        <f>+$C$53*Matriz_de_consumo!V16</f>
        <v>120304.79999999999</v>
      </c>
      <c r="W65" s="6">
        <f>+$C$53*Matriz_de_consumo!W16</f>
        <v>114760.79999999999</v>
      </c>
      <c r="X65" s="6">
        <f>+$C$53*Matriz_de_consumo!X16</f>
        <v>120582</v>
      </c>
      <c r="Y65" s="6">
        <f>+$C$53*Matriz_de_consumo!Y16</f>
        <v>121136.4</v>
      </c>
      <c r="Z65" s="6">
        <f>+$C$53*Matriz_de_consumo!Z16</f>
        <v>119750.39999999999</v>
      </c>
    </row>
    <row r="66" spans="2:26" x14ac:dyDescent="0.2">
      <c r="B66" s="22">
        <f t="shared" si="1"/>
        <v>43841</v>
      </c>
      <c r="C66" s="6">
        <f>+$C$53*Matriz_de_consumo!C17</f>
        <v>121413.59999999999</v>
      </c>
      <c r="D66" s="6">
        <f>+$C$53*Matriz_de_consumo!D17</f>
        <v>119750.39999999999</v>
      </c>
      <c r="E66" s="6">
        <f>+$C$53*Matriz_de_consumo!E17</f>
        <v>120582</v>
      </c>
      <c r="F66" s="6">
        <f>+$C$53*Matriz_de_consumo!F17</f>
        <v>115869.59999999999</v>
      </c>
      <c r="G66" s="6">
        <f>+$C$53*Matriz_de_consumo!G17</f>
        <v>115592.4</v>
      </c>
      <c r="H66" s="6">
        <f>+$C$53*Matriz_de_consumo!H17</f>
        <v>122245.2</v>
      </c>
      <c r="I66" s="6">
        <f>+$C$53*Matriz_de_consumo!I17</f>
        <v>121413.59999999999</v>
      </c>
      <c r="J66" s="6">
        <f>+$C$53*Matriz_de_consumo!J17</f>
        <v>121136.4</v>
      </c>
      <c r="K66" s="6">
        <f>+$C$53*Matriz_de_consumo!K17</f>
        <v>119473.2</v>
      </c>
      <c r="L66" s="6">
        <f>+$C$53*Matriz_de_consumo!L17</f>
        <v>119473.2</v>
      </c>
      <c r="M66" s="6">
        <f>+$C$53*Matriz_de_consumo!M17</f>
        <v>115592.4</v>
      </c>
      <c r="N66" s="6">
        <f>+$C$53*Matriz_de_consumo!N17</f>
        <v>120582</v>
      </c>
      <c r="O66" s="6">
        <f>+$C$53*Matriz_de_consumo!O17</f>
        <v>119473.2</v>
      </c>
      <c r="P66" s="6">
        <f>+$C$53*Matriz_de_consumo!P17</f>
        <v>120582</v>
      </c>
      <c r="Q66" s="6">
        <f>+$C$53*Matriz_de_consumo!Q17</f>
        <v>118087.2</v>
      </c>
      <c r="R66" s="6">
        <f>+$C$53*Matriz_de_consumo!R17</f>
        <v>120859.2</v>
      </c>
      <c r="S66" s="6">
        <f>+$C$53*Matriz_de_consumo!S17</f>
        <v>118364.4</v>
      </c>
      <c r="T66" s="6">
        <f>+$C$53*Matriz_de_consumo!T17</f>
        <v>118918.79999999999</v>
      </c>
      <c r="U66" s="6">
        <f>+$C$53*Matriz_de_consumo!U17</f>
        <v>115315.2</v>
      </c>
      <c r="V66" s="6">
        <f>+$C$53*Matriz_de_consumo!V17</f>
        <v>116978.4</v>
      </c>
      <c r="W66" s="6">
        <f>+$C$53*Matriz_de_consumo!W17</f>
        <v>120582</v>
      </c>
      <c r="X66" s="6">
        <f>+$C$53*Matriz_de_consumo!X17</f>
        <v>120304.79999999999</v>
      </c>
      <c r="Y66" s="6">
        <f>+$C$53*Matriz_de_consumo!Y17</f>
        <v>119750.39999999999</v>
      </c>
      <c r="Z66" s="6">
        <f>+$C$53*Matriz_de_consumo!Z17</f>
        <v>120027.59999999999</v>
      </c>
    </row>
    <row r="67" spans="2:26" x14ac:dyDescent="0.2">
      <c r="B67" s="22">
        <f t="shared" si="1"/>
        <v>43842</v>
      </c>
      <c r="C67" s="6">
        <f>+$C$53*Matriz_de_consumo!C18</f>
        <v>118918.79999999999</v>
      </c>
      <c r="D67" s="6">
        <f>+$C$53*Matriz_de_consumo!D18</f>
        <v>120027.59999999999</v>
      </c>
      <c r="E67" s="6">
        <f>+$C$53*Matriz_de_consumo!E18</f>
        <v>117532.79999999999</v>
      </c>
      <c r="F67" s="6">
        <f>+$C$53*Matriz_de_consumo!F18</f>
        <v>121136.4</v>
      </c>
      <c r="G67" s="6">
        <f>+$C$53*Matriz_de_consumo!G18</f>
        <v>120859.2</v>
      </c>
      <c r="H67" s="6">
        <f>+$C$53*Matriz_de_consumo!H18</f>
        <v>114206.39999999999</v>
      </c>
      <c r="I67" s="6">
        <f>+$C$53*Matriz_de_consumo!I18</f>
        <v>118087.2</v>
      </c>
      <c r="J67" s="6">
        <f>+$C$53*Matriz_de_consumo!J18</f>
        <v>120304.79999999999</v>
      </c>
      <c r="K67" s="6">
        <f>+$C$53*Matriz_de_consumo!K18</f>
        <v>120859.2</v>
      </c>
      <c r="L67" s="6">
        <f>+$C$53*Matriz_de_consumo!L18</f>
        <v>120582</v>
      </c>
      <c r="M67" s="6">
        <f>+$C$53*Matriz_de_consumo!M18</f>
        <v>114760.79999999999</v>
      </c>
      <c r="N67" s="6">
        <f>+$C$53*Matriz_de_consumo!N18</f>
        <v>118087.2</v>
      </c>
      <c r="O67" s="6">
        <f>+$C$53*Matriz_de_consumo!O18</f>
        <v>119473.2</v>
      </c>
      <c r="P67" s="6">
        <f>+$C$53*Matriz_de_consumo!P18</f>
        <v>119196</v>
      </c>
      <c r="Q67" s="6">
        <f>+$C$53*Matriz_de_consumo!Q18</f>
        <v>119196</v>
      </c>
      <c r="R67" s="6">
        <f>+$C$53*Matriz_de_consumo!R18</f>
        <v>116424</v>
      </c>
      <c r="S67" s="6">
        <f>+$C$53*Matriz_de_consumo!S18</f>
        <v>120304.79999999999</v>
      </c>
      <c r="T67" s="6">
        <f>+$C$53*Matriz_de_consumo!T18</f>
        <v>121136.4</v>
      </c>
      <c r="U67" s="6">
        <f>+$C$53*Matriz_de_consumo!U18</f>
        <v>115869.59999999999</v>
      </c>
      <c r="V67" s="6">
        <f>+$C$53*Matriz_de_consumo!V18</f>
        <v>119473.2</v>
      </c>
      <c r="W67" s="6">
        <f>+$C$53*Matriz_de_consumo!W18</f>
        <v>120582</v>
      </c>
      <c r="X67" s="6">
        <f>+$C$53*Matriz_de_consumo!X18</f>
        <v>118641.59999999999</v>
      </c>
      <c r="Y67" s="6">
        <f>+$C$53*Matriz_de_consumo!Y18</f>
        <v>119750.39999999999</v>
      </c>
      <c r="Z67" s="6">
        <f>+$C$53*Matriz_de_consumo!Z18</f>
        <v>116701.2</v>
      </c>
    </row>
    <row r="68" spans="2:26" x14ac:dyDescent="0.2">
      <c r="B68" s="22">
        <f t="shared" si="1"/>
        <v>43843</v>
      </c>
      <c r="C68" s="6">
        <f>+$C$53*Matriz_de_consumo!C19</f>
        <v>117810</v>
      </c>
      <c r="D68" s="6">
        <f>+$C$53*Matriz_de_consumo!D19</f>
        <v>113929.2</v>
      </c>
      <c r="E68" s="6">
        <f>+$C$53*Matriz_de_consumo!E19</f>
        <v>118641.59999999999</v>
      </c>
      <c r="F68" s="6">
        <f>+$C$53*Matriz_de_consumo!F19</f>
        <v>120582</v>
      </c>
      <c r="G68" s="6">
        <f>+$C$53*Matriz_de_consumo!G19</f>
        <v>122245.2</v>
      </c>
      <c r="H68" s="6">
        <f>+$C$53*Matriz_de_consumo!H19</f>
        <v>120304.79999999999</v>
      </c>
      <c r="I68" s="6">
        <f>+$C$53*Matriz_de_consumo!I19</f>
        <v>116978.4</v>
      </c>
      <c r="J68" s="6">
        <f>+$C$53*Matriz_de_consumo!J19</f>
        <v>115038</v>
      </c>
      <c r="K68" s="6">
        <f>+$C$53*Matriz_de_consumo!K19</f>
        <v>118918.79999999999</v>
      </c>
      <c r="L68" s="6">
        <f>+$C$53*Matriz_de_consumo!L19</f>
        <v>119473.2</v>
      </c>
      <c r="M68" s="6">
        <f>+$C$53*Matriz_de_consumo!M19</f>
        <v>117532.79999999999</v>
      </c>
      <c r="N68" s="6">
        <f>+$C$53*Matriz_de_consumo!N19</f>
        <v>89535.599999999991</v>
      </c>
      <c r="O68" s="6">
        <f>+$C$53*Matriz_de_consumo!O19</f>
        <v>110602.79999999999</v>
      </c>
      <c r="P68" s="6">
        <f>+$C$53*Matriz_de_consumo!P19</f>
        <v>111711.59999999999</v>
      </c>
      <c r="Q68" s="6">
        <f>+$C$53*Matriz_de_consumo!Q19</f>
        <v>111988.79999999999</v>
      </c>
      <c r="R68" s="6">
        <f>+$C$53*Matriz_de_consumo!R19</f>
        <v>110602.79999999999</v>
      </c>
      <c r="S68" s="6">
        <f>+$C$53*Matriz_de_consumo!S19</f>
        <v>108108</v>
      </c>
      <c r="T68" s="6">
        <f>+$C$53*Matriz_de_consumo!T19</f>
        <v>111988.79999999999</v>
      </c>
      <c r="U68" s="6">
        <f>+$C$53*Matriz_de_consumo!U19</f>
        <v>120027.59999999999</v>
      </c>
      <c r="V68" s="6">
        <f>+$C$53*Matriz_de_consumo!V19</f>
        <v>121136.4</v>
      </c>
      <c r="W68" s="6">
        <f>+$C$53*Matriz_de_consumo!W19</f>
        <v>122522.4</v>
      </c>
      <c r="X68" s="6">
        <f>+$C$53*Matriz_de_consumo!X19</f>
        <v>121136.4</v>
      </c>
      <c r="Y68" s="6">
        <f>+$C$53*Matriz_de_consumo!Y19</f>
        <v>120582</v>
      </c>
      <c r="Z68" s="6">
        <f>+$C$53*Matriz_de_consumo!Z19</f>
        <v>116146.79999999999</v>
      </c>
    </row>
    <row r="69" spans="2:26" x14ac:dyDescent="0.2">
      <c r="B69" s="22">
        <f t="shared" si="1"/>
        <v>43844</v>
      </c>
      <c r="C69" s="6">
        <f>+$C$53*Matriz_de_consumo!C20</f>
        <v>115592.4</v>
      </c>
      <c r="D69" s="6">
        <f>+$C$53*Matriz_de_consumo!D20</f>
        <v>116146.79999999999</v>
      </c>
      <c r="E69" s="6">
        <f>+$C$53*Matriz_de_consumo!E20</f>
        <v>117532.79999999999</v>
      </c>
      <c r="F69" s="6">
        <f>+$C$53*Matriz_de_consumo!F20</f>
        <v>118087.2</v>
      </c>
      <c r="G69" s="6">
        <f>+$C$53*Matriz_de_consumo!G20</f>
        <v>116978.4</v>
      </c>
      <c r="H69" s="6">
        <f>+$C$53*Matriz_de_consumo!H20</f>
        <v>114206.39999999999</v>
      </c>
      <c r="I69" s="6">
        <f>+$C$53*Matriz_de_consumo!I20</f>
        <v>119750.39999999999</v>
      </c>
      <c r="J69" s="6">
        <f>+$C$53*Matriz_de_consumo!J20</f>
        <v>117255.59999999999</v>
      </c>
      <c r="K69" s="6">
        <f>+$C$53*Matriz_de_consumo!K20</f>
        <v>118087.2</v>
      </c>
      <c r="L69" s="6">
        <f>+$C$53*Matriz_de_consumo!L20</f>
        <v>117255.59999999999</v>
      </c>
      <c r="M69" s="6">
        <f>+$C$53*Matriz_de_consumo!M20</f>
        <v>113929.2</v>
      </c>
      <c r="N69" s="6">
        <f>+$C$53*Matriz_de_consumo!N20</f>
        <v>109494</v>
      </c>
      <c r="O69" s="6">
        <f>+$C$53*Matriz_de_consumo!O20</f>
        <v>113929.2</v>
      </c>
      <c r="P69" s="6">
        <f>+$C$53*Matriz_de_consumo!P20</f>
        <v>120027.59999999999</v>
      </c>
      <c r="Q69" s="6">
        <f>+$C$53*Matriz_de_consumo!Q20</f>
        <v>119473.2</v>
      </c>
      <c r="R69" s="6">
        <f>+$C$53*Matriz_de_consumo!R20</f>
        <v>120027.59999999999</v>
      </c>
      <c r="S69" s="6">
        <f>+$C$53*Matriz_de_consumo!S20</f>
        <v>120304.79999999999</v>
      </c>
      <c r="T69" s="6">
        <f>+$C$53*Matriz_de_consumo!T20</f>
        <v>118087.2</v>
      </c>
      <c r="U69" s="6">
        <f>+$C$53*Matriz_de_consumo!U20</f>
        <v>110602.79999999999</v>
      </c>
      <c r="V69" s="6">
        <f>+$C$53*Matriz_de_consumo!V20</f>
        <v>119473.2</v>
      </c>
      <c r="W69" s="6">
        <f>+$C$53*Matriz_de_consumo!W20</f>
        <v>120582</v>
      </c>
      <c r="X69" s="6">
        <f>+$C$53*Matriz_de_consumo!X20</f>
        <v>120859.2</v>
      </c>
      <c r="Y69" s="6">
        <f>+$C$53*Matriz_de_consumo!Y20</f>
        <v>117532.79999999999</v>
      </c>
      <c r="Z69" s="6">
        <f>+$C$53*Matriz_de_consumo!Z20</f>
        <v>115038</v>
      </c>
    </row>
    <row r="70" spans="2:26" x14ac:dyDescent="0.2">
      <c r="B70" s="22">
        <f t="shared" si="1"/>
        <v>43845</v>
      </c>
      <c r="C70" s="6">
        <f>+$C$53*Matriz_de_consumo!C21</f>
        <v>112543.2</v>
      </c>
      <c r="D70" s="6">
        <f>+$C$53*Matriz_de_consumo!D21</f>
        <v>114760.79999999999</v>
      </c>
      <c r="E70" s="6">
        <f>+$C$53*Matriz_de_consumo!E21</f>
        <v>120582</v>
      </c>
      <c r="F70" s="6">
        <f>+$C$53*Matriz_de_consumo!F21</f>
        <v>119196</v>
      </c>
      <c r="G70" s="6">
        <f>+$C$53*Matriz_de_consumo!G21</f>
        <v>121690.79999999999</v>
      </c>
      <c r="H70" s="6">
        <f>+$C$53*Matriz_de_consumo!H21</f>
        <v>114206.39999999999</v>
      </c>
      <c r="I70" s="6">
        <f>+$C$53*Matriz_de_consumo!I21</f>
        <v>117532.79999999999</v>
      </c>
      <c r="J70" s="6">
        <f>+$C$53*Matriz_de_consumo!J21</f>
        <v>116701.2</v>
      </c>
      <c r="K70" s="6">
        <f>+$C$53*Matriz_de_consumo!K21</f>
        <v>121413.59999999999</v>
      </c>
      <c r="L70" s="6">
        <f>+$C$53*Matriz_de_consumo!L21</f>
        <v>114483.59999999999</v>
      </c>
      <c r="M70" s="6">
        <f>+$C$53*Matriz_de_consumo!M21</f>
        <v>117255.59999999999</v>
      </c>
      <c r="N70" s="6">
        <f>+$C$53*Matriz_de_consumo!N21</f>
        <v>120859.2</v>
      </c>
      <c r="O70" s="6">
        <f>+$C$53*Matriz_de_consumo!O21</f>
        <v>119196</v>
      </c>
      <c r="P70" s="6">
        <f>+$C$53*Matriz_de_consumo!P21</f>
        <v>116424</v>
      </c>
      <c r="Q70" s="6">
        <f>+$C$53*Matriz_de_consumo!Q21</f>
        <v>113929.2</v>
      </c>
      <c r="R70" s="6">
        <f>+$C$53*Matriz_de_consumo!R21</f>
        <v>116701.2</v>
      </c>
      <c r="S70" s="6">
        <f>+$C$53*Matriz_de_consumo!S21</f>
        <v>120859.2</v>
      </c>
      <c r="T70" s="6">
        <f>+$C$53*Matriz_de_consumo!T21</f>
        <v>121136.4</v>
      </c>
      <c r="U70" s="6">
        <f>+$C$53*Matriz_de_consumo!U21</f>
        <v>118364.4</v>
      </c>
      <c r="V70" s="6">
        <f>+$C$53*Matriz_de_consumo!V21</f>
        <v>119750.39999999999</v>
      </c>
      <c r="W70" s="6">
        <f>+$C$53*Matriz_de_consumo!W21</f>
        <v>118641.59999999999</v>
      </c>
      <c r="X70" s="6">
        <f>+$C$53*Matriz_de_consumo!X21</f>
        <v>123354</v>
      </c>
      <c r="Y70" s="6">
        <f>+$C$53*Matriz_de_consumo!Y21</f>
        <v>122799.59999999999</v>
      </c>
      <c r="Z70" s="6">
        <f>+$C$53*Matriz_de_consumo!Z21</f>
        <v>123076.79999999999</v>
      </c>
    </row>
    <row r="71" spans="2:26" x14ac:dyDescent="0.2">
      <c r="B71" s="22">
        <f t="shared" si="1"/>
        <v>43846</v>
      </c>
      <c r="C71" s="6">
        <f>+$C$53*Matriz_de_consumo!C22</f>
        <v>121690.79999999999</v>
      </c>
      <c r="D71" s="6">
        <f>+$C$53*Matriz_de_consumo!D22</f>
        <v>116978.4</v>
      </c>
      <c r="E71" s="6">
        <f>+$C$53*Matriz_de_consumo!E22</f>
        <v>113929.2</v>
      </c>
      <c r="F71" s="6">
        <f>+$C$53*Matriz_de_consumo!F22</f>
        <v>117810</v>
      </c>
      <c r="G71" s="6">
        <f>+$C$53*Matriz_de_consumo!G22</f>
        <v>118364.4</v>
      </c>
      <c r="H71" s="6">
        <f>+$C$53*Matriz_de_consumo!H22</f>
        <v>116978.4</v>
      </c>
      <c r="I71" s="6">
        <f>+$C$53*Matriz_de_consumo!I22</f>
        <v>123908.4</v>
      </c>
      <c r="J71" s="6">
        <f>+$C$53*Matriz_de_consumo!J22</f>
        <v>121690.79999999999</v>
      </c>
      <c r="K71" s="6">
        <f>+$C$53*Matriz_de_consumo!K22</f>
        <v>121136.4</v>
      </c>
      <c r="L71" s="6">
        <f>+$C$53*Matriz_de_consumo!L22</f>
        <v>119750.39999999999</v>
      </c>
      <c r="M71" s="6">
        <f>+$C$53*Matriz_de_consumo!M22</f>
        <v>109494</v>
      </c>
      <c r="N71" s="6">
        <f>+$C$53*Matriz_de_consumo!N22</f>
        <v>117532.79999999999</v>
      </c>
      <c r="O71" s="6">
        <f>+$C$53*Matriz_de_consumo!O22</f>
        <v>121413.59999999999</v>
      </c>
      <c r="P71" s="6">
        <f>+$C$53*Matriz_de_consumo!P22</f>
        <v>112266</v>
      </c>
      <c r="Q71" s="6">
        <f>+$C$53*Matriz_de_consumo!Q22</f>
        <v>120582</v>
      </c>
      <c r="R71" s="6">
        <f>+$C$53*Matriz_de_consumo!R22</f>
        <v>121136.4</v>
      </c>
      <c r="S71" s="6">
        <f>+$C$53*Matriz_de_consumo!S22</f>
        <v>116146.79999999999</v>
      </c>
      <c r="T71" s="6">
        <f>+$C$53*Matriz_de_consumo!T22</f>
        <v>120304.79999999999</v>
      </c>
      <c r="U71" s="6">
        <f>+$C$53*Matriz_de_consumo!U22</f>
        <v>121690.79999999999</v>
      </c>
      <c r="V71" s="6">
        <f>+$C$53*Matriz_de_consumo!V22</f>
        <v>120582</v>
      </c>
      <c r="W71" s="6">
        <f>+$C$53*Matriz_de_consumo!W22</f>
        <v>119750.39999999999</v>
      </c>
      <c r="X71" s="6">
        <f>+$C$53*Matriz_de_consumo!X22</f>
        <v>117255.59999999999</v>
      </c>
      <c r="Y71" s="6">
        <f>+$C$53*Matriz_de_consumo!Y22</f>
        <v>92307.599999999991</v>
      </c>
      <c r="Z71" s="6">
        <f>+$C$53*Matriz_de_consumo!Z22</f>
        <v>120304.79999999999</v>
      </c>
    </row>
    <row r="72" spans="2:26" x14ac:dyDescent="0.2">
      <c r="B72" s="22">
        <f t="shared" si="1"/>
        <v>43847</v>
      </c>
      <c r="C72" s="6">
        <f>+$C$53*Matriz_de_consumo!C23</f>
        <v>120027.59999999999</v>
      </c>
      <c r="D72" s="6">
        <f>+$C$53*Matriz_de_consumo!D23</f>
        <v>121413.59999999999</v>
      </c>
      <c r="E72" s="6">
        <f>+$C$53*Matriz_de_consumo!E23</f>
        <v>97851.599999999991</v>
      </c>
      <c r="F72" s="6">
        <f>+$C$53*Matriz_de_consumo!F23</f>
        <v>114760.79999999999</v>
      </c>
      <c r="G72" s="6">
        <f>+$C$53*Matriz_de_consumo!G23</f>
        <v>116978.4</v>
      </c>
      <c r="H72" s="6">
        <f>+$C$53*Matriz_de_consumo!H23</f>
        <v>96188.4</v>
      </c>
      <c r="I72" s="6">
        <f>+$C$53*Matriz_de_consumo!I23</f>
        <v>116424</v>
      </c>
      <c r="J72" s="6">
        <f>+$C$53*Matriz_de_consumo!J23</f>
        <v>120304.79999999999</v>
      </c>
      <c r="K72" s="6">
        <f>+$C$53*Matriz_de_consumo!K23</f>
        <v>120582</v>
      </c>
      <c r="L72" s="6">
        <f>+$C$53*Matriz_de_consumo!L23</f>
        <v>120582</v>
      </c>
      <c r="M72" s="6">
        <f>+$C$53*Matriz_de_consumo!M23</f>
        <v>119473.2</v>
      </c>
      <c r="N72" s="6">
        <f>+$C$53*Matriz_de_consumo!N23</f>
        <v>108385.2</v>
      </c>
      <c r="O72" s="6">
        <f>+$C$53*Matriz_de_consumo!O23</f>
        <v>118918.79999999999</v>
      </c>
      <c r="P72" s="6">
        <f>+$C$53*Matriz_de_consumo!P23</f>
        <v>117255.59999999999</v>
      </c>
      <c r="Q72" s="6">
        <f>+$C$53*Matriz_de_consumo!Q23</f>
        <v>121136.4</v>
      </c>
      <c r="R72" s="6">
        <f>+$C$53*Matriz_de_consumo!R23</f>
        <v>116424</v>
      </c>
      <c r="S72" s="6">
        <f>+$C$53*Matriz_de_consumo!S23</f>
        <v>116146.79999999999</v>
      </c>
      <c r="T72" s="6">
        <f>+$C$53*Matriz_de_consumo!T23</f>
        <v>118087.2</v>
      </c>
      <c r="U72" s="6">
        <f>+$C$53*Matriz_de_consumo!U23</f>
        <v>113652</v>
      </c>
      <c r="V72" s="6">
        <f>+$C$53*Matriz_de_consumo!V23</f>
        <v>116146.79999999999</v>
      </c>
      <c r="W72" s="6">
        <f>+$C$53*Matriz_de_consumo!W23</f>
        <v>120582</v>
      </c>
      <c r="X72" s="6">
        <f>+$C$53*Matriz_de_consumo!X23</f>
        <v>118087.2</v>
      </c>
      <c r="Y72" s="6">
        <f>+$C$53*Matriz_de_consumo!Y23</f>
        <v>112820.4</v>
      </c>
      <c r="Z72" s="6">
        <f>+$C$53*Matriz_de_consumo!Z23</f>
        <v>118087.2</v>
      </c>
    </row>
    <row r="73" spans="2:26" x14ac:dyDescent="0.2">
      <c r="B73" s="22">
        <f t="shared" si="1"/>
        <v>43848</v>
      </c>
      <c r="C73" s="6">
        <f>+$C$53*Matriz_de_consumo!C24</f>
        <v>116978.4</v>
      </c>
      <c r="D73" s="6">
        <f>+$C$53*Matriz_de_consumo!D24</f>
        <v>85654.8</v>
      </c>
      <c r="E73" s="6">
        <f>+$C$53*Matriz_de_consumo!E24</f>
        <v>115038</v>
      </c>
      <c r="F73" s="6">
        <f>+$C$53*Matriz_de_consumo!F24</f>
        <v>116701.2</v>
      </c>
      <c r="G73" s="6">
        <f>+$C$53*Matriz_de_consumo!G24</f>
        <v>118641.59999999999</v>
      </c>
      <c r="H73" s="6">
        <f>+$C$53*Matriz_de_consumo!H24</f>
        <v>118087.2</v>
      </c>
      <c r="I73" s="6">
        <f>+$C$53*Matriz_de_consumo!I24</f>
        <v>117810</v>
      </c>
      <c r="J73" s="6">
        <f>+$C$53*Matriz_de_consumo!J24</f>
        <v>115038</v>
      </c>
      <c r="K73" s="6">
        <f>+$C$53*Matriz_de_consumo!K24</f>
        <v>115315.2</v>
      </c>
      <c r="L73" s="6">
        <f>+$C$53*Matriz_de_consumo!L24</f>
        <v>118918.79999999999</v>
      </c>
      <c r="M73" s="6">
        <f>+$C$53*Matriz_de_consumo!M24</f>
        <v>113929.2</v>
      </c>
      <c r="N73" s="6">
        <f>+$C$53*Matriz_de_consumo!N24</f>
        <v>112266</v>
      </c>
      <c r="O73" s="6">
        <f>+$C$53*Matriz_de_consumo!O24</f>
        <v>120582</v>
      </c>
      <c r="P73" s="6">
        <f>+$C$53*Matriz_de_consumo!P24</f>
        <v>119473.2</v>
      </c>
      <c r="Q73" s="6">
        <f>+$C$53*Matriz_de_consumo!Q24</f>
        <v>111434.4</v>
      </c>
      <c r="R73" s="6">
        <f>+$C$53*Matriz_de_consumo!R24</f>
        <v>114760.79999999999</v>
      </c>
      <c r="S73" s="6">
        <f>+$C$53*Matriz_de_consumo!S24</f>
        <v>120304.79999999999</v>
      </c>
      <c r="T73" s="6">
        <f>+$C$53*Matriz_de_consumo!T24</f>
        <v>120304.79999999999</v>
      </c>
      <c r="U73" s="6">
        <f>+$C$53*Matriz_de_consumo!U24</f>
        <v>117532.79999999999</v>
      </c>
      <c r="V73" s="6">
        <f>+$C$53*Matriz_de_consumo!V24</f>
        <v>116701.2</v>
      </c>
      <c r="W73" s="6">
        <f>+$C$53*Matriz_de_consumo!W24</f>
        <v>116424</v>
      </c>
      <c r="X73" s="6">
        <f>+$C$53*Matriz_de_consumo!X24</f>
        <v>116978.4</v>
      </c>
      <c r="Y73" s="6">
        <f>+$C$53*Matriz_de_consumo!Y24</f>
        <v>111988.79999999999</v>
      </c>
      <c r="Z73" s="6">
        <f>+$C$53*Matriz_de_consumo!Z24</f>
        <v>111988.79999999999</v>
      </c>
    </row>
    <row r="74" spans="2:26" x14ac:dyDescent="0.2">
      <c r="B74" s="22">
        <f t="shared" si="1"/>
        <v>43849</v>
      </c>
      <c r="C74" s="6">
        <f>+$C$53*Matriz_de_consumo!C25</f>
        <v>118918.79999999999</v>
      </c>
      <c r="D74" s="6">
        <f>+$C$53*Matriz_de_consumo!D25</f>
        <v>119196</v>
      </c>
      <c r="E74" s="6">
        <f>+$C$53*Matriz_de_consumo!E25</f>
        <v>116978.4</v>
      </c>
      <c r="F74" s="6">
        <f>+$C$53*Matriz_de_consumo!F25</f>
        <v>115315.2</v>
      </c>
      <c r="G74" s="6">
        <f>+$C$53*Matriz_de_consumo!G25</f>
        <v>116424</v>
      </c>
      <c r="H74" s="6">
        <f>+$C$53*Matriz_de_consumo!H25</f>
        <v>121968</v>
      </c>
      <c r="I74" s="6">
        <f>+$C$53*Matriz_de_consumo!I25</f>
        <v>120027.59999999999</v>
      </c>
      <c r="J74" s="6">
        <f>+$C$53*Matriz_de_consumo!J25</f>
        <v>119473.2</v>
      </c>
      <c r="K74" s="6">
        <f>+$C$53*Matriz_de_consumo!K25</f>
        <v>118364.4</v>
      </c>
      <c r="L74" s="6">
        <f>+$C$53*Matriz_de_consumo!L25</f>
        <v>113097.59999999999</v>
      </c>
      <c r="M74" s="6">
        <f>+$C$53*Matriz_de_consumo!M25</f>
        <v>117810</v>
      </c>
      <c r="N74" s="6">
        <f>+$C$53*Matriz_de_consumo!N25</f>
        <v>113652</v>
      </c>
      <c r="O74" s="6">
        <f>+$C$53*Matriz_de_consumo!O25</f>
        <v>121690.79999999999</v>
      </c>
      <c r="P74" s="6">
        <f>+$C$53*Matriz_de_consumo!P25</f>
        <v>121136.4</v>
      </c>
      <c r="Q74" s="6">
        <f>+$C$53*Matriz_de_consumo!Q25</f>
        <v>116978.4</v>
      </c>
      <c r="R74" s="6">
        <f>+$C$53*Matriz_de_consumo!R25</f>
        <v>112266</v>
      </c>
      <c r="S74" s="6">
        <f>+$C$53*Matriz_de_consumo!S25</f>
        <v>110880</v>
      </c>
      <c r="T74" s="6">
        <f>+$C$53*Matriz_de_consumo!T25</f>
        <v>113097.59999999999</v>
      </c>
      <c r="U74" s="6">
        <f>+$C$53*Matriz_de_consumo!U25</f>
        <v>118641.59999999999</v>
      </c>
      <c r="V74" s="6">
        <f>+$C$53*Matriz_de_consumo!V25</f>
        <v>116978.4</v>
      </c>
      <c r="W74" s="6">
        <f>+$C$53*Matriz_de_consumo!W25</f>
        <v>120582</v>
      </c>
      <c r="X74" s="6">
        <f>+$C$53*Matriz_de_consumo!X25</f>
        <v>120304.79999999999</v>
      </c>
      <c r="Y74" s="6">
        <f>+$C$53*Matriz_de_consumo!Y25</f>
        <v>114760.79999999999</v>
      </c>
      <c r="Z74" s="6">
        <f>+$C$53*Matriz_de_consumo!Z25</f>
        <v>117810</v>
      </c>
    </row>
    <row r="75" spans="2:26" x14ac:dyDescent="0.2">
      <c r="B75" s="22">
        <f t="shared" si="1"/>
        <v>43850</v>
      </c>
      <c r="C75" s="6">
        <f>+$C$53*Matriz_de_consumo!C26</f>
        <v>116701.2</v>
      </c>
      <c r="D75" s="6">
        <f>+$C$53*Matriz_de_consumo!D26</f>
        <v>119750.39999999999</v>
      </c>
      <c r="E75" s="6">
        <f>+$C$53*Matriz_de_consumo!E26</f>
        <v>120859.2</v>
      </c>
      <c r="F75" s="6">
        <f>+$C$53*Matriz_de_consumo!F26</f>
        <v>118918.79999999999</v>
      </c>
      <c r="G75" s="6">
        <f>+$C$53*Matriz_de_consumo!G26</f>
        <v>116701.2</v>
      </c>
      <c r="H75" s="6">
        <f>+$C$53*Matriz_de_consumo!H26</f>
        <v>118364.4</v>
      </c>
      <c r="I75" s="6">
        <f>+$C$53*Matriz_de_consumo!I26</f>
        <v>119196</v>
      </c>
      <c r="J75" s="6">
        <f>+$C$53*Matriz_de_consumo!J26</f>
        <v>120027.59999999999</v>
      </c>
      <c r="K75" s="6">
        <f>+$C$53*Matriz_de_consumo!K26</f>
        <v>120582</v>
      </c>
      <c r="L75" s="6">
        <f>+$C$53*Matriz_de_consumo!L26</f>
        <v>113652</v>
      </c>
      <c r="M75" s="6">
        <f>+$C$53*Matriz_de_consumo!M26</f>
        <v>112266</v>
      </c>
      <c r="N75" s="6">
        <f>+$C$53*Matriz_de_consumo!N26</f>
        <v>113929.2</v>
      </c>
      <c r="O75" s="6">
        <f>+$C$53*Matriz_de_consumo!O26</f>
        <v>119196</v>
      </c>
      <c r="P75" s="6">
        <f>+$C$53*Matriz_de_consumo!P26</f>
        <v>118918.79999999999</v>
      </c>
      <c r="Q75" s="6">
        <f>+$C$53*Matriz_de_consumo!Q26</f>
        <v>114206.39999999999</v>
      </c>
      <c r="R75" s="6">
        <f>+$C$53*Matriz_de_consumo!R26</f>
        <v>117810</v>
      </c>
      <c r="S75" s="6">
        <f>+$C$53*Matriz_de_consumo!S26</f>
        <v>115869.59999999999</v>
      </c>
      <c r="T75" s="6">
        <f>+$C$53*Matriz_de_consumo!T26</f>
        <v>117810</v>
      </c>
      <c r="U75" s="6">
        <f>+$C$53*Matriz_de_consumo!U26</f>
        <v>117255.59999999999</v>
      </c>
      <c r="V75" s="6">
        <f>+$C$53*Matriz_de_consumo!V26</f>
        <v>93416.4</v>
      </c>
      <c r="W75" s="6">
        <f>+$C$53*Matriz_de_consumo!W26</f>
        <v>116978.4</v>
      </c>
      <c r="X75" s="6">
        <f>+$C$53*Matriz_de_consumo!X26</f>
        <v>118364.4</v>
      </c>
      <c r="Y75" s="6">
        <f>+$C$53*Matriz_de_consumo!Y26</f>
        <v>118918.79999999999</v>
      </c>
      <c r="Z75" s="6">
        <f>+$C$53*Matriz_de_consumo!Z26</f>
        <v>117532.79999999999</v>
      </c>
    </row>
    <row r="76" spans="2:26" x14ac:dyDescent="0.2">
      <c r="B76" s="22">
        <f t="shared" si="1"/>
        <v>43851</v>
      </c>
      <c r="C76" s="6">
        <f>+$C$53*Matriz_de_consumo!C27</f>
        <v>119473.2</v>
      </c>
      <c r="D76" s="6">
        <f>+$C$53*Matriz_de_consumo!D27</f>
        <v>121136.4</v>
      </c>
      <c r="E76" s="6">
        <f>+$C$53*Matriz_de_consumo!E27</f>
        <v>118641.59999999999</v>
      </c>
      <c r="F76" s="6">
        <f>+$C$53*Matriz_de_consumo!F27</f>
        <v>111434.4</v>
      </c>
      <c r="G76" s="6">
        <f>+$C$53*Matriz_de_consumo!G27</f>
        <v>95911.2</v>
      </c>
      <c r="H76" s="6">
        <f>+$C$53*Matriz_de_consumo!H27</f>
        <v>115315.2</v>
      </c>
      <c r="I76" s="6">
        <f>+$C$53*Matriz_de_consumo!I27</f>
        <v>118364.4</v>
      </c>
      <c r="J76" s="6">
        <f>+$C$53*Matriz_de_consumo!J27</f>
        <v>117532.79999999999</v>
      </c>
      <c r="K76" s="6">
        <f>+$C$53*Matriz_de_consumo!K27</f>
        <v>116978.4</v>
      </c>
      <c r="L76" s="6">
        <f>+$C$53*Matriz_de_consumo!L27</f>
        <v>116978.4</v>
      </c>
      <c r="M76" s="6">
        <f>+$C$53*Matriz_de_consumo!M27</f>
        <v>115315.2</v>
      </c>
      <c r="N76" s="6">
        <f>+$C$53*Matriz_de_consumo!N27</f>
        <v>114760.79999999999</v>
      </c>
      <c r="O76" s="6">
        <f>+$C$53*Matriz_de_consumo!O27</f>
        <v>117255.59999999999</v>
      </c>
      <c r="P76" s="6">
        <f>+$C$53*Matriz_de_consumo!P27</f>
        <v>117255.59999999999</v>
      </c>
      <c r="Q76" s="6">
        <f>+$C$53*Matriz_de_consumo!Q27</f>
        <v>115869.59999999999</v>
      </c>
      <c r="R76" s="6">
        <f>+$C$53*Matriz_de_consumo!R27</f>
        <v>115038</v>
      </c>
      <c r="S76" s="6">
        <f>+$C$53*Matriz_de_consumo!S27</f>
        <v>115315.2</v>
      </c>
      <c r="T76" s="6">
        <f>+$C$53*Matriz_de_consumo!T27</f>
        <v>113929.2</v>
      </c>
      <c r="U76" s="6">
        <f>+$C$53*Matriz_de_consumo!U27</f>
        <v>118364.4</v>
      </c>
      <c r="V76" s="6">
        <f>+$C$53*Matriz_de_consumo!V27</f>
        <v>116424</v>
      </c>
      <c r="W76" s="6">
        <f>+$C$53*Matriz_de_consumo!W27</f>
        <v>117810</v>
      </c>
      <c r="X76" s="6">
        <f>+$C$53*Matriz_de_consumo!X27</f>
        <v>120027.59999999999</v>
      </c>
      <c r="Y76" s="6">
        <f>+$C$53*Matriz_de_consumo!Y27</f>
        <v>115869.59999999999</v>
      </c>
      <c r="Z76" s="6">
        <f>+$C$53*Matriz_de_consumo!Z27</f>
        <v>116424</v>
      </c>
    </row>
    <row r="77" spans="2:26" x14ac:dyDescent="0.2">
      <c r="B77" s="22">
        <f t="shared" si="1"/>
        <v>43852</v>
      </c>
      <c r="C77" s="6">
        <f>+$C$53*Matriz_de_consumo!C28</f>
        <v>115592.4</v>
      </c>
      <c r="D77" s="6">
        <f>+$C$53*Matriz_de_consumo!D28</f>
        <v>120859.2</v>
      </c>
      <c r="E77" s="6">
        <f>+$C$53*Matriz_de_consumo!E28</f>
        <v>113652</v>
      </c>
      <c r="F77" s="6">
        <f>+$C$53*Matriz_de_consumo!F28</f>
        <v>105058.8</v>
      </c>
      <c r="G77" s="6">
        <f>+$C$53*Matriz_de_consumo!G28</f>
        <v>116146.79999999999</v>
      </c>
      <c r="H77" s="6">
        <f>+$C$53*Matriz_de_consumo!H28</f>
        <v>87595.199999999997</v>
      </c>
      <c r="I77" s="6">
        <f>+$C$53*Matriz_de_consumo!I28</f>
        <v>106444.79999999999</v>
      </c>
      <c r="J77" s="6">
        <f>+$C$53*Matriz_de_consumo!J28</f>
        <v>114206.39999999999</v>
      </c>
      <c r="K77" s="6">
        <f>+$C$53*Matriz_de_consumo!K28</f>
        <v>114483.59999999999</v>
      </c>
      <c r="L77" s="6">
        <f>+$C$53*Matriz_de_consumo!L28</f>
        <v>117255.59999999999</v>
      </c>
      <c r="M77" s="6">
        <f>+$C$53*Matriz_de_consumo!M28</f>
        <v>118087.2</v>
      </c>
      <c r="N77" s="6">
        <f>+$C$53*Matriz_de_consumo!N28</f>
        <v>112820.4</v>
      </c>
      <c r="O77" s="6">
        <f>+$C$53*Matriz_de_consumo!O28</f>
        <v>118087.2</v>
      </c>
      <c r="P77" s="6">
        <f>+$C$53*Matriz_de_consumo!P28</f>
        <v>117255.59999999999</v>
      </c>
      <c r="Q77" s="6">
        <f>+$C$53*Matriz_de_consumo!Q28</f>
        <v>119750.39999999999</v>
      </c>
      <c r="R77" s="6">
        <f>+$C$53*Matriz_de_consumo!R28</f>
        <v>118918.79999999999</v>
      </c>
      <c r="S77" s="6">
        <f>+$C$53*Matriz_de_consumo!S28</f>
        <v>114760.79999999999</v>
      </c>
      <c r="T77" s="6">
        <f>+$C$53*Matriz_de_consumo!T28</f>
        <v>118087.2</v>
      </c>
      <c r="U77" s="6">
        <f>+$C$53*Matriz_de_consumo!U28</f>
        <v>114206.39999999999</v>
      </c>
      <c r="V77" s="6">
        <f>+$C$53*Matriz_de_consumo!V28</f>
        <v>115869.59999999999</v>
      </c>
      <c r="W77" s="6">
        <f>+$C$53*Matriz_de_consumo!W28</f>
        <v>119196</v>
      </c>
      <c r="X77" s="6">
        <f>+$C$53*Matriz_de_consumo!X28</f>
        <v>119473.2</v>
      </c>
      <c r="Y77" s="6">
        <f>+$C$53*Matriz_de_consumo!Y28</f>
        <v>118364.4</v>
      </c>
      <c r="Z77" s="6">
        <f>+$C$53*Matriz_de_consumo!Z28</f>
        <v>119196</v>
      </c>
    </row>
    <row r="78" spans="2:26" x14ac:dyDescent="0.2">
      <c r="B78" s="22">
        <f t="shared" si="1"/>
        <v>43853</v>
      </c>
      <c r="C78" s="6">
        <f>+$C$53*Matriz_de_consumo!C29</f>
        <v>111434.4</v>
      </c>
      <c r="D78" s="6">
        <f>+$C$53*Matriz_de_consumo!D29</f>
        <v>112543.2</v>
      </c>
      <c r="E78" s="6">
        <f>+$C$53*Matriz_de_consumo!E29</f>
        <v>116146.79999999999</v>
      </c>
      <c r="F78" s="6">
        <f>+$C$53*Matriz_de_consumo!F29</f>
        <v>120582</v>
      </c>
      <c r="G78" s="6">
        <f>+$C$53*Matriz_de_consumo!G29</f>
        <v>116424</v>
      </c>
      <c r="H78" s="6">
        <f>+$C$53*Matriz_de_consumo!H29</f>
        <v>119196</v>
      </c>
      <c r="I78" s="6">
        <f>+$C$53*Matriz_de_consumo!I29</f>
        <v>119750.39999999999</v>
      </c>
      <c r="J78" s="6">
        <f>+$C$53*Matriz_de_consumo!J29</f>
        <v>114760.79999999999</v>
      </c>
      <c r="K78" s="6">
        <f>+$C$53*Matriz_de_consumo!K29</f>
        <v>117255.59999999999</v>
      </c>
      <c r="L78" s="6">
        <f>+$C$53*Matriz_de_consumo!L29</f>
        <v>116978.4</v>
      </c>
      <c r="M78" s="6">
        <f>+$C$53*Matriz_de_consumo!M29</f>
        <v>118087.2</v>
      </c>
      <c r="N78" s="6">
        <f>+$C$53*Matriz_de_consumo!N29</f>
        <v>114483.59999999999</v>
      </c>
      <c r="O78" s="6">
        <f>+$C$53*Matriz_de_consumo!O29</f>
        <v>114483.59999999999</v>
      </c>
      <c r="P78" s="6">
        <f>+$C$53*Matriz_de_consumo!P29</f>
        <v>117532.79999999999</v>
      </c>
      <c r="Q78" s="6">
        <f>+$C$53*Matriz_de_consumo!Q29</f>
        <v>120582</v>
      </c>
      <c r="R78" s="6">
        <f>+$C$53*Matriz_de_consumo!R29</f>
        <v>114760.79999999999</v>
      </c>
      <c r="S78" s="6">
        <f>+$C$53*Matriz_de_consumo!S29</f>
        <v>117255.59999999999</v>
      </c>
      <c r="T78" s="6">
        <f>+$C$53*Matriz_de_consumo!T29</f>
        <v>118641.59999999999</v>
      </c>
      <c r="U78" s="6">
        <f>+$C$53*Matriz_de_consumo!U29</f>
        <v>116978.4</v>
      </c>
      <c r="V78" s="6">
        <f>+$C$53*Matriz_de_consumo!V29</f>
        <v>114206.39999999999</v>
      </c>
      <c r="W78" s="6">
        <f>+$C$53*Matriz_de_consumo!W29</f>
        <v>111711.59999999999</v>
      </c>
      <c r="X78" s="6">
        <f>+$C$53*Matriz_de_consumo!X29</f>
        <v>116146.79999999999</v>
      </c>
      <c r="Y78" s="6">
        <f>+$C$53*Matriz_de_consumo!Y29</f>
        <v>122522.4</v>
      </c>
      <c r="Z78" s="6">
        <f>+$C$53*Matriz_de_consumo!Z29</f>
        <v>120582</v>
      </c>
    </row>
    <row r="79" spans="2:26" x14ac:dyDescent="0.2">
      <c r="B79" s="22">
        <f t="shared" si="1"/>
        <v>43854</v>
      </c>
      <c r="C79" s="6">
        <f>+$C$53*Matriz_de_consumo!C30</f>
        <v>113929.2</v>
      </c>
      <c r="D79" s="6">
        <f>+$C$53*Matriz_de_consumo!D30</f>
        <v>113097.59999999999</v>
      </c>
      <c r="E79" s="6">
        <f>+$C$53*Matriz_de_consumo!E30</f>
        <v>113374.79999999999</v>
      </c>
      <c r="F79" s="6">
        <f>+$C$53*Matriz_de_consumo!F30</f>
        <v>112820.4</v>
      </c>
      <c r="G79" s="6">
        <f>+$C$53*Matriz_de_consumo!G30</f>
        <v>118087.2</v>
      </c>
      <c r="H79" s="6">
        <f>+$C$53*Matriz_de_consumo!H30</f>
        <v>118364.4</v>
      </c>
      <c r="I79" s="6">
        <f>+$C$53*Matriz_de_consumo!I30</f>
        <v>116701.2</v>
      </c>
      <c r="J79" s="6">
        <f>+$C$53*Matriz_de_consumo!J30</f>
        <v>115315.2</v>
      </c>
      <c r="K79" s="6">
        <f>+$C$53*Matriz_de_consumo!K30</f>
        <v>117532.79999999999</v>
      </c>
      <c r="L79" s="6">
        <f>+$C$53*Matriz_de_consumo!L30</f>
        <v>117532.79999999999</v>
      </c>
      <c r="M79" s="6">
        <f>+$C$53*Matriz_de_consumo!M30</f>
        <v>116146.79999999999</v>
      </c>
      <c r="N79" s="6">
        <f>+$C$53*Matriz_de_consumo!N30</f>
        <v>116146.79999999999</v>
      </c>
      <c r="O79" s="6">
        <f>+$C$53*Matriz_de_consumo!O30</f>
        <v>118087.2</v>
      </c>
      <c r="P79" s="6">
        <f>+$C$53*Matriz_de_consumo!P30</f>
        <v>118641.59999999999</v>
      </c>
      <c r="Q79" s="6">
        <f>+$C$53*Matriz_de_consumo!Q30</f>
        <v>119196</v>
      </c>
      <c r="R79" s="6">
        <f>+$C$53*Matriz_de_consumo!R30</f>
        <v>116424</v>
      </c>
      <c r="S79" s="6">
        <f>+$C$53*Matriz_de_consumo!S30</f>
        <v>113374.79999999999</v>
      </c>
      <c r="T79" s="6">
        <f>+$C$53*Matriz_de_consumo!T30</f>
        <v>110880</v>
      </c>
      <c r="U79" s="6">
        <f>+$C$53*Matriz_de_consumo!U30</f>
        <v>120304.79999999999</v>
      </c>
      <c r="V79" s="6">
        <f>+$C$53*Matriz_de_consumo!V30</f>
        <v>119750.39999999999</v>
      </c>
      <c r="W79" s="6">
        <f>+$C$53*Matriz_de_consumo!W30</f>
        <v>118918.79999999999</v>
      </c>
      <c r="X79" s="6">
        <f>+$C$53*Matriz_de_consumo!X30</f>
        <v>116978.4</v>
      </c>
      <c r="Y79" s="6">
        <f>+$C$53*Matriz_de_consumo!Y30</f>
        <v>119196</v>
      </c>
      <c r="Z79" s="6">
        <f>+$C$53*Matriz_de_consumo!Z30</f>
        <v>118364.4</v>
      </c>
    </row>
    <row r="80" spans="2:26" x14ac:dyDescent="0.2">
      <c r="B80" s="22">
        <f t="shared" si="1"/>
        <v>43855</v>
      </c>
      <c r="C80" s="6">
        <f>+$C$53*Matriz_de_consumo!C31</f>
        <v>112820.4</v>
      </c>
      <c r="D80" s="6">
        <f>+$C$53*Matriz_de_consumo!D31</f>
        <v>114483.59999999999</v>
      </c>
      <c r="E80" s="6">
        <f>+$C$53*Matriz_de_consumo!E31</f>
        <v>91753.2</v>
      </c>
      <c r="F80" s="6">
        <f>+$C$53*Matriz_de_consumo!F31</f>
        <v>117810</v>
      </c>
      <c r="G80" s="6">
        <f>+$C$53*Matriz_de_consumo!G31</f>
        <v>119473.2</v>
      </c>
      <c r="H80" s="6">
        <f>+$C$53*Matriz_de_consumo!H31</f>
        <v>122245.2</v>
      </c>
      <c r="I80" s="6">
        <f>+$C$53*Matriz_de_consumo!I31</f>
        <v>116701.2</v>
      </c>
      <c r="J80" s="6">
        <f>+$C$53*Matriz_de_consumo!J31</f>
        <v>116978.4</v>
      </c>
      <c r="K80" s="6">
        <f>+$C$53*Matriz_de_consumo!K31</f>
        <v>121413.59999999999</v>
      </c>
      <c r="L80" s="6">
        <f>+$C$53*Matriz_de_consumo!L31</f>
        <v>120582</v>
      </c>
      <c r="M80" s="6">
        <f>+$C$53*Matriz_de_consumo!M31</f>
        <v>112820.4</v>
      </c>
      <c r="N80" s="6">
        <f>+$C$53*Matriz_de_consumo!N31</f>
        <v>119473.2</v>
      </c>
      <c r="O80" s="6">
        <f>+$C$53*Matriz_de_consumo!O31</f>
        <v>116146.79999999999</v>
      </c>
      <c r="P80" s="6">
        <f>+$C$53*Matriz_de_consumo!P31</f>
        <v>116146.79999999999</v>
      </c>
      <c r="Q80" s="6">
        <f>+$C$53*Matriz_de_consumo!Q31</f>
        <v>115315.2</v>
      </c>
      <c r="R80" s="6">
        <f>+$C$53*Matriz_de_consumo!R31</f>
        <v>119196</v>
      </c>
      <c r="S80" s="6">
        <f>+$C$53*Matriz_de_consumo!S31</f>
        <v>121690.79999999999</v>
      </c>
      <c r="T80" s="6">
        <f>+$C$53*Matriz_de_consumo!T31</f>
        <v>115038</v>
      </c>
      <c r="U80" s="6">
        <f>+$C$53*Matriz_de_consumo!U31</f>
        <v>116146.79999999999</v>
      </c>
      <c r="V80" s="6">
        <f>+$C$53*Matriz_de_consumo!V31</f>
        <v>114760.79999999999</v>
      </c>
      <c r="W80" s="6">
        <f>+$C$53*Matriz_de_consumo!W31</f>
        <v>115869.59999999999</v>
      </c>
      <c r="X80" s="6">
        <f>+$C$53*Matriz_de_consumo!X31</f>
        <v>118641.59999999999</v>
      </c>
      <c r="Y80" s="6">
        <f>+$C$53*Matriz_de_consumo!Y31</f>
        <v>117810</v>
      </c>
      <c r="Z80" s="6">
        <f>+$C$53*Matriz_de_consumo!Z31</f>
        <v>118918.79999999999</v>
      </c>
    </row>
    <row r="81" spans="2:28" x14ac:dyDescent="0.2">
      <c r="B81" s="22">
        <f t="shared" si="1"/>
        <v>43856</v>
      </c>
      <c r="C81" s="6">
        <f>+$C$53*Matriz_de_consumo!C32</f>
        <v>115315.2</v>
      </c>
      <c r="D81" s="6">
        <f>+$C$53*Matriz_de_consumo!D32</f>
        <v>113929.2</v>
      </c>
      <c r="E81" s="6">
        <f>+$C$53*Matriz_de_consumo!E32</f>
        <v>117255.59999999999</v>
      </c>
      <c r="F81" s="6">
        <f>+$C$53*Matriz_de_consumo!F32</f>
        <v>119750.39999999999</v>
      </c>
      <c r="G81" s="6">
        <f>+$C$53*Matriz_de_consumo!G32</f>
        <v>119196</v>
      </c>
      <c r="H81" s="6">
        <f>+$C$53*Matriz_de_consumo!H32</f>
        <v>118641.59999999999</v>
      </c>
      <c r="I81" s="6">
        <f>+$C$53*Matriz_de_consumo!I32</f>
        <v>118364.4</v>
      </c>
      <c r="J81" s="6">
        <f>+$C$53*Matriz_de_consumo!J32</f>
        <v>115869.59999999999</v>
      </c>
      <c r="K81" s="6">
        <f>+$C$53*Matriz_de_consumo!K32</f>
        <v>116701.2</v>
      </c>
      <c r="L81" s="6">
        <f>+$C$53*Matriz_de_consumo!L32</f>
        <v>115592.4</v>
      </c>
      <c r="M81" s="6">
        <f>+$C$53*Matriz_de_consumo!M32</f>
        <v>116701.2</v>
      </c>
      <c r="N81" s="6">
        <f>+$C$53*Matriz_de_consumo!N32</f>
        <v>117810</v>
      </c>
      <c r="O81" s="6">
        <f>+$C$53*Matriz_de_consumo!O32</f>
        <v>121413.59999999999</v>
      </c>
      <c r="P81" s="6">
        <f>+$C$53*Matriz_de_consumo!P32</f>
        <v>118641.59999999999</v>
      </c>
      <c r="Q81" s="6">
        <f>+$C$53*Matriz_de_consumo!Q32</f>
        <v>111988.79999999999</v>
      </c>
      <c r="R81" s="6">
        <f>+$C$53*Matriz_de_consumo!R32</f>
        <v>115869.59999999999</v>
      </c>
      <c r="S81" s="6">
        <f>+$C$53*Matriz_de_consumo!S32</f>
        <v>116701.2</v>
      </c>
      <c r="T81" s="6">
        <f>+$C$53*Matriz_de_consumo!T32</f>
        <v>118918.79999999999</v>
      </c>
      <c r="U81" s="6">
        <f>+$C$53*Matriz_de_consumo!U32</f>
        <v>119196</v>
      </c>
      <c r="V81" s="6">
        <f>+$C$53*Matriz_de_consumo!V32</f>
        <v>116146.79999999999</v>
      </c>
      <c r="W81" s="6">
        <f>+$C$53*Matriz_de_consumo!W32</f>
        <v>117810</v>
      </c>
      <c r="X81" s="6">
        <f>+$C$53*Matriz_de_consumo!X32</f>
        <v>114760.79999999999</v>
      </c>
      <c r="Y81" s="6">
        <f>+$C$53*Matriz_de_consumo!Y32</f>
        <v>116701.2</v>
      </c>
      <c r="Z81" s="6">
        <f>+$C$53*Matriz_de_consumo!Z32</f>
        <v>120582</v>
      </c>
    </row>
    <row r="82" spans="2:28" x14ac:dyDescent="0.2">
      <c r="B82" s="22">
        <f t="shared" si="1"/>
        <v>43857</v>
      </c>
      <c r="C82" s="6">
        <f>+$C$53*Matriz_de_consumo!C33</f>
        <v>117532.79999999999</v>
      </c>
      <c r="D82" s="6">
        <f>+$C$53*Matriz_de_consumo!D33</f>
        <v>118918.79999999999</v>
      </c>
      <c r="E82" s="6">
        <f>+$C$53*Matriz_de_consumo!E33</f>
        <v>118918.79999999999</v>
      </c>
      <c r="F82" s="6">
        <f>+$C$53*Matriz_de_consumo!F33</f>
        <v>114483.59999999999</v>
      </c>
      <c r="G82" s="6">
        <f>+$C$53*Matriz_de_consumo!G33</f>
        <v>118087.2</v>
      </c>
      <c r="H82" s="6">
        <f>+$C$53*Matriz_de_consumo!H33</f>
        <v>121136.4</v>
      </c>
      <c r="I82" s="6">
        <f>+$C$53*Matriz_de_consumo!I33</f>
        <v>121413.59999999999</v>
      </c>
      <c r="J82" s="6">
        <f>+$C$53*Matriz_de_consumo!J33</f>
        <v>117255.59999999999</v>
      </c>
      <c r="K82" s="6">
        <f>+$C$53*Matriz_de_consumo!K33</f>
        <v>115869.59999999999</v>
      </c>
      <c r="L82" s="6">
        <f>+$C$53*Matriz_de_consumo!L33</f>
        <v>119750.39999999999</v>
      </c>
      <c r="M82" s="6">
        <f>+$C$53*Matriz_de_consumo!M33</f>
        <v>113097.59999999999</v>
      </c>
      <c r="N82" s="6">
        <f>+$C$53*Matriz_de_consumo!N33</f>
        <v>111988.79999999999</v>
      </c>
      <c r="O82" s="6">
        <f>+$C$53*Matriz_de_consumo!O33</f>
        <v>119750.39999999999</v>
      </c>
      <c r="P82" s="6">
        <f>+$C$53*Matriz_de_consumo!P33</f>
        <v>118087.2</v>
      </c>
      <c r="Q82" s="6">
        <f>+$C$53*Matriz_de_consumo!Q33</f>
        <v>115869.59999999999</v>
      </c>
      <c r="R82" s="6">
        <f>+$C$53*Matriz_de_consumo!R33</f>
        <v>114483.59999999999</v>
      </c>
      <c r="S82" s="6">
        <f>+$C$53*Matriz_de_consumo!S33</f>
        <v>112820.4</v>
      </c>
      <c r="T82" s="6">
        <f>+$C$53*Matriz_de_consumo!T33</f>
        <v>118918.79999999999</v>
      </c>
      <c r="U82" s="6">
        <f>+$C$53*Matriz_de_consumo!U33</f>
        <v>118364.4</v>
      </c>
      <c r="V82" s="6">
        <f>+$C$53*Matriz_de_consumo!V33</f>
        <v>116978.4</v>
      </c>
      <c r="W82" s="6">
        <f>+$C$53*Matriz_de_consumo!W33</f>
        <v>116424</v>
      </c>
      <c r="X82" s="6">
        <f>+$C$53*Matriz_de_consumo!X33</f>
        <v>116701.2</v>
      </c>
      <c r="Y82" s="6">
        <f>+$C$53*Matriz_de_consumo!Y33</f>
        <v>113652</v>
      </c>
      <c r="Z82" s="6">
        <f>+$C$53*Matriz_de_consumo!Z33</f>
        <v>120027.59999999999</v>
      </c>
    </row>
    <row r="83" spans="2:28" x14ac:dyDescent="0.2">
      <c r="B83" s="22">
        <f t="shared" si="1"/>
        <v>43858</v>
      </c>
      <c r="C83" s="6">
        <f>+$C$53*Matriz_de_consumo!C34</f>
        <v>117255.59999999999</v>
      </c>
      <c r="D83" s="6">
        <f>+$C$53*Matriz_de_consumo!D34</f>
        <v>89812.800000000003</v>
      </c>
      <c r="E83" s="6">
        <f>+$C$53*Matriz_de_consumo!E34</f>
        <v>117810</v>
      </c>
      <c r="F83" s="6">
        <f>+$C$53*Matriz_de_consumo!F34</f>
        <v>91198.8</v>
      </c>
      <c r="G83" s="6">
        <f>+$C$53*Matriz_de_consumo!G34</f>
        <v>116424</v>
      </c>
      <c r="H83" s="6">
        <f>+$C$53*Matriz_de_consumo!H34</f>
        <v>117810</v>
      </c>
      <c r="I83" s="6">
        <f>+$C$53*Matriz_de_consumo!I34</f>
        <v>120304.79999999999</v>
      </c>
      <c r="J83" s="6">
        <f>+$C$53*Matriz_de_consumo!J34</f>
        <v>117532.79999999999</v>
      </c>
      <c r="K83" s="6">
        <f>+$C$53*Matriz_de_consumo!K34</f>
        <v>117532.79999999999</v>
      </c>
      <c r="L83" s="6">
        <f>+$C$53*Matriz_de_consumo!L34</f>
        <v>118918.79999999999</v>
      </c>
      <c r="M83" s="6">
        <f>+$C$53*Matriz_de_consumo!M34</f>
        <v>118918.79999999999</v>
      </c>
      <c r="N83" s="6">
        <f>+$C$53*Matriz_de_consumo!N34</f>
        <v>118364.4</v>
      </c>
      <c r="O83" s="6">
        <f>+$C$53*Matriz_de_consumo!O34</f>
        <v>112820.4</v>
      </c>
      <c r="P83" s="6">
        <f>+$C$53*Matriz_de_consumo!P34</f>
        <v>113929.2</v>
      </c>
      <c r="Q83" s="6">
        <f>+$C$53*Matriz_de_consumo!Q34</f>
        <v>108385.2</v>
      </c>
      <c r="R83" s="6">
        <f>+$C$53*Matriz_de_consumo!R34</f>
        <v>114760.79999999999</v>
      </c>
      <c r="S83" s="6">
        <f>+$C$53*Matriz_de_consumo!S34</f>
        <v>117810</v>
      </c>
      <c r="T83" s="6">
        <f>+$C$53*Matriz_de_consumo!T34</f>
        <v>120027.59999999999</v>
      </c>
      <c r="U83" s="6">
        <f>+$C$53*Matriz_de_consumo!U34</f>
        <v>121690.79999999999</v>
      </c>
      <c r="V83" s="6">
        <f>+$C$53*Matriz_de_consumo!V34</f>
        <v>119473.2</v>
      </c>
      <c r="W83" s="6">
        <f>+$C$53*Matriz_de_consumo!W34</f>
        <v>115038</v>
      </c>
      <c r="X83" s="6">
        <f>+$C$53*Matriz_de_consumo!X34</f>
        <v>116146.79999999999</v>
      </c>
      <c r="Y83" s="6">
        <f>+$C$53*Matriz_de_consumo!Y34</f>
        <v>119473.2</v>
      </c>
      <c r="Z83" s="6">
        <f>+$C$53*Matriz_de_consumo!Z34</f>
        <v>116424</v>
      </c>
    </row>
    <row r="84" spans="2:28" x14ac:dyDescent="0.2">
      <c r="B84" s="22">
        <f t="shared" si="1"/>
        <v>43859</v>
      </c>
      <c r="C84" s="6">
        <f>+$C$53*Matriz_de_consumo!C35</f>
        <v>117255.59999999999</v>
      </c>
      <c r="D84" s="6">
        <f>+$C$53*Matriz_de_consumo!D35</f>
        <v>114483.59999999999</v>
      </c>
      <c r="E84" s="6">
        <f>+$C$53*Matriz_de_consumo!E35</f>
        <v>118918.79999999999</v>
      </c>
      <c r="F84" s="6">
        <f>+$C$53*Matriz_de_consumo!F35</f>
        <v>117810</v>
      </c>
      <c r="G84" s="6">
        <f>+$C$53*Matriz_de_consumo!G35</f>
        <v>116978.4</v>
      </c>
      <c r="H84" s="6">
        <f>+$C$53*Matriz_de_consumo!H35</f>
        <v>115869.59999999999</v>
      </c>
      <c r="I84" s="6">
        <f>+$C$53*Matriz_de_consumo!I35</f>
        <v>119196</v>
      </c>
      <c r="J84" s="6">
        <f>+$C$53*Matriz_de_consumo!J35</f>
        <v>119473.2</v>
      </c>
      <c r="K84" s="6">
        <f>+$C$53*Matriz_de_consumo!K35</f>
        <v>119750.39999999999</v>
      </c>
      <c r="L84" s="6">
        <f>+$C$53*Matriz_de_consumo!L35</f>
        <v>117532.79999999999</v>
      </c>
      <c r="M84" s="6">
        <f>+$C$53*Matriz_de_consumo!M35</f>
        <v>116146.79999999999</v>
      </c>
      <c r="N84" s="6">
        <f>+$C$53*Matriz_de_consumo!N35</f>
        <v>119196</v>
      </c>
      <c r="O84" s="6">
        <f>+$C$53*Matriz_de_consumo!O35</f>
        <v>118364.4</v>
      </c>
      <c r="P84" s="6">
        <f>+$C$53*Matriz_de_consumo!P35</f>
        <v>112820.4</v>
      </c>
      <c r="Q84" s="6">
        <f>+$C$53*Matriz_de_consumo!Q35</f>
        <v>117532.79999999999</v>
      </c>
      <c r="R84" s="6">
        <f>+$C$53*Matriz_de_consumo!R35</f>
        <v>121413.59999999999</v>
      </c>
      <c r="S84" s="6">
        <f>+$C$53*Matriz_de_consumo!S35</f>
        <v>120859.2</v>
      </c>
      <c r="T84" s="6">
        <f>+$C$53*Matriz_de_consumo!T35</f>
        <v>113097.59999999999</v>
      </c>
      <c r="U84" s="6">
        <f>+$C$53*Matriz_de_consumo!U35</f>
        <v>120859.2</v>
      </c>
      <c r="V84" s="6">
        <f>+$C$53*Matriz_de_consumo!V35</f>
        <v>96188.4</v>
      </c>
      <c r="W84" s="6">
        <f>+$C$53*Matriz_de_consumo!W35</f>
        <v>110048.4</v>
      </c>
      <c r="X84" s="6">
        <f>+$C$53*Matriz_de_consumo!X35</f>
        <v>110602.79999999999</v>
      </c>
      <c r="Y84" s="6">
        <f>+$C$53*Matriz_de_consumo!Y35</f>
        <v>115315.2</v>
      </c>
      <c r="Z84" s="6">
        <f>+$C$53*Matriz_de_consumo!Z35</f>
        <v>114483.59999999999</v>
      </c>
    </row>
    <row r="85" spans="2:28" x14ac:dyDescent="0.2">
      <c r="B85" s="22">
        <f t="shared" si="1"/>
        <v>43860</v>
      </c>
      <c r="C85" s="6">
        <f>+$C$53*Matriz_de_consumo!C36</f>
        <v>115869.59999999999</v>
      </c>
      <c r="D85" s="6">
        <f>+$C$53*Matriz_de_consumo!D36</f>
        <v>111988.79999999999</v>
      </c>
      <c r="E85" s="6">
        <f>+$C$53*Matriz_de_consumo!E36</f>
        <v>111434.4</v>
      </c>
      <c r="F85" s="6">
        <f>+$C$53*Matriz_de_consumo!F36</f>
        <v>116978.4</v>
      </c>
      <c r="G85" s="6">
        <f>+$C$53*Matriz_de_consumo!G36</f>
        <v>111157.2</v>
      </c>
      <c r="H85" s="6">
        <f>+$C$53*Matriz_de_consumo!H36</f>
        <v>118918.79999999999</v>
      </c>
      <c r="I85" s="6">
        <f>+$C$53*Matriz_de_consumo!I36</f>
        <v>117810</v>
      </c>
      <c r="J85" s="6">
        <f>+$C$53*Matriz_de_consumo!J36</f>
        <v>117810</v>
      </c>
      <c r="K85" s="6">
        <f>+$C$53*Matriz_de_consumo!K36</f>
        <v>111711.59999999999</v>
      </c>
      <c r="L85" s="6">
        <f>+$C$53*Matriz_de_consumo!L36</f>
        <v>116424</v>
      </c>
      <c r="M85" s="6">
        <f>+$C$53*Matriz_de_consumo!M36</f>
        <v>115869.59999999999</v>
      </c>
      <c r="N85" s="6">
        <f>+$C$53*Matriz_de_consumo!N36</f>
        <v>116424</v>
      </c>
      <c r="O85" s="6">
        <f>+$C$53*Matriz_de_consumo!O36</f>
        <v>114206.39999999999</v>
      </c>
      <c r="P85" s="6">
        <f>+$C$53*Matriz_de_consumo!P36</f>
        <v>116978.4</v>
      </c>
      <c r="Q85" s="6">
        <f>+$C$53*Matriz_de_consumo!Q36</f>
        <v>112543.2</v>
      </c>
      <c r="R85" s="6">
        <f>+$C$53*Matriz_de_consumo!R36</f>
        <v>112543.2</v>
      </c>
      <c r="S85" s="6">
        <f>+$C$53*Matriz_de_consumo!S36</f>
        <v>115869.59999999999</v>
      </c>
      <c r="T85" s="6">
        <f>+$C$53*Matriz_de_consumo!T36</f>
        <v>115315.2</v>
      </c>
      <c r="U85" s="6">
        <f>+$C$53*Matriz_de_consumo!U36</f>
        <v>118087.2</v>
      </c>
      <c r="V85" s="6">
        <f>+$C$53*Matriz_de_consumo!V36</f>
        <v>115315.2</v>
      </c>
      <c r="W85" s="6">
        <f>+$C$53*Matriz_de_consumo!W36</f>
        <v>114760.79999999999</v>
      </c>
      <c r="X85" s="6">
        <f>+$C$53*Matriz_de_consumo!X36</f>
        <v>111434.4</v>
      </c>
      <c r="Y85" s="6">
        <f>+$C$53*Matriz_de_consumo!Y36</f>
        <v>113929.2</v>
      </c>
      <c r="Z85" s="6">
        <f>+$C$53*Matriz_de_consumo!Z36</f>
        <v>118918.79999999999</v>
      </c>
    </row>
    <row r="86" spans="2:28" x14ac:dyDescent="0.2">
      <c r="B86" s="22">
        <f t="shared" si="1"/>
        <v>43861</v>
      </c>
      <c r="C86" s="6">
        <f>+$C$53*Matriz_de_consumo!C37</f>
        <v>115869.59999999999</v>
      </c>
      <c r="D86" s="6">
        <f>+$C$53*Matriz_de_consumo!D37</f>
        <v>112543.2</v>
      </c>
      <c r="E86" s="6">
        <f>+$C$53*Matriz_de_consumo!E37</f>
        <v>116978.4</v>
      </c>
      <c r="F86" s="6">
        <f>+$C$53*Matriz_de_consumo!F37</f>
        <v>113097.59999999999</v>
      </c>
      <c r="G86" s="6">
        <f>+$C$53*Matriz_de_consumo!G37</f>
        <v>111988.79999999999</v>
      </c>
      <c r="H86" s="6">
        <f>+$C$53*Matriz_de_consumo!H37</f>
        <v>117255.59999999999</v>
      </c>
      <c r="I86" s="6">
        <f>+$C$53*Matriz_de_consumo!I37</f>
        <v>115038</v>
      </c>
      <c r="J86" s="6">
        <f>+$C$53*Matriz_de_consumo!J37</f>
        <v>117532.79999999999</v>
      </c>
      <c r="K86" s="6">
        <f>+$C$53*Matriz_de_consumo!K37</f>
        <v>115592.4</v>
      </c>
      <c r="L86" s="6">
        <f>+$C$53*Matriz_de_consumo!L37</f>
        <v>115038</v>
      </c>
      <c r="M86" s="6">
        <f>+$C$53*Matriz_de_consumo!M37</f>
        <v>111434.4</v>
      </c>
      <c r="N86" s="6">
        <f>+$C$53*Matriz_de_consumo!N37</f>
        <v>117532.79999999999</v>
      </c>
      <c r="O86" s="6">
        <f>+$C$53*Matriz_de_consumo!O37</f>
        <v>118364.4</v>
      </c>
      <c r="P86" s="6">
        <f>+$C$53*Matriz_de_consumo!P37</f>
        <v>115592.4</v>
      </c>
      <c r="Q86" s="6">
        <f>+$C$53*Matriz_de_consumo!Q37</f>
        <v>112820.4</v>
      </c>
      <c r="R86" s="6">
        <f>+$C$53*Matriz_de_consumo!R37</f>
        <v>119750.39999999999</v>
      </c>
      <c r="S86" s="6">
        <f>+$C$53*Matriz_de_consumo!S37</f>
        <v>114760.79999999999</v>
      </c>
      <c r="T86" s="6">
        <f>+$C$53*Matriz_de_consumo!T37</f>
        <v>111711.59999999999</v>
      </c>
      <c r="U86" s="6">
        <f>+$C$53*Matriz_de_consumo!U37</f>
        <v>118918.79999999999</v>
      </c>
      <c r="V86" s="6">
        <f>+$C$53*Matriz_de_consumo!V37</f>
        <v>116146.79999999999</v>
      </c>
      <c r="W86" s="6">
        <f>+$C$53*Matriz_de_consumo!W37</f>
        <v>118364.4</v>
      </c>
      <c r="X86" s="6">
        <f>+$C$53*Matriz_de_consumo!X37</f>
        <v>115592.4</v>
      </c>
      <c r="Y86" s="6">
        <f>+$C$53*Matriz_de_consumo!Y37</f>
        <v>118087.2</v>
      </c>
      <c r="Z86" s="6">
        <f>+$C$53*Matriz_de_consumo!Z37</f>
        <v>115315.2</v>
      </c>
    </row>
    <row r="88" spans="2:28" x14ac:dyDescent="0.2">
      <c r="B88" s="20" t="s">
        <v>27</v>
      </c>
      <c r="C88" s="15">
        <f>+SUM(C56:Z86)</f>
        <v>86806565.999999925</v>
      </c>
    </row>
    <row r="90" spans="2:28" x14ac:dyDescent="0.2">
      <c r="E90" s="8"/>
    </row>
    <row r="91" spans="2:28" s="16" customFormat="1" x14ac:dyDescent="0.2">
      <c r="B91" s="17" t="s">
        <v>40</v>
      </c>
    </row>
    <row r="93" spans="2:28" x14ac:dyDescent="0.2">
      <c r="C93" s="47">
        <v>1</v>
      </c>
      <c r="D93" s="47">
        <v>2</v>
      </c>
      <c r="E93" s="47">
        <v>3</v>
      </c>
      <c r="F93" s="47">
        <v>4</v>
      </c>
      <c r="G93" s="47">
        <v>5</v>
      </c>
      <c r="H93" s="47">
        <v>6</v>
      </c>
      <c r="I93" s="47">
        <v>7</v>
      </c>
      <c r="J93" s="47">
        <v>8</v>
      </c>
      <c r="K93" s="47">
        <v>9</v>
      </c>
      <c r="L93" s="47">
        <v>10</v>
      </c>
      <c r="M93" s="47">
        <v>11</v>
      </c>
      <c r="N93" s="47">
        <v>12</v>
      </c>
      <c r="O93" s="47">
        <v>13</v>
      </c>
      <c r="P93" s="47">
        <v>14</v>
      </c>
      <c r="Q93" s="47">
        <v>15</v>
      </c>
      <c r="R93" s="47">
        <v>16</v>
      </c>
      <c r="S93" s="47">
        <v>17</v>
      </c>
      <c r="T93" s="47">
        <v>18</v>
      </c>
      <c r="U93" s="47">
        <v>19</v>
      </c>
      <c r="V93" s="47">
        <v>20</v>
      </c>
      <c r="W93" s="47">
        <v>21</v>
      </c>
      <c r="X93" s="47">
        <v>22</v>
      </c>
      <c r="Y93" s="47">
        <v>23</v>
      </c>
      <c r="Z93" s="47">
        <v>24</v>
      </c>
    </row>
    <row r="94" spans="2:28" s="29" customFormat="1" ht="15.6" customHeight="1" x14ac:dyDescent="0.3">
      <c r="B94" s="25" t="s">
        <v>48</v>
      </c>
      <c r="C94" s="70">
        <f>+ROUND(AVERAGEIFS(In_cargos!$H:$H,In_cargos!$E:$E,Liquidación!C$93,In_cargos!$B:$B,Salida!$C$5),2)</f>
        <v>30.81</v>
      </c>
      <c r="D94" s="70">
        <f>+ROUND(AVERAGEIFS(In_cargos!$H:$H,In_cargos!$E:$E,Liquidación!D$93,In_cargos!$B:$B,Salida!$C$5),2)</f>
        <v>30.81</v>
      </c>
      <c r="E94" s="70">
        <f>+ROUND(AVERAGEIFS(In_cargos!$H:$H,In_cargos!$E:$E,Liquidación!E$93,In_cargos!$B:$B,Salida!$C$5),2)</f>
        <v>30.81</v>
      </c>
      <c r="F94" s="70">
        <f>+ROUND(AVERAGEIFS(In_cargos!$H:$H,In_cargos!$E:$E,Liquidación!F$93,In_cargos!$B:$B,Salida!$C$5),2)</f>
        <v>30.81</v>
      </c>
      <c r="G94" s="70">
        <f>+ROUND(AVERAGEIFS(In_cargos!$H:$H,In_cargos!$E:$E,Liquidación!G$93,In_cargos!$B:$B,Salida!$C$5),2)</f>
        <v>35.299999999999997</v>
      </c>
      <c r="H94" s="70">
        <f>+ROUND(AVERAGEIFS(In_cargos!$H:$H,In_cargos!$E:$E,Liquidación!H$93,In_cargos!$B:$B,Salida!$C$5),2)</f>
        <v>35.299999999999997</v>
      </c>
      <c r="I94" s="70">
        <f>+ROUND(AVERAGEIFS(In_cargos!$H:$H,In_cargos!$E:$E,Liquidación!I$93,In_cargos!$B:$B,Salida!$C$5),2)</f>
        <v>35.299999999999997</v>
      </c>
      <c r="J94" s="70">
        <f>+ROUND(AVERAGEIFS(In_cargos!$H:$H,In_cargos!$E:$E,Liquidación!J$93,In_cargos!$B:$B,Salida!$C$5),2)</f>
        <v>35.299999999999997</v>
      </c>
      <c r="K94" s="70">
        <f>+ROUND(AVERAGEIFS(In_cargos!$H:$H,In_cargos!$E:$E,Liquidación!K$93,In_cargos!$B:$B,Salida!$C$5),2)</f>
        <v>35.299999999999997</v>
      </c>
      <c r="L94" s="70">
        <f>+ROUND(AVERAGEIFS(In_cargos!$H:$H,In_cargos!$E:$E,Liquidación!L$93,In_cargos!$B:$B,Salida!$C$5),2)</f>
        <v>38.71</v>
      </c>
      <c r="M94" s="70">
        <f>+ROUND(AVERAGEIFS(In_cargos!$H:$H,In_cargos!$E:$E,Liquidación!M$93,In_cargos!$B:$B,Salida!$C$5),2)</f>
        <v>38.71</v>
      </c>
      <c r="N94" s="70">
        <f>+ROUND(AVERAGEIFS(In_cargos!$H:$H,In_cargos!$E:$E,Liquidación!N$93,In_cargos!$B:$B,Salida!$C$5),2)</f>
        <v>38.71</v>
      </c>
      <c r="O94" s="70">
        <f>+ROUND(AVERAGEIFS(In_cargos!$H:$H,In_cargos!$E:$E,Liquidación!O$93,In_cargos!$B:$B,Salida!$C$5),2)</f>
        <v>35.299999999999997</v>
      </c>
      <c r="P94" s="70">
        <f>+ROUND(AVERAGEIFS(In_cargos!$H:$H,In_cargos!$E:$E,Liquidación!P$93,In_cargos!$B:$B,Salida!$C$5),2)</f>
        <v>35.299999999999997</v>
      </c>
      <c r="Q94" s="70">
        <f>+ROUND(AVERAGEIFS(In_cargos!$H:$H,In_cargos!$E:$E,Liquidación!Q$93,In_cargos!$B:$B,Salida!$C$5),2)</f>
        <v>35.299999999999997</v>
      </c>
      <c r="R94" s="70">
        <f>+ROUND(AVERAGEIFS(In_cargos!$H:$H,In_cargos!$E:$E,Liquidación!R$93,In_cargos!$B:$B,Salida!$C$5),2)</f>
        <v>35.299999999999997</v>
      </c>
      <c r="S94" s="70">
        <f>+ROUND(AVERAGEIFS(In_cargos!$H:$H,In_cargos!$E:$E,Liquidación!S$93,In_cargos!$B:$B,Salida!$C$5),2)</f>
        <v>35.299999999999997</v>
      </c>
      <c r="T94" s="70">
        <f>+ROUND(AVERAGEIFS(In_cargos!$H:$H,In_cargos!$E:$E,Liquidación!T$93,In_cargos!$B:$B,Salida!$C$5),2)</f>
        <v>35.299999999999997</v>
      </c>
      <c r="U94" s="70">
        <f>+ROUND(AVERAGEIFS(In_cargos!$H:$H,In_cargos!$E:$E,Liquidación!U$93,In_cargos!$B:$B,Salida!$C$5),2)</f>
        <v>38.71</v>
      </c>
      <c r="V94" s="70">
        <f>+ROUND(AVERAGEIFS(In_cargos!$H:$H,In_cargos!$E:$E,Liquidación!V$93,In_cargos!$B:$B,Salida!$C$5),2)</f>
        <v>38.71</v>
      </c>
      <c r="W94" s="70">
        <f>+ROUND(AVERAGEIFS(In_cargos!$H:$H,In_cargos!$E:$E,Liquidación!W$93,In_cargos!$B:$B,Salida!$C$5),2)</f>
        <v>38.71</v>
      </c>
      <c r="X94" s="70">
        <f>+ROUND(AVERAGEIFS(In_cargos!$H:$H,In_cargos!$E:$E,Liquidación!X$93,In_cargos!$B:$B,Salida!$C$5),2)</f>
        <v>35.299999999999997</v>
      </c>
      <c r="Y94" s="70">
        <f>+ROUND(AVERAGEIFS(In_cargos!$H:$H,In_cargos!$E:$E,Liquidación!Y$93,In_cargos!$B:$B,Salida!$C$5),2)</f>
        <v>35.299999999999997</v>
      </c>
      <c r="Z94" s="70">
        <f>+ROUND(AVERAGEIFS(In_cargos!$H:$H,In_cargos!$E:$E,Liquidación!Z$93,In_cargos!$B:$B,Salida!$C$5),2)</f>
        <v>30.81</v>
      </c>
      <c r="AB94" s="71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2"/>
    </row>
    <row r="97" spans="2:28" x14ac:dyDescent="0.2">
      <c r="B97" s="22">
        <f>+B56</f>
        <v>43831</v>
      </c>
      <c r="C97" s="6">
        <f>+C$94*Matriz_de_consumo!C7</f>
        <v>539791.19999999995</v>
      </c>
      <c r="D97" s="6">
        <f>+D$94*Matriz_de_consumo!D7</f>
        <v>529932</v>
      </c>
      <c r="E97" s="6">
        <f>+E$94*Matriz_de_consumo!E7</f>
        <v>532396.79999999993</v>
      </c>
      <c r="F97" s="6">
        <f>+F$94*Matriz_de_consumo!F7</f>
        <v>511446</v>
      </c>
      <c r="G97" s="6">
        <f>+G$94*Matriz_de_consumo!G7</f>
        <v>605748</v>
      </c>
      <c r="H97" s="6">
        <f>+H$94*Matriz_de_consumo!H7</f>
        <v>618456</v>
      </c>
      <c r="I97" s="6">
        <f>+I$94*Matriz_de_consumo!I7</f>
        <v>588804</v>
      </c>
      <c r="J97" s="6">
        <f>+J$94*Matriz_de_consumo!J7</f>
        <v>583156</v>
      </c>
      <c r="K97" s="6">
        <f>+K$94*Matriz_de_consumo!K7</f>
        <v>591628</v>
      </c>
      <c r="L97" s="6">
        <f>+L$94*Matriz_de_consumo!L7</f>
        <v>644134.40000000002</v>
      </c>
      <c r="M97" s="6">
        <f>+M$94*Matriz_de_consumo!M7</f>
        <v>647231.20000000007</v>
      </c>
      <c r="N97" s="6">
        <f>+N$94*Matriz_de_consumo!N7</f>
        <v>667360.4</v>
      </c>
      <c r="O97" s="6">
        <f>+O$94*Matriz_de_consumo!O7</f>
        <v>609984</v>
      </c>
      <c r="P97" s="6">
        <f>+P$94*Matriz_de_consumo!P7</f>
        <v>591628</v>
      </c>
      <c r="Q97" s="6">
        <f>+Q$94*Matriz_de_consumo!Q7</f>
        <v>598688</v>
      </c>
      <c r="R97" s="6">
        <f>+R$94*Matriz_de_consumo!R7</f>
        <v>578920</v>
      </c>
      <c r="S97" s="6">
        <f>+S$94*Matriz_de_consumo!S7</f>
        <v>567624</v>
      </c>
      <c r="T97" s="6">
        <f>+T$94*Matriz_de_consumo!T7</f>
        <v>593040</v>
      </c>
      <c r="U97" s="6">
        <f>+U$94*Matriz_de_consumo!U7</f>
        <v>679747.6</v>
      </c>
      <c r="V97" s="6">
        <f>+V$94*Matriz_de_consumo!V7</f>
        <v>667360.4</v>
      </c>
      <c r="W97" s="6">
        <f>+W$94*Matriz_de_consumo!W7</f>
        <v>672005.6</v>
      </c>
      <c r="X97" s="6">
        <f>+X$94*Matriz_de_consumo!X7</f>
        <v>614220</v>
      </c>
      <c r="Y97" s="6">
        <f>+Y$94*Matriz_de_consumo!Y7</f>
        <v>597276</v>
      </c>
      <c r="Z97" s="6">
        <f>+Z$94*Matriz_de_consumo!Z7</f>
        <v>497889.6</v>
      </c>
      <c r="AB97" s="73"/>
    </row>
    <row r="98" spans="2:28" x14ac:dyDescent="0.2">
      <c r="B98" s="22">
        <f t="shared" ref="B98:B127" si="2">+B57</f>
        <v>43832</v>
      </c>
      <c r="C98" s="6">
        <f>+C$94*Matriz_de_consumo!C8</f>
        <v>520072.8</v>
      </c>
      <c r="D98" s="6">
        <f>+D$94*Matriz_de_consumo!D8</f>
        <v>525002.4</v>
      </c>
      <c r="E98" s="6">
        <f>+E$94*Matriz_de_consumo!E8</f>
        <v>533629.19999999995</v>
      </c>
      <c r="F98" s="6">
        <f>+F$94*Matriz_de_consumo!F8</f>
        <v>523770</v>
      </c>
      <c r="G98" s="6">
        <f>+G$94*Matriz_de_consumo!G8</f>
        <v>600100</v>
      </c>
      <c r="H98" s="6">
        <f>+H$94*Matriz_de_consumo!H8</f>
        <v>581744</v>
      </c>
      <c r="I98" s="6">
        <f>+I$94*Matriz_de_consumo!I8</f>
        <v>602924</v>
      </c>
      <c r="J98" s="6">
        <f>+J$94*Matriz_de_consumo!J8</f>
        <v>591628</v>
      </c>
      <c r="K98" s="6">
        <f>+K$94*Matriz_de_consumo!K8</f>
        <v>584568</v>
      </c>
      <c r="L98" s="6">
        <f>+L$94*Matriz_de_consumo!L8</f>
        <v>662715.20000000007</v>
      </c>
      <c r="M98" s="6">
        <f>+M$94*Matriz_de_consumo!M8</f>
        <v>675102.4</v>
      </c>
      <c r="N98" s="6">
        <f>+N$94*Matriz_de_consumo!N8</f>
        <v>627102</v>
      </c>
      <c r="O98" s="6">
        <f>+O$94*Matriz_de_consumo!O8</f>
        <v>566212</v>
      </c>
      <c r="P98" s="6">
        <f>+P$94*Matriz_de_consumo!P8</f>
        <v>576096</v>
      </c>
      <c r="Q98" s="6">
        <f>+Q$94*Matriz_de_consumo!Q8</f>
        <v>607160</v>
      </c>
      <c r="R98" s="6">
        <f>+R$94*Matriz_de_consumo!R8</f>
        <v>585980</v>
      </c>
      <c r="S98" s="6">
        <f>+S$94*Matriz_de_consumo!S8</f>
        <v>557740</v>
      </c>
      <c r="T98" s="6">
        <f>+T$94*Matriz_de_consumo!T8</f>
        <v>554916</v>
      </c>
      <c r="U98" s="6">
        <f>+U$94*Matriz_de_consumo!U8</f>
        <v>616263.20000000007</v>
      </c>
      <c r="V98" s="6">
        <f>+V$94*Matriz_de_consumo!V8</f>
        <v>633295.6</v>
      </c>
      <c r="W98" s="6">
        <f>+W$94*Matriz_de_consumo!W8</f>
        <v>656521.6</v>
      </c>
      <c r="X98" s="6">
        <f>+X$94*Matriz_de_consumo!X8</f>
        <v>593040</v>
      </c>
      <c r="Y98" s="6">
        <f>+Y$94*Matriz_de_consumo!Y8</f>
        <v>587392</v>
      </c>
      <c r="Z98" s="6">
        <f>+Z$94*Matriz_de_consumo!Z8</f>
        <v>517608</v>
      </c>
    </row>
    <row r="99" spans="2:28" x14ac:dyDescent="0.2">
      <c r="B99" s="22">
        <f t="shared" si="2"/>
        <v>43833</v>
      </c>
      <c r="C99" s="6">
        <f>+C$94*Matriz_de_consumo!C9</f>
        <v>496657.19999999995</v>
      </c>
      <c r="D99" s="6">
        <f>+D$94*Matriz_de_consumo!D9</f>
        <v>500354.39999999997</v>
      </c>
      <c r="E99" s="6">
        <f>+E$94*Matriz_de_consumo!E9</f>
        <v>518840.39999999997</v>
      </c>
      <c r="F99" s="6">
        <f>+F$94*Matriz_de_consumo!F9</f>
        <v>528699.6</v>
      </c>
      <c r="G99" s="6">
        <f>+G$94*Matriz_de_consumo!G9</f>
        <v>612808</v>
      </c>
      <c r="H99" s="6">
        <f>+H$94*Matriz_de_consumo!H9</f>
        <v>594452</v>
      </c>
      <c r="I99" s="6">
        <f>+I$94*Matriz_de_consumo!I9</f>
        <v>597276</v>
      </c>
      <c r="J99" s="6">
        <f>+J$94*Matriz_de_consumo!J9</f>
        <v>574684</v>
      </c>
      <c r="K99" s="6">
        <f>+K$94*Matriz_de_consumo!K9</f>
        <v>557740</v>
      </c>
      <c r="L99" s="6">
        <f>+L$94*Matriz_de_consumo!L9</f>
        <v>670457.20000000007</v>
      </c>
      <c r="M99" s="6">
        <f>+M$94*Matriz_de_consumo!M9</f>
        <v>698328.4</v>
      </c>
      <c r="N99" s="6">
        <f>+N$94*Matriz_de_consumo!N9</f>
        <v>682844.4</v>
      </c>
      <c r="O99" s="6">
        <f>+O$94*Matriz_de_consumo!O9</f>
        <v>504083.99999999994</v>
      </c>
      <c r="P99" s="6">
        <f>+P$94*Matriz_de_consumo!P9</f>
        <v>526676</v>
      </c>
      <c r="Q99" s="6">
        <f>+Q$94*Matriz_de_consumo!Q9</f>
        <v>595864</v>
      </c>
      <c r="R99" s="6">
        <f>+R$94*Matriz_de_consumo!R9</f>
        <v>594452</v>
      </c>
      <c r="S99" s="6">
        <f>+S$94*Matriz_de_consumo!S9</f>
        <v>594452</v>
      </c>
      <c r="T99" s="6">
        <f>+T$94*Matriz_de_consumo!T9</f>
        <v>612808</v>
      </c>
      <c r="U99" s="6">
        <f>+U$94*Matriz_de_consumo!U9</f>
        <v>644134.40000000002</v>
      </c>
      <c r="V99" s="6">
        <f>+V$94*Matriz_de_consumo!V9</f>
        <v>521810.8</v>
      </c>
      <c r="W99" s="6">
        <f>+W$94*Matriz_de_consumo!W9</f>
        <v>647231.20000000007</v>
      </c>
      <c r="X99" s="6">
        <f>+X$94*Matriz_de_consumo!X9</f>
        <v>595864</v>
      </c>
      <c r="Y99" s="6">
        <f>+Y$94*Matriz_de_consumo!Y9</f>
        <v>605748</v>
      </c>
      <c r="Z99" s="6">
        <f>+Z$94*Matriz_de_consumo!Z9</f>
        <v>531164.4</v>
      </c>
    </row>
    <row r="100" spans="2:28" x14ac:dyDescent="0.2">
      <c r="B100" s="22">
        <f t="shared" si="2"/>
        <v>43834</v>
      </c>
      <c r="C100" s="6">
        <f>+C$94*Matriz_de_consumo!C10</f>
        <v>518840.39999999997</v>
      </c>
      <c r="D100" s="6">
        <f>+D$94*Matriz_de_consumo!D10</f>
        <v>523770</v>
      </c>
      <c r="E100" s="6">
        <f>+E$94*Matriz_de_consumo!E10</f>
        <v>504051.6</v>
      </c>
      <c r="F100" s="6">
        <f>+F$94*Matriz_de_consumo!F10</f>
        <v>515143.19999999995</v>
      </c>
      <c r="G100" s="6">
        <f>+G$94*Matriz_de_consumo!G10</f>
        <v>602924</v>
      </c>
      <c r="H100" s="6">
        <f>+H$94*Matriz_de_consumo!H10</f>
        <v>598688</v>
      </c>
      <c r="I100" s="6">
        <f>+I$94*Matriz_de_consumo!I10</f>
        <v>607160</v>
      </c>
      <c r="J100" s="6">
        <f>+J$94*Matriz_de_consumo!J10</f>
        <v>614220</v>
      </c>
      <c r="K100" s="6">
        <f>+K$94*Matriz_de_consumo!K10</f>
        <v>600100</v>
      </c>
      <c r="L100" s="6">
        <f>+L$94*Matriz_de_consumo!L10</f>
        <v>637940.80000000005</v>
      </c>
      <c r="M100" s="6">
        <f>+M$94*Matriz_de_consumo!M10</f>
        <v>656521.6</v>
      </c>
      <c r="N100" s="6">
        <f>+N$94*Matriz_de_consumo!N10</f>
        <v>665812</v>
      </c>
      <c r="O100" s="6">
        <f>+O$94*Matriz_de_consumo!O10</f>
        <v>587392</v>
      </c>
      <c r="P100" s="6">
        <f>+P$94*Matriz_de_consumo!P10</f>
        <v>605748</v>
      </c>
      <c r="Q100" s="6">
        <f>+Q$94*Matriz_de_consumo!Q10</f>
        <v>618456</v>
      </c>
      <c r="R100" s="6">
        <f>+R$94*Matriz_de_consumo!R10</f>
        <v>595864</v>
      </c>
      <c r="S100" s="6">
        <f>+S$94*Matriz_de_consumo!S10</f>
        <v>585980</v>
      </c>
      <c r="T100" s="6">
        <f>+T$94*Matriz_de_consumo!T10</f>
        <v>588804</v>
      </c>
      <c r="U100" s="6">
        <f>+U$94*Matriz_de_consumo!U10</f>
        <v>672005.6</v>
      </c>
      <c r="V100" s="6">
        <f>+V$94*Matriz_de_consumo!V10</f>
        <v>668908.80000000005</v>
      </c>
      <c r="W100" s="6">
        <f>+W$94*Matriz_de_consumo!W10</f>
        <v>654973.20000000007</v>
      </c>
      <c r="X100" s="6">
        <f>+X$94*Matriz_de_consumo!X10</f>
        <v>590216</v>
      </c>
      <c r="Y100" s="6">
        <f>+Y$94*Matriz_de_consumo!Y10</f>
        <v>564800</v>
      </c>
      <c r="Z100" s="6">
        <f>+Z$94*Matriz_de_consumo!Z10</f>
        <v>517608</v>
      </c>
    </row>
    <row r="101" spans="2:28" x14ac:dyDescent="0.2">
      <c r="B101" s="22">
        <f t="shared" si="2"/>
        <v>43835</v>
      </c>
      <c r="C101" s="6">
        <f>+C$94*Matriz_de_consumo!C11</f>
        <v>531164.4</v>
      </c>
      <c r="D101" s="6">
        <f>+D$94*Matriz_de_consumo!D11</f>
        <v>542256</v>
      </c>
      <c r="E101" s="6">
        <f>+E$94*Matriz_de_consumo!E11</f>
        <v>531164.4</v>
      </c>
      <c r="F101" s="6">
        <f>+F$94*Matriz_de_consumo!F11</f>
        <v>526234.79999999993</v>
      </c>
      <c r="G101" s="6">
        <f>+G$94*Matriz_de_consumo!G11</f>
        <v>591628</v>
      </c>
      <c r="H101" s="6">
        <f>+H$94*Matriz_de_consumo!H11</f>
        <v>590216</v>
      </c>
      <c r="I101" s="6">
        <f>+I$94*Matriz_de_consumo!I11</f>
        <v>597276</v>
      </c>
      <c r="J101" s="6">
        <f>+J$94*Matriz_de_consumo!J11</f>
        <v>605748</v>
      </c>
      <c r="K101" s="6">
        <f>+K$94*Matriz_de_consumo!K11</f>
        <v>608572</v>
      </c>
      <c r="L101" s="6">
        <f>+L$94*Matriz_de_consumo!L11</f>
        <v>668908.80000000005</v>
      </c>
      <c r="M101" s="6">
        <f>+M$94*Matriz_de_consumo!M11</f>
        <v>650328</v>
      </c>
      <c r="N101" s="6">
        <f>+N$94*Matriz_de_consumo!N11</f>
        <v>661166.80000000005</v>
      </c>
      <c r="O101" s="6">
        <f>+O$94*Matriz_de_consumo!O11</f>
        <v>615632</v>
      </c>
      <c r="P101" s="6">
        <f>+P$94*Matriz_de_consumo!P11</f>
        <v>601512</v>
      </c>
      <c r="Q101" s="6">
        <f>+Q$94*Matriz_de_consumo!Q11</f>
        <v>597276</v>
      </c>
      <c r="R101" s="6">
        <f>+R$94*Matriz_de_consumo!R11</f>
        <v>593040</v>
      </c>
      <c r="S101" s="6">
        <f>+S$94*Matriz_de_consumo!S11</f>
        <v>611396</v>
      </c>
      <c r="T101" s="6">
        <f>+T$94*Matriz_de_consumo!T11</f>
        <v>574684</v>
      </c>
      <c r="U101" s="6">
        <f>+U$94*Matriz_de_consumo!U11</f>
        <v>659618.4</v>
      </c>
      <c r="V101" s="6">
        <f>+V$94*Matriz_de_consumo!V11</f>
        <v>679747.6</v>
      </c>
      <c r="W101" s="6">
        <f>+W$94*Matriz_de_consumo!W11</f>
        <v>678199.20000000007</v>
      </c>
      <c r="X101" s="6">
        <f>+X$94*Matriz_de_consumo!X11</f>
        <v>605748</v>
      </c>
      <c r="Y101" s="6">
        <f>+Y$94*Matriz_de_consumo!Y11</f>
        <v>595864</v>
      </c>
      <c r="Z101" s="6">
        <f>+Z$94*Matriz_de_consumo!Z11</f>
        <v>505284</v>
      </c>
    </row>
    <row r="102" spans="2:28" x14ac:dyDescent="0.2">
      <c r="B102" s="22">
        <f t="shared" si="2"/>
        <v>43836</v>
      </c>
      <c r="C102" s="6">
        <f>+C$94*Matriz_de_consumo!C12</f>
        <v>491727.6</v>
      </c>
      <c r="D102" s="6">
        <f>+D$94*Matriz_de_consumo!D12</f>
        <v>525002.4</v>
      </c>
      <c r="E102" s="6">
        <f>+E$94*Matriz_de_consumo!E12</f>
        <v>542256</v>
      </c>
      <c r="F102" s="6">
        <f>+F$94*Matriz_de_consumo!F12</f>
        <v>436269.6</v>
      </c>
      <c r="G102" s="6">
        <f>+G$94*Matriz_de_consumo!G12</f>
        <v>473019.99999999994</v>
      </c>
      <c r="H102" s="6">
        <f>+H$94*Matriz_de_consumo!H12</f>
        <v>588804</v>
      </c>
      <c r="I102" s="6">
        <f>+I$94*Matriz_de_consumo!I12</f>
        <v>571860</v>
      </c>
      <c r="J102" s="6">
        <f>+J$94*Matriz_de_consumo!J12</f>
        <v>607160</v>
      </c>
      <c r="K102" s="6">
        <f>+K$94*Matriz_de_consumo!K12</f>
        <v>629752</v>
      </c>
      <c r="L102" s="6">
        <f>+L$94*Matriz_de_consumo!L12</f>
        <v>661166.80000000005</v>
      </c>
      <c r="M102" s="6">
        <f>+M$94*Matriz_de_consumo!M12</f>
        <v>659618.4</v>
      </c>
      <c r="N102" s="6">
        <f>+N$94*Matriz_de_consumo!N12</f>
        <v>665812</v>
      </c>
      <c r="O102" s="6">
        <f>+O$94*Matriz_de_consumo!O12</f>
        <v>576096</v>
      </c>
      <c r="P102" s="6">
        <f>+P$94*Matriz_de_consumo!P12</f>
        <v>576096</v>
      </c>
      <c r="Q102" s="6">
        <f>+Q$94*Matriz_de_consumo!Q12</f>
        <v>585980</v>
      </c>
      <c r="R102" s="6">
        <f>+R$94*Matriz_de_consumo!R12</f>
        <v>593040</v>
      </c>
      <c r="S102" s="6">
        <f>+S$94*Matriz_de_consumo!S12</f>
        <v>621280</v>
      </c>
      <c r="T102" s="6">
        <f>+T$94*Matriz_de_consumo!T12</f>
        <v>609984</v>
      </c>
      <c r="U102" s="6">
        <f>+U$94*Matriz_de_consumo!U12</f>
        <v>644134.40000000002</v>
      </c>
      <c r="V102" s="6">
        <f>+V$94*Matriz_de_consumo!V12</f>
        <v>631747.20000000007</v>
      </c>
      <c r="W102" s="6">
        <f>+W$94*Matriz_de_consumo!W12</f>
        <v>654973.20000000007</v>
      </c>
      <c r="X102" s="6">
        <f>+X$94*Matriz_de_consumo!X12</f>
        <v>600100</v>
      </c>
      <c r="Y102" s="6">
        <f>+Y$94*Matriz_de_consumo!Y12</f>
        <v>600100</v>
      </c>
      <c r="Z102" s="6">
        <f>+Z$94*Matriz_de_consumo!Z12</f>
        <v>511446</v>
      </c>
    </row>
    <row r="103" spans="2:28" x14ac:dyDescent="0.2">
      <c r="B103" s="22">
        <f t="shared" si="2"/>
        <v>43837</v>
      </c>
      <c r="C103" s="6">
        <f>+C$94*Matriz_de_consumo!C13</f>
        <v>528699.6</v>
      </c>
      <c r="D103" s="6">
        <f>+D$94*Matriz_de_consumo!D13</f>
        <v>526234.79999999993</v>
      </c>
      <c r="E103" s="6">
        <f>+E$94*Matriz_de_consumo!E13</f>
        <v>529932</v>
      </c>
      <c r="F103" s="6">
        <f>+F$94*Matriz_de_consumo!F13</f>
        <v>543488.4</v>
      </c>
      <c r="G103" s="6">
        <f>+G$94*Matriz_de_consumo!G13</f>
        <v>632576</v>
      </c>
      <c r="H103" s="6">
        <f>+H$94*Matriz_de_consumo!H13</f>
        <v>617044</v>
      </c>
      <c r="I103" s="6">
        <f>+I$94*Matriz_de_consumo!I13</f>
        <v>597276</v>
      </c>
      <c r="J103" s="6">
        <f>+J$94*Matriz_de_consumo!J13</f>
        <v>564800</v>
      </c>
      <c r="K103" s="6">
        <f>+K$94*Matriz_de_consumo!K13</f>
        <v>604336</v>
      </c>
      <c r="L103" s="6">
        <f>+L$94*Matriz_de_consumo!L13</f>
        <v>665812</v>
      </c>
      <c r="M103" s="6">
        <f>+M$94*Matriz_de_consumo!M13</f>
        <v>664263.6</v>
      </c>
      <c r="N103" s="6">
        <f>+N$94*Matriz_de_consumo!N13</f>
        <v>645682.80000000005</v>
      </c>
      <c r="O103" s="6">
        <f>+O$94*Matriz_de_consumo!O13</f>
        <v>593040</v>
      </c>
      <c r="P103" s="6">
        <f>+P$94*Matriz_de_consumo!P13</f>
        <v>607160</v>
      </c>
      <c r="Q103" s="6">
        <f>+Q$94*Matriz_de_consumo!Q13</f>
        <v>580332</v>
      </c>
      <c r="R103" s="6">
        <f>+R$94*Matriz_de_consumo!R13</f>
        <v>600100</v>
      </c>
      <c r="S103" s="6">
        <f>+S$94*Matriz_de_consumo!S13</f>
        <v>607160</v>
      </c>
      <c r="T103" s="6">
        <f>+T$94*Matriz_de_consumo!T13</f>
        <v>614220</v>
      </c>
      <c r="U103" s="6">
        <f>+U$94*Matriz_de_consumo!U13</f>
        <v>659618.4</v>
      </c>
      <c r="V103" s="6">
        <f>+V$94*Matriz_de_consumo!V13</f>
        <v>661166.80000000005</v>
      </c>
      <c r="W103" s="6">
        <f>+W$94*Matriz_de_consumo!W13</f>
        <v>645682.80000000005</v>
      </c>
      <c r="X103" s="6">
        <f>+X$94*Matriz_de_consumo!X13</f>
        <v>602924</v>
      </c>
      <c r="Y103" s="6">
        <f>+Y$94*Matriz_de_consumo!Y13</f>
        <v>597276</v>
      </c>
      <c r="Z103" s="6">
        <f>+Z$94*Matriz_de_consumo!Z13</f>
        <v>395600.39999999997</v>
      </c>
    </row>
    <row r="104" spans="2:28" x14ac:dyDescent="0.2">
      <c r="B104" s="22">
        <f t="shared" si="2"/>
        <v>43838</v>
      </c>
      <c r="C104" s="6">
        <f>+C$94*Matriz_de_consumo!C14</f>
        <v>474474</v>
      </c>
      <c r="D104" s="6">
        <f>+D$94*Matriz_de_consumo!D14</f>
        <v>526234.79999999993</v>
      </c>
      <c r="E104" s="6">
        <f>+E$94*Matriz_de_consumo!E14</f>
        <v>517608</v>
      </c>
      <c r="F104" s="6">
        <f>+F$94*Matriz_de_consumo!F14</f>
        <v>537326.4</v>
      </c>
      <c r="G104" s="6">
        <f>+G$94*Matriz_de_consumo!G14</f>
        <v>614220</v>
      </c>
      <c r="H104" s="6">
        <f>+H$94*Matriz_de_consumo!H14</f>
        <v>621280</v>
      </c>
      <c r="I104" s="6">
        <f>+I$94*Matriz_de_consumo!I14</f>
        <v>600100</v>
      </c>
      <c r="J104" s="6">
        <f>+J$94*Matriz_de_consumo!J14</f>
        <v>585980</v>
      </c>
      <c r="K104" s="6">
        <f>+K$94*Matriz_de_consumo!K14</f>
        <v>577508</v>
      </c>
      <c r="L104" s="6">
        <f>+L$94*Matriz_de_consumo!L14</f>
        <v>672005.6</v>
      </c>
      <c r="M104" s="6">
        <f>+M$94*Matriz_de_consumo!M14</f>
        <v>676650.8</v>
      </c>
      <c r="N104" s="6">
        <f>+N$94*Matriz_de_consumo!N14</f>
        <v>672005.6</v>
      </c>
      <c r="O104" s="6">
        <f>+O$94*Matriz_de_consumo!O14</f>
        <v>607160</v>
      </c>
      <c r="P104" s="6">
        <f>+P$94*Matriz_de_consumo!P14</f>
        <v>605748</v>
      </c>
      <c r="Q104" s="6">
        <f>+Q$94*Matriz_de_consumo!Q14</f>
        <v>581744</v>
      </c>
      <c r="R104" s="6">
        <f>+R$94*Matriz_de_consumo!R14</f>
        <v>578920</v>
      </c>
      <c r="S104" s="6">
        <f>+S$94*Matriz_de_consumo!S14</f>
        <v>626928</v>
      </c>
      <c r="T104" s="6">
        <f>+T$94*Matriz_de_consumo!T14</f>
        <v>624104</v>
      </c>
      <c r="U104" s="6">
        <f>+U$94*Matriz_de_consumo!U14</f>
        <v>684392.8</v>
      </c>
      <c r="V104" s="6">
        <f>+V$94*Matriz_de_consumo!V14</f>
        <v>631747.20000000007</v>
      </c>
      <c r="W104" s="6">
        <f>+W$94*Matriz_de_consumo!W14</f>
        <v>673554</v>
      </c>
      <c r="X104" s="6">
        <f>+X$94*Matriz_de_consumo!X14</f>
        <v>598688</v>
      </c>
      <c r="Y104" s="6">
        <f>+Y$94*Matriz_de_consumo!Y14</f>
        <v>605748</v>
      </c>
      <c r="Z104" s="6">
        <f>+Z$94*Matriz_de_consumo!Z14</f>
        <v>529932</v>
      </c>
    </row>
    <row r="105" spans="2:28" x14ac:dyDescent="0.2">
      <c r="B105" s="22">
        <f t="shared" si="2"/>
        <v>43839</v>
      </c>
      <c r="C105" s="6">
        <f>+C$94*Matriz_de_consumo!C15</f>
        <v>432572.39999999997</v>
      </c>
      <c r="D105" s="6">
        <f>+D$94*Matriz_de_consumo!D15</f>
        <v>526234.79999999993</v>
      </c>
      <c r="E105" s="6">
        <f>+E$94*Matriz_de_consumo!E15</f>
        <v>542256</v>
      </c>
      <c r="F105" s="6">
        <f>+F$94*Matriz_de_consumo!F15</f>
        <v>531164.4</v>
      </c>
      <c r="G105" s="6">
        <f>+G$94*Matriz_de_consumo!G15</f>
        <v>591628</v>
      </c>
      <c r="H105" s="6">
        <f>+H$94*Matriz_de_consumo!H15</f>
        <v>626928</v>
      </c>
      <c r="I105" s="6">
        <f>+I$94*Matriz_de_consumo!I15</f>
        <v>622692</v>
      </c>
      <c r="J105" s="6">
        <f>+J$94*Matriz_de_consumo!J15</f>
        <v>618456</v>
      </c>
      <c r="K105" s="6">
        <f>+K$94*Matriz_de_consumo!K15</f>
        <v>621280</v>
      </c>
      <c r="L105" s="6">
        <f>+L$94*Matriz_de_consumo!L15</f>
        <v>684392.8</v>
      </c>
      <c r="M105" s="6">
        <f>+M$94*Matriz_de_consumo!M15</f>
        <v>562069.20000000007</v>
      </c>
      <c r="N105" s="6">
        <f>+N$94*Matriz_de_consumo!N15</f>
        <v>540391.6</v>
      </c>
      <c r="O105" s="6">
        <f>+O$94*Matriz_de_consumo!O15</f>
        <v>556328</v>
      </c>
      <c r="P105" s="6">
        <f>+P$94*Matriz_de_consumo!P15</f>
        <v>617044</v>
      </c>
      <c r="Q105" s="6">
        <f>+Q$94*Matriz_de_consumo!Q15</f>
        <v>626928</v>
      </c>
      <c r="R105" s="6">
        <f>+R$94*Matriz_de_consumo!R15</f>
        <v>591628</v>
      </c>
      <c r="S105" s="6">
        <f>+S$94*Matriz_de_consumo!S15</f>
        <v>584568</v>
      </c>
      <c r="T105" s="6">
        <f>+T$94*Matriz_de_consumo!T15</f>
        <v>605748</v>
      </c>
      <c r="U105" s="6">
        <f>+U$94*Matriz_de_consumo!U15</f>
        <v>689038</v>
      </c>
      <c r="V105" s="6">
        <f>+V$94*Matriz_de_consumo!V15</f>
        <v>681296</v>
      </c>
      <c r="W105" s="6">
        <f>+W$94*Matriz_de_consumo!W15</f>
        <v>679747.6</v>
      </c>
      <c r="X105" s="6">
        <f>+X$94*Matriz_de_consumo!X15</f>
        <v>608572</v>
      </c>
      <c r="Y105" s="6">
        <f>+Y$94*Matriz_de_consumo!Y15</f>
        <v>602924</v>
      </c>
      <c r="Z105" s="6">
        <f>+Z$94*Matriz_de_consumo!Z15</f>
        <v>521305.19999999995</v>
      </c>
    </row>
    <row r="106" spans="2:28" x14ac:dyDescent="0.2">
      <c r="B106" s="22">
        <f t="shared" si="2"/>
        <v>43840</v>
      </c>
      <c r="C106" s="6">
        <f>+C$94*Matriz_de_consumo!C16</f>
        <v>505284</v>
      </c>
      <c r="D106" s="6">
        <f>+D$94*Matriz_de_consumo!D16</f>
        <v>515143.19999999995</v>
      </c>
      <c r="E106" s="6">
        <f>+E$94*Matriz_de_consumo!E16</f>
        <v>527467.19999999995</v>
      </c>
      <c r="F106" s="6">
        <f>+F$94*Matriz_de_consumo!F16</f>
        <v>542256</v>
      </c>
      <c r="G106" s="6">
        <f>+G$94*Matriz_de_consumo!G16</f>
        <v>624104</v>
      </c>
      <c r="H106" s="6">
        <f>+H$94*Matriz_de_consumo!H16</f>
        <v>498435.99999999994</v>
      </c>
      <c r="I106" s="6">
        <f>+I$94*Matriz_de_consumo!I16</f>
        <v>628340</v>
      </c>
      <c r="J106" s="6">
        <f>+J$94*Matriz_de_consumo!J16</f>
        <v>585980</v>
      </c>
      <c r="K106" s="6">
        <f>+K$94*Matriz_de_consumo!K16</f>
        <v>605748</v>
      </c>
      <c r="L106" s="6">
        <f>+L$94*Matriz_de_consumo!L16</f>
        <v>636392.4</v>
      </c>
      <c r="M106" s="6">
        <f>+M$94*Matriz_de_consumo!M16</f>
        <v>665812</v>
      </c>
      <c r="N106" s="6">
        <f>+N$94*Matriz_de_consumo!N16</f>
        <v>665812</v>
      </c>
      <c r="O106" s="6">
        <f>+O$94*Matriz_de_consumo!O16</f>
        <v>607160</v>
      </c>
      <c r="P106" s="6">
        <f>+P$94*Matriz_de_consumo!P16</f>
        <v>611396</v>
      </c>
      <c r="Q106" s="6">
        <f>+Q$94*Matriz_de_consumo!Q16</f>
        <v>591628</v>
      </c>
      <c r="R106" s="6">
        <f>+R$94*Matriz_de_consumo!R16</f>
        <v>590216</v>
      </c>
      <c r="S106" s="6">
        <f>+S$94*Matriz_de_consumo!S16</f>
        <v>612808</v>
      </c>
      <c r="T106" s="6">
        <f>+T$94*Matriz_de_consumo!T16</f>
        <v>611396</v>
      </c>
      <c r="U106" s="6">
        <f>+U$94*Matriz_de_consumo!U16</f>
        <v>684392.8</v>
      </c>
      <c r="V106" s="6">
        <f>+V$94*Matriz_de_consumo!V16</f>
        <v>672005.6</v>
      </c>
      <c r="W106" s="6">
        <f>+W$94*Matriz_de_consumo!W16</f>
        <v>641037.6</v>
      </c>
      <c r="X106" s="6">
        <f>+X$94*Matriz_de_consumo!X16</f>
        <v>614220</v>
      </c>
      <c r="Y106" s="6">
        <f>+Y$94*Matriz_de_consumo!Y16</f>
        <v>617044</v>
      </c>
      <c r="Z106" s="6">
        <f>+Z$94*Matriz_de_consumo!Z16</f>
        <v>532396.79999999993</v>
      </c>
    </row>
    <row r="107" spans="2:28" x14ac:dyDescent="0.2">
      <c r="B107" s="22">
        <f t="shared" si="2"/>
        <v>43841</v>
      </c>
      <c r="C107" s="6">
        <f>+C$94*Matriz_de_consumo!C17</f>
        <v>539791.19999999995</v>
      </c>
      <c r="D107" s="6">
        <f>+D$94*Matriz_de_consumo!D17</f>
        <v>532396.79999999993</v>
      </c>
      <c r="E107" s="6">
        <f>+E$94*Matriz_de_consumo!E17</f>
        <v>536094</v>
      </c>
      <c r="F107" s="6">
        <f>+F$94*Matriz_de_consumo!F17</f>
        <v>515143.19999999995</v>
      </c>
      <c r="G107" s="6">
        <f>+G$94*Matriz_de_consumo!G17</f>
        <v>588804</v>
      </c>
      <c r="H107" s="6">
        <f>+H$94*Matriz_de_consumo!H17</f>
        <v>622692</v>
      </c>
      <c r="I107" s="6">
        <f>+I$94*Matriz_de_consumo!I17</f>
        <v>618456</v>
      </c>
      <c r="J107" s="6">
        <f>+J$94*Matriz_de_consumo!J17</f>
        <v>617044</v>
      </c>
      <c r="K107" s="6">
        <f>+K$94*Matriz_de_consumo!K17</f>
        <v>608572</v>
      </c>
      <c r="L107" s="6">
        <f>+L$94*Matriz_de_consumo!L17</f>
        <v>667360.4</v>
      </c>
      <c r="M107" s="6">
        <f>+M$94*Matriz_de_consumo!M17</f>
        <v>645682.80000000005</v>
      </c>
      <c r="N107" s="6">
        <f>+N$94*Matriz_de_consumo!N17</f>
        <v>673554</v>
      </c>
      <c r="O107" s="6">
        <f>+O$94*Matriz_de_consumo!O17</f>
        <v>608572</v>
      </c>
      <c r="P107" s="6">
        <f>+P$94*Matriz_de_consumo!P17</f>
        <v>614220</v>
      </c>
      <c r="Q107" s="6">
        <f>+Q$94*Matriz_de_consumo!Q17</f>
        <v>601512</v>
      </c>
      <c r="R107" s="6">
        <f>+R$94*Matriz_de_consumo!R17</f>
        <v>615632</v>
      </c>
      <c r="S107" s="6">
        <f>+S$94*Matriz_de_consumo!S17</f>
        <v>602924</v>
      </c>
      <c r="T107" s="6">
        <f>+T$94*Matriz_de_consumo!T17</f>
        <v>605748</v>
      </c>
      <c r="U107" s="6">
        <f>+U$94*Matriz_de_consumo!U17</f>
        <v>644134.40000000002</v>
      </c>
      <c r="V107" s="6">
        <f>+V$94*Matriz_de_consumo!V17</f>
        <v>653424.80000000005</v>
      </c>
      <c r="W107" s="6">
        <f>+W$94*Matriz_de_consumo!W17</f>
        <v>673554</v>
      </c>
      <c r="X107" s="6">
        <f>+X$94*Matriz_de_consumo!X17</f>
        <v>612808</v>
      </c>
      <c r="Y107" s="6">
        <f>+Y$94*Matriz_de_consumo!Y17</f>
        <v>609984</v>
      </c>
      <c r="Z107" s="6">
        <f>+Z$94*Matriz_de_consumo!Z17</f>
        <v>533629.19999999995</v>
      </c>
    </row>
    <row r="108" spans="2:28" x14ac:dyDescent="0.2">
      <c r="B108" s="22">
        <f t="shared" si="2"/>
        <v>43842</v>
      </c>
      <c r="C108" s="6">
        <f>+C$94*Matriz_de_consumo!C18</f>
        <v>528699.6</v>
      </c>
      <c r="D108" s="6">
        <f>+D$94*Matriz_de_consumo!D18</f>
        <v>533629.19999999995</v>
      </c>
      <c r="E108" s="6">
        <f>+E$94*Matriz_de_consumo!E18</f>
        <v>522537.6</v>
      </c>
      <c r="F108" s="6">
        <f>+F$94*Matriz_de_consumo!F18</f>
        <v>538558.79999999993</v>
      </c>
      <c r="G108" s="6">
        <f>+G$94*Matriz_de_consumo!G18</f>
        <v>615632</v>
      </c>
      <c r="H108" s="6">
        <f>+H$94*Matriz_de_consumo!H18</f>
        <v>581744</v>
      </c>
      <c r="I108" s="6">
        <f>+I$94*Matriz_de_consumo!I18</f>
        <v>601512</v>
      </c>
      <c r="J108" s="6">
        <f>+J$94*Matriz_de_consumo!J18</f>
        <v>612808</v>
      </c>
      <c r="K108" s="6">
        <f>+K$94*Matriz_de_consumo!K18</f>
        <v>615632</v>
      </c>
      <c r="L108" s="6">
        <f>+L$94*Matriz_de_consumo!L18</f>
        <v>673554</v>
      </c>
      <c r="M108" s="6">
        <f>+M$94*Matriz_de_consumo!M18</f>
        <v>641037.6</v>
      </c>
      <c r="N108" s="6">
        <f>+N$94*Matriz_de_consumo!N18</f>
        <v>659618.4</v>
      </c>
      <c r="O108" s="6">
        <f>+O$94*Matriz_de_consumo!O18</f>
        <v>608572</v>
      </c>
      <c r="P108" s="6">
        <f>+P$94*Matriz_de_consumo!P18</f>
        <v>607160</v>
      </c>
      <c r="Q108" s="6">
        <f>+Q$94*Matriz_de_consumo!Q18</f>
        <v>607160</v>
      </c>
      <c r="R108" s="6">
        <f>+R$94*Matriz_de_consumo!R18</f>
        <v>593040</v>
      </c>
      <c r="S108" s="6">
        <f>+S$94*Matriz_de_consumo!S18</f>
        <v>612808</v>
      </c>
      <c r="T108" s="6">
        <f>+T$94*Matriz_de_consumo!T18</f>
        <v>617044</v>
      </c>
      <c r="U108" s="6">
        <f>+U$94*Matriz_de_consumo!U18</f>
        <v>647231.20000000007</v>
      </c>
      <c r="V108" s="6">
        <f>+V$94*Matriz_de_consumo!V18</f>
        <v>667360.4</v>
      </c>
      <c r="W108" s="6">
        <f>+W$94*Matriz_de_consumo!W18</f>
        <v>673554</v>
      </c>
      <c r="X108" s="6">
        <f>+X$94*Matriz_de_consumo!X18</f>
        <v>604336</v>
      </c>
      <c r="Y108" s="6">
        <f>+Y$94*Matriz_de_consumo!Y18</f>
        <v>609984</v>
      </c>
      <c r="Z108" s="6">
        <f>+Z$94*Matriz_de_consumo!Z18</f>
        <v>518840.39999999997</v>
      </c>
    </row>
    <row r="109" spans="2:28" x14ac:dyDescent="0.2">
      <c r="B109" s="22">
        <f t="shared" si="2"/>
        <v>43843</v>
      </c>
      <c r="C109" s="6">
        <f>+C$94*Matriz_de_consumo!C19</f>
        <v>523770</v>
      </c>
      <c r="D109" s="6">
        <f>+D$94*Matriz_de_consumo!D19</f>
        <v>506516.39999999997</v>
      </c>
      <c r="E109" s="6">
        <f>+E$94*Matriz_de_consumo!E19</f>
        <v>527467.19999999995</v>
      </c>
      <c r="F109" s="6">
        <f>+F$94*Matriz_de_consumo!F19</f>
        <v>536094</v>
      </c>
      <c r="G109" s="6">
        <f>+G$94*Matriz_de_consumo!G19</f>
        <v>622692</v>
      </c>
      <c r="H109" s="6">
        <f>+H$94*Matriz_de_consumo!H19</f>
        <v>612808</v>
      </c>
      <c r="I109" s="6">
        <f>+I$94*Matriz_de_consumo!I19</f>
        <v>595864</v>
      </c>
      <c r="J109" s="6">
        <f>+J$94*Matriz_de_consumo!J19</f>
        <v>585980</v>
      </c>
      <c r="K109" s="6">
        <f>+K$94*Matriz_de_consumo!K19</f>
        <v>605748</v>
      </c>
      <c r="L109" s="6">
        <f>+L$94*Matriz_de_consumo!L19</f>
        <v>667360.4</v>
      </c>
      <c r="M109" s="6">
        <f>+M$94*Matriz_de_consumo!M19</f>
        <v>656521.6</v>
      </c>
      <c r="N109" s="6">
        <f>+N$94*Matriz_de_consumo!N19</f>
        <v>500133.2</v>
      </c>
      <c r="O109" s="6">
        <f>+O$94*Matriz_de_consumo!O19</f>
        <v>563388</v>
      </c>
      <c r="P109" s="6">
        <f>+P$94*Matriz_de_consumo!P19</f>
        <v>569036</v>
      </c>
      <c r="Q109" s="6">
        <f>+Q$94*Matriz_de_consumo!Q19</f>
        <v>570448</v>
      </c>
      <c r="R109" s="6">
        <f>+R$94*Matriz_de_consumo!R19</f>
        <v>563388</v>
      </c>
      <c r="S109" s="6">
        <f>+S$94*Matriz_de_consumo!S19</f>
        <v>550680</v>
      </c>
      <c r="T109" s="6">
        <f>+T$94*Matriz_de_consumo!T19</f>
        <v>570448</v>
      </c>
      <c r="U109" s="6">
        <f>+U$94*Matriz_de_consumo!U19</f>
        <v>670457.20000000007</v>
      </c>
      <c r="V109" s="6">
        <f>+V$94*Matriz_de_consumo!V19</f>
        <v>676650.8</v>
      </c>
      <c r="W109" s="6">
        <f>+W$94*Matriz_de_consumo!W19</f>
        <v>684392.8</v>
      </c>
      <c r="X109" s="6">
        <f>+X$94*Matriz_de_consumo!X19</f>
        <v>617044</v>
      </c>
      <c r="Y109" s="6">
        <f>+Y$94*Matriz_de_consumo!Y19</f>
        <v>614220</v>
      </c>
      <c r="Z109" s="6">
        <f>+Z$94*Matriz_de_consumo!Z19</f>
        <v>516375.6</v>
      </c>
    </row>
    <row r="110" spans="2:28" x14ac:dyDescent="0.2">
      <c r="B110" s="22">
        <f t="shared" si="2"/>
        <v>43844</v>
      </c>
      <c r="C110" s="6">
        <f>+C$94*Matriz_de_consumo!C20</f>
        <v>513910.8</v>
      </c>
      <c r="D110" s="6">
        <f>+D$94*Matriz_de_consumo!D20</f>
        <v>516375.6</v>
      </c>
      <c r="E110" s="6">
        <f>+E$94*Matriz_de_consumo!E20</f>
        <v>522537.6</v>
      </c>
      <c r="F110" s="6">
        <f>+F$94*Matriz_de_consumo!F20</f>
        <v>525002.4</v>
      </c>
      <c r="G110" s="6">
        <f>+G$94*Matriz_de_consumo!G20</f>
        <v>595864</v>
      </c>
      <c r="H110" s="6">
        <f>+H$94*Matriz_de_consumo!H20</f>
        <v>581744</v>
      </c>
      <c r="I110" s="6">
        <f>+I$94*Matriz_de_consumo!I20</f>
        <v>609984</v>
      </c>
      <c r="J110" s="6">
        <f>+J$94*Matriz_de_consumo!J20</f>
        <v>597276</v>
      </c>
      <c r="K110" s="6">
        <f>+K$94*Matriz_de_consumo!K20</f>
        <v>601512</v>
      </c>
      <c r="L110" s="6">
        <f>+L$94*Matriz_de_consumo!L20</f>
        <v>654973.20000000007</v>
      </c>
      <c r="M110" s="6">
        <f>+M$94*Matriz_de_consumo!M20</f>
        <v>636392.4</v>
      </c>
      <c r="N110" s="6">
        <f>+N$94*Matriz_de_consumo!N20</f>
        <v>611618</v>
      </c>
      <c r="O110" s="6">
        <f>+O$94*Matriz_de_consumo!O20</f>
        <v>580332</v>
      </c>
      <c r="P110" s="6">
        <f>+P$94*Matriz_de_consumo!P20</f>
        <v>611396</v>
      </c>
      <c r="Q110" s="6">
        <f>+Q$94*Matriz_de_consumo!Q20</f>
        <v>608572</v>
      </c>
      <c r="R110" s="6">
        <f>+R$94*Matriz_de_consumo!R20</f>
        <v>611396</v>
      </c>
      <c r="S110" s="6">
        <f>+S$94*Matriz_de_consumo!S20</f>
        <v>612808</v>
      </c>
      <c r="T110" s="6">
        <f>+T$94*Matriz_de_consumo!T20</f>
        <v>601512</v>
      </c>
      <c r="U110" s="6">
        <f>+U$94*Matriz_de_consumo!U20</f>
        <v>617811.6</v>
      </c>
      <c r="V110" s="6">
        <f>+V$94*Matriz_de_consumo!V20</f>
        <v>667360.4</v>
      </c>
      <c r="W110" s="6">
        <f>+W$94*Matriz_de_consumo!W20</f>
        <v>673554</v>
      </c>
      <c r="X110" s="6">
        <f>+X$94*Matriz_de_consumo!X20</f>
        <v>615632</v>
      </c>
      <c r="Y110" s="6">
        <f>+Y$94*Matriz_de_consumo!Y20</f>
        <v>598688</v>
      </c>
      <c r="Z110" s="6">
        <f>+Z$94*Matriz_de_consumo!Z20</f>
        <v>511446</v>
      </c>
    </row>
    <row r="111" spans="2:28" x14ac:dyDescent="0.2">
      <c r="B111" s="22">
        <f t="shared" si="2"/>
        <v>43845</v>
      </c>
      <c r="C111" s="6">
        <f>+C$94*Matriz_de_consumo!C21</f>
        <v>500354.39999999997</v>
      </c>
      <c r="D111" s="6">
        <f>+D$94*Matriz_de_consumo!D21</f>
        <v>510213.6</v>
      </c>
      <c r="E111" s="6">
        <f>+E$94*Matriz_de_consumo!E21</f>
        <v>536094</v>
      </c>
      <c r="F111" s="6">
        <f>+F$94*Matriz_de_consumo!F21</f>
        <v>529932</v>
      </c>
      <c r="G111" s="6">
        <f>+G$94*Matriz_de_consumo!G21</f>
        <v>619868</v>
      </c>
      <c r="H111" s="6">
        <f>+H$94*Matriz_de_consumo!H21</f>
        <v>581744</v>
      </c>
      <c r="I111" s="6">
        <f>+I$94*Matriz_de_consumo!I21</f>
        <v>598688</v>
      </c>
      <c r="J111" s="6">
        <f>+J$94*Matriz_de_consumo!J21</f>
        <v>594452</v>
      </c>
      <c r="K111" s="6">
        <f>+K$94*Matriz_de_consumo!K21</f>
        <v>618456</v>
      </c>
      <c r="L111" s="6">
        <f>+L$94*Matriz_de_consumo!L21</f>
        <v>639489.20000000007</v>
      </c>
      <c r="M111" s="6">
        <f>+M$94*Matriz_de_consumo!M21</f>
        <v>654973.20000000007</v>
      </c>
      <c r="N111" s="6">
        <f>+N$94*Matriz_de_consumo!N21</f>
        <v>675102.4</v>
      </c>
      <c r="O111" s="6">
        <f>+O$94*Matriz_de_consumo!O21</f>
        <v>607160</v>
      </c>
      <c r="P111" s="6">
        <f>+P$94*Matriz_de_consumo!P21</f>
        <v>593040</v>
      </c>
      <c r="Q111" s="6">
        <f>+Q$94*Matriz_de_consumo!Q21</f>
        <v>580332</v>
      </c>
      <c r="R111" s="6">
        <f>+R$94*Matriz_de_consumo!R21</f>
        <v>594452</v>
      </c>
      <c r="S111" s="6">
        <f>+S$94*Matriz_de_consumo!S21</f>
        <v>615632</v>
      </c>
      <c r="T111" s="6">
        <f>+T$94*Matriz_de_consumo!T21</f>
        <v>617044</v>
      </c>
      <c r="U111" s="6">
        <f>+U$94*Matriz_de_consumo!U21</f>
        <v>661166.80000000005</v>
      </c>
      <c r="V111" s="6">
        <f>+V$94*Matriz_de_consumo!V21</f>
        <v>668908.80000000005</v>
      </c>
      <c r="W111" s="6">
        <f>+W$94*Matriz_de_consumo!W21</f>
        <v>662715.20000000007</v>
      </c>
      <c r="X111" s="6">
        <f>+X$94*Matriz_de_consumo!X21</f>
        <v>628340</v>
      </c>
      <c r="Y111" s="6">
        <f>+Y$94*Matriz_de_consumo!Y21</f>
        <v>625516</v>
      </c>
      <c r="Z111" s="6">
        <f>+Z$94*Matriz_de_consumo!Z21</f>
        <v>547185.6</v>
      </c>
    </row>
    <row r="112" spans="2:28" x14ac:dyDescent="0.2">
      <c r="B112" s="22">
        <f t="shared" si="2"/>
        <v>43846</v>
      </c>
      <c r="C112" s="6">
        <f>+C$94*Matriz_de_consumo!C22</f>
        <v>541023.6</v>
      </c>
      <c r="D112" s="6">
        <f>+D$94*Matriz_de_consumo!D22</f>
        <v>520072.8</v>
      </c>
      <c r="E112" s="6">
        <f>+E$94*Matriz_de_consumo!E22</f>
        <v>506516.39999999997</v>
      </c>
      <c r="F112" s="6">
        <f>+F$94*Matriz_de_consumo!F22</f>
        <v>523770</v>
      </c>
      <c r="G112" s="6">
        <f>+G$94*Matriz_de_consumo!G22</f>
        <v>602924</v>
      </c>
      <c r="H112" s="6">
        <f>+H$94*Matriz_de_consumo!H22</f>
        <v>595864</v>
      </c>
      <c r="I112" s="6">
        <f>+I$94*Matriz_de_consumo!I22</f>
        <v>631164</v>
      </c>
      <c r="J112" s="6">
        <f>+J$94*Matriz_de_consumo!J22</f>
        <v>619868</v>
      </c>
      <c r="K112" s="6">
        <f>+K$94*Matriz_de_consumo!K22</f>
        <v>617044</v>
      </c>
      <c r="L112" s="6">
        <f>+L$94*Matriz_de_consumo!L22</f>
        <v>668908.80000000005</v>
      </c>
      <c r="M112" s="6">
        <f>+M$94*Matriz_de_consumo!M22</f>
        <v>611618</v>
      </c>
      <c r="N112" s="6">
        <f>+N$94*Matriz_de_consumo!N22</f>
        <v>656521.6</v>
      </c>
      <c r="O112" s="6">
        <f>+O$94*Matriz_de_consumo!O22</f>
        <v>618456</v>
      </c>
      <c r="P112" s="6">
        <f>+P$94*Matriz_de_consumo!P22</f>
        <v>571860</v>
      </c>
      <c r="Q112" s="6">
        <f>+Q$94*Matriz_de_consumo!Q22</f>
        <v>614220</v>
      </c>
      <c r="R112" s="6">
        <f>+R$94*Matriz_de_consumo!R22</f>
        <v>617044</v>
      </c>
      <c r="S112" s="6">
        <f>+S$94*Matriz_de_consumo!S22</f>
        <v>591628</v>
      </c>
      <c r="T112" s="6">
        <f>+T$94*Matriz_de_consumo!T22</f>
        <v>612808</v>
      </c>
      <c r="U112" s="6">
        <f>+U$94*Matriz_de_consumo!U22</f>
        <v>679747.6</v>
      </c>
      <c r="V112" s="6">
        <f>+V$94*Matriz_de_consumo!V22</f>
        <v>673554</v>
      </c>
      <c r="W112" s="6">
        <f>+W$94*Matriz_de_consumo!W22</f>
        <v>668908.80000000005</v>
      </c>
      <c r="X112" s="6">
        <f>+X$94*Matriz_de_consumo!X22</f>
        <v>597276</v>
      </c>
      <c r="Y112" s="6">
        <f>+Y$94*Matriz_de_consumo!Y22</f>
        <v>470195.99999999994</v>
      </c>
      <c r="Z112" s="6">
        <f>+Z$94*Matriz_de_consumo!Z22</f>
        <v>534861.6</v>
      </c>
    </row>
    <row r="113" spans="2:26" x14ac:dyDescent="0.2">
      <c r="B113" s="22">
        <f t="shared" si="2"/>
        <v>43847</v>
      </c>
      <c r="C113" s="6">
        <f>+C$94*Matriz_de_consumo!C23</f>
        <v>533629.19999999995</v>
      </c>
      <c r="D113" s="6">
        <f>+D$94*Matriz_de_consumo!D23</f>
        <v>539791.19999999995</v>
      </c>
      <c r="E113" s="6">
        <f>+E$94*Matriz_de_consumo!E23</f>
        <v>435037.19999999995</v>
      </c>
      <c r="F113" s="6">
        <f>+F$94*Matriz_de_consumo!F23</f>
        <v>510213.6</v>
      </c>
      <c r="G113" s="6">
        <f>+G$94*Matriz_de_consumo!G23</f>
        <v>595864</v>
      </c>
      <c r="H113" s="6">
        <f>+H$94*Matriz_de_consumo!H23</f>
        <v>489963.99999999994</v>
      </c>
      <c r="I113" s="6">
        <f>+I$94*Matriz_de_consumo!I23</f>
        <v>593040</v>
      </c>
      <c r="J113" s="6">
        <f>+J$94*Matriz_de_consumo!J23</f>
        <v>612808</v>
      </c>
      <c r="K113" s="6">
        <f>+K$94*Matriz_de_consumo!K23</f>
        <v>614220</v>
      </c>
      <c r="L113" s="6">
        <f>+L$94*Matriz_de_consumo!L23</f>
        <v>673554</v>
      </c>
      <c r="M113" s="6">
        <f>+M$94*Matriz_de_consumo!M23</f>
        <v>667360.4</v>
      </c>
      <c r="N113" s="6">
        <f>+N$94*Matriz_de_consumo!N23</f>
        <v>605424.4</v>
      </c>
      <c r="O113" s="6">
        <f>+O$94*Matriz_de_consumo!O23</f>
        <v>605748</v>
      </c>
      <c r="P113" s="6">
        <f>+P$94*Matriz_de_consumo!P23</f>
        <v>597276</v>
      </c>
      <c r="Q113" s="6">
        <f>+Q$94*Matriz_de_consumo!Q23</f>
        <v>617044</v>
      </c>
      <c r="R113" s="6">
        <f>+R$94*Matriz_de_consumo!R23</f>
        <v>593040</v>
      </c>
      <c r="S113" s="6">
        <f>+S$94*Matriz_de_consumo!S23</f>
        <v>591628</v>
      </c>
      <c r="T113" s="6">
        <f>+T$94*Matriz_de_consumo!T23</f>
        <v>601512</v>
      </c>
      <c r="U113" s="6">
        <f>+U$94*Matriz_de_consumo!U23</f>
        <v>634844</v>
      </c>
      <c r="V113" s="6">
        <f>+V$94*Matriz_de_consumo!V23</f>
        <v>648779.6</v>
      </c>
      <c r="W113" s="6">
        <f>+W$94*Matriz_de_consumo!W23</f>
        <v>673554</v>
      </c>
      <c r="X113" s="6">
        <f>+X$94*Matriz_de_consumo!X23</f>
        <v>601512</v>
      </c>
      <c r="Y113" s="6">
        <f>+Y$94*Matriz_de_consumo!Y23</f>
        <v>574684</v>
      </c>
      <c r="Z113" s="6">
        <f>+Z$94*Matriz_de_consumo!Z23</f>
        <v>525002.4</v>
      </c>
    </row>
    <row r="114" spans="2:26" x14ac:dyDescent="0.2">
      <c r="B114" s="22">
        <f t="shared" si="2"/>
        <v>43848</v>
      </c>
      <c r="C114" s="6">
        <f>+C$94*Matriz_de_consumo!C24</f>
        <v>520072.8</v>
      </c>
      <c r="D114" s="6">
        <f>+D$94*Matriz_de_consumo!D24</f>
        <v>380811.6</v>
      </c>
      <c r="E114" s="6">
        <f>+E$94*Matriz_de_consumo!E24</f>
        <v>511446</v>
      </c>
      <c r="F114" s="6">
        <f>+F$94*Matriz_de_consumo!F24</f>
        <v>518840.39999999997</v>
      </c>
      <c r="G114" s="6">
        <f>+G$94*Matriz_de_consumo!G24</f>
        <v>604336</v>
      </c>
      <c r="H114" s="6">
        <f>+H$94*Matriz_de_consumo!H24</f>
        <v>601512</v>
      </c>
      <c r="I114" s="6">
        <f>+I$94*Matriz_de_consumo!I24</f>
        <v>600100</v>
      </c>
      <c r="J114" s="6">
        <f>+J$94*Matriz_de_consumo!J24</f>
        <v>585980</v>
      </c>
      <c r="K114" s="6">
        <f>+K$94*Matriz_de_consumo!K24</f>
        <v>587392</v>
      </c>
      <c r="L114" s="6">
        <f>+L$94*Matriz_de_consumo!L24</f>
        <v>664263.6</v>
      </c>
      <c r="M114" s="6">
        <f>+M$94*Matriz_de_consumo!M24</f>
        <v>636392.4</v>
      </c>
      <c r="N114" s="6">
        <f>+N$94*Matriz_de_consumo!N24</f>
        <v>627102</v>
      </c>
      <c r="O114" s="6">
        <f>+O$94*Matriz_de_consumo!O24</f>
        <v>614220</v>
      </c>
      <c r="P114" s="6">
        <f>+P$94*Matriz_de_consumo!P24</f>
        <v>608572</v>
      </c>
      <c r="Q114" s="6">
        <f>+Q$94*Matriz_de_consumo!Q24</f>
        <v>567624</v>
      </c>
      <c r="R114" s="6">
        <f>+R$94*Matriz_de_consumo!R24</f>
        <v>584568</v>
      </c>
      <c r="S114" s="6">
        <f>+S$94*Matriz_de_consumo!S24</f>
        <v>612808</v>
      </c>
      <c r="T114" s="6">
        <f>+T$94*Matriz_de_consumo!T24</f>
        <v>612808</v>
      </c>
      <c r="U114" s="6">
        <f>+U$94*Matriz_de_consumo!U24</f>
        <v>656521.6</v>
      </c>
      <c r="V114" s="6">
        <f>+V$94*Matriz_de_consumo!V24</f>
        <v>651876.4</v>
      </c>
      <c r="W114" s="6">
        <f>+W$94*Matriz_de_consumo!W24</f>
        <v>650328</v>
      </c>
      <c r="X114" s="6">
        <f>+X$94*Matriz_de_consumo!X24</f>
        <v>595864</v>
      </c>
      <c r="Y114" s="6">
        <f>+Y$94*Matriz_de_consumo!Y24</f>
        <v>570448</v>
      </c>
      <c r="Z114" s="6">
        <f>+Z$94*Matriz_de_consumo!Z24</f>
        <v>497889.6</v>
      </c>
    </row>
    <row r="115" spans="2:26" x14ac:dyDescent="0.2">
      <c r="B115" s="22">
        <f t="shared" si="2"/>
        <v>43849</v>
      </c>
      <c r="C115" s="6">
        <f>+C$94*Matriz_de_consumo!C25</f>
        <v>528699.6</v>
      </c>
      <c r="D115" s="6">
        <f>+D$94*Matriz_de_consumo!D25</f>
        <v>529932</v>
      </c>
      <c r="E115" s="6">
        <f>+E$94*Matriz_de_consumo!E25</f>
        <v>520072.8</v>
      </c>
      <c r="F115" s="6">
        <f>+F$94*Matriz_de_consumo!F25</f>
        <v>512678.39999999997</v>
      </c>
      <c r="G115" s="6">
        <f>+G$94*Matriz_de_consumo!G25</f>
        <v>593040</v>
      </c>
      <c r="H115" s="6">
        <f>+H$94*Matriz_de_consumo!H25</f>
        <v>621280</v>
      </c>
      <c r="I115" s="6">
        <f>+I$94*Matriz_de_consumo!I25</f>
        <v>611396</v>
      </c>
      <c r="J115" s="6">
        <f>+J$94*Matriz_de_consumo!J25</f>
        <v>608572</v>
      </c>
      <c r="K115" s="6">
        <f>+K$94*Matriz_de_consumo!K25</f>
        <v>602924</v>
      </c>
      <c r="L115" s="6">
        <f>+L$94*Matriz_de_consumo!L25</f>
        <v>631747.20000000007</v>
      </c>
      <c r="M115" s="6">
        <f>+M$94*Matriz_de_consumo!M25</f>
        <v>658070</v>
      </c>
      <c r="N115" s="6">
        <f>+N$94*Matriz_de_consumo!N25</f>
        <v>634844</v>
      </c>
      <c r="O115" s="6">
        <f>+O$94*Matriz_de_consumo!O25</f>
        <v>619868</v>
      </c>
      <c r="P115" s="6">
        <f>+P$94*Matriz_de_consumo!P25</f>
        <v>617044</v>
      </c>
      <c r="Q115" s="6">
        <f>+Q$94*Matriz_de_consumo!Q25</f>
        <v>595864</v>
      </c>
      <c r="R115" s="6">
        <f>+R$94*Matriz_de_consumo!R25</f>
        <v>571860</v>
      </c>
      <c r="S115" s="6">
        <f>+S$94*Matriz_de_consumo!S25</f>
        <v>564800</v>
      </c>
      <c r="T115" s="6">
        <f>+T$94*Matriz_de_consumo!T25</f>
        <v>576096</v>
      </c>
      <c r="U115" s="6">
        <f>+U$94*Matriz_de_consumo!U25</f>
        <v>662715.20000000007</v>
      </c>
      <c r="V115" s="6">
        <f>+V$94*Matriz_de_consumo!V25</f>
        <v>653424.80000000005</v>
      </c>
      <c r="W115" s="6">
        <f>+W$94*Matriz_de_consumo!W25</f>
        <v>673554</v>
      </c>
      <c r="X115" s="6">
        <f>+X$94*Matriz_de_consumo!X25</f>
        <v>612808</v>
      </c>
      <c r="Y115" s="6">
        <f>+Y$94*Matriz_de_consumo!Y25</f>
        <v>584568</v>
      </c>
      <c r="Z115" s="6">
        <f>+Z$94*Matriz_de_consumo!Z25</f>
        <v>523770</v>
      </c>
    </row>
    <row r="116" spans="2:26" x14ac:dyDescent="0.2">
      <c r="B116" s="22">
        <f t="shared" si="2"/>
        <v>43850</v>
      </c>
      <c r="C116" s="6">
        <f>+C$94*Matriz_de_consumo!C26</f>
        <v>518840.39999999997</v>
      </c>
      <c r="D116" s="6">
        <f>+D$94*Matriz_de_consumo!D26</f>
        <v>532396.79999999993</v>
      </c>
      <c r="E116" s="6">
        <f>+E$94*Matriz_de_consumo!E26</f>
        <v>537326.4</v>
      </c>
      <c r="F116" s="6">
        <f>+F$94*Matriz_de_consumo!F26</f>
        <v>528699.6</v>
      </c>
      <c r="G116" s="6">
        <f>+G$94*Matriz_de_consumo!G26</f>
        <v>594452</v>
      </c>
      <c r="H116" s="6">
        <f>+H$94*Matriz_de_consumo!H26</f>
        <v>602924</v>
      </c>
      <c r="I116" s="6">
        <f>+I$94*Matriz_de_consumo!I26</f>
        <v>607160</v>
      </c>
      <c r="J116" s="6">
        <f>+J$94*Matriz_de_consumo!J26</f>
        <v>611396</v>
      </c>
      <c r="K116" s="6">
        <f>+K$94*Matriz_de_consumo!K26</f>
        <v>614220</v>
      </c>
      <c r="L116" s="6">
        <f>+L$94*Matriz_de_consumo!L26</f>
        <v>634844</v>
      </c>
      <c r="M116" s="6">
        <f>+M$94*Matriz_de_consumo!M26</f>
        <v>627102</v>
      </c>
      <c r="N116" s="6">
        <f>+N$94*Matriz_de_consumo!N26</f>
        <v>636392.4</v>
      </c>
      <c r="O116" s="6">
        <f>+O$94*Matriz_de_consumo!O26</f>
        <v>607160</v>
      </c>
      <c r="P116" s="6">
        <f>+P$94*Matriz_de_consumo!P26</f>
        <v>605748</v>
      </c>
      <c r="Q116" s="6">
        <f>+Q$94*Matriz_de_consumo!Q26</f>
        <v>581744</v>
      </c>
      <c r="R116" s="6">
        <f>+R$94*Matriz_de_consumo!R26</f>
        <v>600100</v>
      </c>
      <c r="S116" s="6">
        <f>+S$94*Matriz_de_consumo!S26</f>
        <v>590216</v>
      </c>
      <c r="T116" s="6">
        <f>+T$94*Matriz_de_consumo!T26</f>
        <v>600100</v>
      </c>
      <c r="U116" s="6">
        <f>+U$94*Matriz_de_consumo!U26</f>
        <v>654973.20000000007</v>
      </c>
      <c r="V116" s="6">
        <f>+V$94*Matriz_de_consumo!V26</f>
        <v>521810.8</v>
      </c>
      <c r="W116" s="6">
        <f>+W$94*Matriz_de_consumo!W26</f>
        <v>653424.80000000005</v>
      </c>
      <c r="X116" s="6">
        <f>+X$94*Matriz_de_consumo!X26</f>
        <v>602924</v>
      </c>
      <c r="Y116" s="6">
        <f>+Y$94*Matriz_de_consumo!Y26</f>
        <v>605748</v>
      </c>
      <c r="Z116" s="6">
        <f>+Z$94*Matriz_de_consumo!Z26</f>
        <v>522537.6</v>
      </c>
    </row>
    <row r="117" spans="2:26" x14ac:dyDescent="0.2">
      <c r="B117" s="22">
        <f t="shared" si="2"/>
        <v>43851</v>
      </c>
      <c r="C117" s="6">
        <f>+C$94*Matriz_de_consumo!C27</f>
        <v>531164.4</v>
      </c>
      <c r="D117" s="6">
        <f>+D$94*Matriz_de_consumo!D27</f>
        <v>538558.79999999993</v>
      </c>
      <c r="E117" s="6">
        <f>+E$94*Matriz_de_consumo!E27</f>
        <v>527467.19999999995</v>
      </c>
      <c r="F117" s="6">
        <f>+F$94*Matriz_de_consumo!F27</f>
        <v>495424.8</v>
      </c>
      <c r="G117" s="6">
        <f>+G$94*Matriz_de_consumo!G27</f>
        <v>488551.99999999994</v>
      </c>
      <c r="H117" s="6">
        <f>+H$94*Matriz_de_consumo!H27</f>
        <v>587392</v>
      </c>
      <c r="I117" s="6">
        <f>+I$94*Matriz_de_consumo!I27</f>
        <v>602924</v>
      </c>
      <c r="J117" s="6">
        <f>+J$94*Matriz_de_consumo!J27</f>
        <v>598688</v>
      </c>
      <c r="K117" s="6">
        <f>+K$94*Matriz_de_consumo!K27</f>
        <v>595864</v>
      </c>
      <c r="L117" s="6">
        <f>+L$94*Matriz_de_consumo!L27</f>
        <v>653424.80000000005</v>
      </c>
      <c r="M117" s="6">
        <f>+M$94*Matriz_de_consumo!M27</f>
        <v>644134.40000000002</v>
      </c>
      <c r="N117" s="6">
        <f>+N$94*Matriz_de_consumo!N27</f>
        <v>641037.6</v>
      </c>
      <c r="O117" s="6">
        <f>+O$94*Matriz_de_consumo!O27</f>
        <v>597276</v>
      </c>
      <c r="P117" s="6">
        <f>+P$94*Matriz_de_consumo!P27</f>
        <v>597276</v>
      </c>
      <c r="Q117" s="6">
        <f>+Q$94*Matriz_de_consumo!Q27</f>
        <v>590216</v>
      </c>
      <c r="R117" s="6">
        <f>+R$94*Matriz_de_consumo!R27</f>
        <v>585980</v>
      </c>
      <c r="S117" s="6">
        <f>+S$94*Matriz_de_consumo!S27</f>
        <v>587392</v>
      </c>
      <c r="T117" s="6">
        <f>+T$94*Matriz_de_consumo!T27</f>
        <v>580332</v>
      </c>
      <c r="U117" s="6">
        <f>+U$94*Matriz_de_consumo!U27</f>
        <v>661166.80000000005</v>
      </c>
      <c r="V117" s="6">
        <f>+V$94*Matriz_de_consumo!V27</f>
        <v>650328</v>
      </c>
      <c r="W117" s="6">
        <f>+W$94*Matriz_de_consumo!W27</f>
        <v>658070</v>
      </c>
      <c r="X117" s="6">
        <f>+X$94*Matriz_de_consumo!X27</f>
        <v>611396</v>
      </c>
      <c r="Y117" s="6">
        <f>+Y$94*Matriz_de_consumo!Y27</f>
        <v>590216</v>
      </c>
      <c r="Z117" s="6">
        <f>+Z$94*Matriz_de_consumo!Z27</f>
        <v>517608</v>
      </c>
    </row>
    <row r="118" spans="2:26" x14ac:dyDescent="0.2">
      <c r="B118" s="22">
        <f t="shared" si="2"/>
        <v>43852</v>
      </c>
      <c r="C118" s="6">
        <f>+C$94*Matriz_de_consumo!C28</f>
        <v>513910.8</v>
      </c>
      <c r="D118" s="6">
        <f>+D$94*Matriz_de_consumo!D28</f>
        <v>537326.4</v>
      </c>
      <c r="E118" s="6">
        <f>+E$94*Matriz_de_consumo!E28</f>
        <v>505284</v>
      </c>
      <c r="F118" s="6">
        <f>+F$94*Matriz_de_consumo!F28</f>
        <v>467079.6</v>
      </c>
      <c r="G118" s="6">
        <f>+G$94*Matriz_de_consumo!G28</f>
        <v>591628</v>
      </c>
      <c r="H118" s="6">
        <f>+H$94*Matriz_de_consumo!H28</f>
        <v>446191.99999999994</v>
      </c>
      <c r="I118" s="6">
        <f>+I$94*Matriz_de_consumo!I28</f>
        <v>542208</v>
      </c>
      <c r="J118" s="6">
        <f>+J$94*Matriz_de_consumo!J28</f>
        <v>581744</v>
      </c>
      <c r="K118" s="6">
        <f>+K$94*Matriz_de_consumo!K28</f>
        <v>583156</v>
      </c>
      <c r="L118" s="6">
        <f>+L$94*Matriz_de_consumo!L28</f>
        <v>654973.20000000007</v>
      </c>
      <c r="M118" s="6">
        <f>+M$94*Matriz_de_consumo!M28</f>
        <v>659618.4</v>
      </c>
      <c r="N118" s="6">
        <f>+N$94*Matriz_de_consumo!N28</f>
        <v>630198.80000000005</v>
      </c>
      <c r="O118" s="6">
        <f>+O$94*Matriz_de_consumo!O28</f>
        <v>601512</v>
      </c>
      <c r="P118" s="6">
        <f>+P$94*Matriz_de_consumo!P28</f>
        <v>597276</v>
      </c>
      <c r="Q118" s="6">
        <f>+Q$94*Matriz_de_consumo!Q28</f>
        <v>609984</v>
      </c>
      <c r="R118" s="6">
        <f>+R$94*Matriz_de_consumo!R28</f>
        <v>605748</v>
      </c>
      <c r="S118" s="6">
        <f>+S$94*Matriz_de_consumo!S28</f>
        <v>584568</v>
      </c>
      <c r="T118" s="6">
        <f>+T$94*Matriz_de_consumo!T28</f>
        <v>601512</v>
      </c>
      <c r="U118" s="6">
        <f>+U$94*Matriz_de_consumo!U28</f>
        <v>637940.80000000005</v>
      </c>
      <c r="V118" s="6">
        <f>+V$94*Matriz_de_consumo!V28</f>
        <v>647231.20000000007</v>
      </c>
      <c r="W118" s="6">
        <f>+W$94*Matriz_de_consumo!W28</f>
        <v>665812</v>
      </c>
      <c r="X118" s="6">
        <f>+X$94*Matriz_de_consumo!X28</f>
        <v>608572</v>
      </c>
      <c r="Y118" s="6">
        <f>+Y$94*Matriz_de_consumo!Y28</f>
        <v>602924</v>
      </c>
      <c r="Z118" s="6">
        <f>+Z$94*Matriz_de_consumo!Z28</f>
        <v>529932</v>
      </c>
    </row>
    <row r="119" spans="2:26" x14ac:dyDescent="0.2">
      <c r="B119" s="22">
        <f t="shared" si="2"/>
        <v>43853</v>
      </c>
      <c r="C119" s="6">
        <f>+C$94*Matriz_de_consumo!C29</f>
        <v>495424.8</v>
      </c>
      <c r="D119" s="6">
        <f>+D$94*Matriz_de_consumo!D29</f>
        <v>500354.39999999997</v>
      </c>
      <c r="E119" s="6">
        <f>+E$94*Matriz_de_consumo!E29</f>
        <v>516375.6</v>
      </c>
      <c r="F119" s="6">
        <f>+F$94*Matriz_de_consumo!F29</f>
        <v>536094</v>
      </c>
      <c r="G119" s="6">
        <f>+G$94*Matriz_de_consumo!G29</f>
        <v>593040</v>
      </c>
      <c r="H119" s="6">
        <f>+H$94*Matriz_de_consumo!H29</f>
        <v>607160</v>
      </c>
      <c r="I119" s="6">
        <f>+I$94*Matriz_de_consumo!I29</f>
        <v>609984</v>
      </c>
      <c r="J119" s="6">
        <f>+J$94*Matriz_de_consumo!J29</f>
        <v>584568</v>
      </c>
      <c r="K119" s="6">
        <f>+K$94*Matriz_de_consumo!K29</f>
        <v>597276</v>
      </c>
      <c r="L119" s="6">
        <f>+L$94*Matriz_de_consumo!L29</f>
        <v>653424.80000000005</v>
      </c>
      <c r="M119" s="6">
        <f>+M$94*Matriz_de_consumo!M29</f>
        <v>659618.4</v>
      </c>
      <c r="N119" s="6">
        <f>+N$94*Matriz_de_consumo!N29</f>
        <v>639489.20000000007</v>
      </c>
      <c r="O119" s="6">
        <f>+O$94*Matriz_de_consumo!O29</f>
        <v>583156</v>
      </c>
      <c r="P119" s="6">
        <f>+P$94*Matriz_de_consumo!P29</f>
        <v>598688</v>
      </c>
      <c r="Q119" s="6">
        <f>+Q$94*Matriz_de_consumo!Q29</f>
        <v>614220</v>
      </c>
      <c r="R119" s="6">
        <f>+R$94*Matriz_de_consumo!R29</f>
        <v>584568</v>
      </c>
      <c r="S119" s="6">
        <f>+S$94*Matriz_de_consumo!S29</f>
        <v>597276</v>
      </c>
      <c r="T119" s="6">
        <f>+T$94*Matriz_de_consumo!T29</f>
        <v>604336</v>
      </c>
      <c r="U119" s="6">
        <f>+U$94*Matriz_de_consumo!U29</f>
        <v>653424.80000000005</v>
      </c>
      <c r="V119" s="6">
        <f>+V$94*Matriz_de_consumo!V29</f>
        <v>637940.80000000005</v>
      </c>
      <c r="W119" s="6">
        <f>+W$94*Matriz_de_consumo!W29</f>
        <v>624005.20000000007</v>
      </c>
      <c r="X119" s="6">
        <f>+X$94*Matriz_de_consumo!X29</f>
        <v>591628</v>
      </c>
      <c r="Y119" s="6">
        <f>+Y$94*Matriz_de_consumo!Y29</f>
        <v>624104</v>
      </c>
      <c r="Z119" s="6">
        <f>+Z$94*Matriz_de_consumo!Z29</f>
        <v>536094</v>
      </c>
    </row>
    <row r="120" spans="2:26" x14ac:dyDescent="0.2">
      <c r="B120" s="22">
        <f t="shared" si="2"/>
        <v>43854</v>
      </c>
      <c r="C120" s="6">
        <f>+C$94*Matriz_de_consumo!C30</f>
        <v>506516.39999999997</v>
      </c>
      <c r="D120" s="6">
        <f>+D$94*Matriz_de_consumo!D30</f>
        <v>502819.19999999995</v>
      </c>
      <c r="E120" s="6">
        <f>+E$94*Matriz_de_consumo!E30</f>
        <v>504051.6</v>
      </c>
      <c r="F120" s="6">
        <f>+F$94*Matriz_de_consumo!F30</f>
        <v>501586.8</v>
      </c>
      <c r="G120" s="6">
        <f>+G$94*Matriz_de_consumo!G30</f>
        <v>601512</v>
      </c>
      <c r="H120" s="6">
        <f>+H$94*Matriz_de_consumo!H30</f>
        <v>602924</v>
      </c>
      <c r="I120" s="6">
        <f>+I$94*Matriz_de_consumo!I30</f>
        <v>594452</v>
      </c>
      <c r="J120" s="6">
        <f>+J$94*Matriz_de_consumo!J30</f>
        <v>587392</v>
      </c>
      <c r="K120" s="6">
        <f>+K$94*Matriz_de_consumo!K30</f>
        <v>598688</v>
      </c>
      <c r="L120" s="6">
        <f>+L$94*Matriz_de_consumo!L30</f>
        <v>656521.6</v>
      </c>
      <c r="M120" s="6">
        <f>+M$94*Matriz_de_consumo!M30</f>
        <v>648779.6</v>
      </c>
      <c r="N120" s="6">
        <f>+N$94*Matriz_de_consumo!N30</f>
        <v>648779.6</v>
      </c>
      <c r="O120" s="6">
        <f>+O$94*Matriz_de_consumo!O30</f>
        <v>601512</v>
      </c>
      <c r="P120" s="6">
        <f>+P$94*Matriz_de_consumo!P30</f>
        <v>604336</v>
      </c>
      <c r="Q120" s="6">
        <f>+Q$94*Matriz_de_consumo!Q30</f>
        <v>607160</v>
      </c>
      <c r="R120" s="6">
        <f>+R$94*Matriz_de_consumo!R30</f>
        <v>593040</v>
      </c>
      <c r="S120" s="6">
        <f>+S$94*Matriz_de_consumo!S30</f>
        <v>577508</v>
      </c>
      <c r="T120" s="6">
        <f>+T$94*Matriz_de_consumo!T30</f>
        <v>564800</v>
      </c>
      <c r="U120" s="6">
        <f>+U$94*Matriz_de_consumo!U30</f>
        <v>672005.6</v>
      </c>
      <c r="V120" s="6">
        <f>+V$94*Matriz_de_consumo!V30</f>
        <v>668908.80000000005</v>
      </c>
      <c r="W120" s="6">
        <f>+W$94*Matriz_de_consumo!W30</f>
        <v>664263.6</v>
      </c>
      <c r="X120" s="6">
        <f>+X$94*Matriz_de_consumo!X30</f>
        <v>595864</v>
      </c>
      <c r="Y120" s="6">
        <f>+Y$94*Matriz_de_consumo!Y30</f>
        <v>607160</v>
      </c>
      <c r="Z120" s="6">
        <f>+Z$94*Matriz_de_consumo!Z30</f>
        <v>526234.79999999993</v>
      </c>
    </row>
    <row r="121" spans="2:26" x14ac:dyDescent="0.2">
      <c r="B121" s="22">
        <f t="shared" si="2"/>
        <v>43855</v>
      </c>
      <c r="C121" s="6">
        <f>+C$94*Matriz_de_consumo!C31</f>
        <v>501586.8</v>
      </c>
      <c r="D121" s="6">
        <f>+D$94*Matriz_de_consumo!D31</f>
        <v>508981.19999999995</v>
      </c>
      <c r="E121" s="6">
        <f>+E$94*Matriz_de_consumo!E31</f>
        <v>407924.39999999997</v>
      </c>
      <c r="F121" s="6">
        <f>+F$94*Matriz_de_consumo!F31</f>
        <v>523770</v>
      </c>
      <c r="G121" s="6">
        <f>+G$94*Matriz_de_consumo!G31</f>
        <v>608572</v>
      </c>
      <c r="H121" s="6">
        <f>+H$94*Matriz_de_consumo!H31</f>
        <v>622692</v>
      </c>
      <c r="I121" s="6">
        <f>+I$94*Matriz_de_consumo!I31</f>
        <v>594452</v>
      </c>
      <c r="J121" s="6">
        <f>+J$94*Matriz_de_consumo!J31</f>
        <v>595864</v>
      </c>
      <c r="K121" s="6">
        <f>+K$94*Matriz_de_consumo!K31</f>
        <v>618456</v>
      </c>
      <c r="L121" s="6">
        <f>+L$94*Matriz_de_consumo!L31</f>
        <v>673554</v>
      </c>
      <c r="M121" s="6">
        <f>+M$94*Matriz_de_consumo!M31</f>
        <v>630198.80000000005</v>
      </c>
      <c r="N121" s="6">
        <f>+N$94*Matriz_de_consumo!N31</f>
        <v>667360.4</v>
      </c>
      <c r="O121" s="6">
        <f>+O$94*Matriz_de_consumo!O31</f>
        <v>591628</v>
      </c>
      <c r="P121" s="6">
        <f>+P$94*Matriz_de_consumo!P31</f>
        <v>591628</v>
      </c>
      <c r="Q121" s="6">
        <f>+Q$94*Matriz_de_consumo!Q31</f>
        <v>587392</v>
      </c>
      <c r="R121" s="6">
        <f>+R$94*Matriz_de_consumo!R31</f>
        <v>607160</v>
      </c>
      <c r="S121" s="6">
        <f>+S$94*Matriz_de_consumo!S31</f>
        <v>619868</v>
      </c>
      <c r="T121" s="6">
        <f>+T$94*Matriz_de_consumo!T31</f>
        <v>585980</v>
      </c>
      <c r="U121" s="6">
        <f>+U$94*Matriz_de_consumo!U31</f>
        <v>648779.6</v>
      </c>
      <c r="V121" s="6">
        <f>+V$94*Matriz_de_consumo!V31</f>
        <v>641037.6</v>
      </c>
      <c r="W121" s="6">
        <f>+W$94*Matriz_de_consumo!W31</f>
        <v>647231.20000000007</v>
      </c>
      <c r="X121" s="6">
        <f>+X$94*Matriz_de_consumo!X31</f>
        <v>604336</v>
      </c>
      <c r="Y121" s="6">
        <f>+Y$94*Matriz_de_consumo!Y31</f>
        <v>600100</v>
      </c>
      <c r="Z121" s="6">
        <f>+Z$94*Matriz_de_consumo!Z31</f>
        <v>528699.6</v>
      </c>
    </row>
    <row r="122" spans="2:26" x14ac:dyDescent="0.2">
      <c r="B122" s="22">
        <f t="shared" si="2"/>
        <v>43856</v>
      </c>
      <c r="C122" s="6">
        <f>+C$94*Matriz_de_consumo!C32</f>
        <v>512678.39999999997</v>
      </c>
      <c r="D122" s="6">
        <f>+D$94*Matriz_de_consumo!D32</f>
        <v>506516.39999999997</v>
      </c>
      <c r="E122" s="6">
        <f>+E$94*Matriz_de_consumo!E32</f>
        <v>521305.19999999995</v>
      </c>
      <c r="F122" s="6">
        <f>+F$94*Matriz_de_consumo!F32</f>
        <v>532396.79999999993</v>
      </c>
      <c r="G122" s="6">
        <f>+G$94*Matriz_de_consumo!G32</f>
        <v>607160</v>
      </c>
      <c r="H122" s="6">
        <f>+H$94*Matriz_de_consumo!H32</f>
        <v>604336</v>
      </c>
      <c r="I122" s="6">
        <f>+I$94*Matriz_de_consumo!I32</f>
        <v>602924</v>
      </c>
      <c r="J122" s="6">
        <f>+J$94*Matriz_de_consumo!J32</f>
        <v>590216</v>
      </c>
      <c r="K122" s="6">
        <f>+K$94*Matriz_de_consumo!K32</f>
        <v>594452</v>
      </c>
      <c r="L122" s="6">
        <f>+L$94*Matriz_de_consumo!L32</f>
        <v>645682.80000000005</v>
      </c>
      <c r="M122" s="6">
        <f>+M$94*Matriz_de_consumo!M32</f>
        <v>651876.4</v>
      </c>
      <c r="N122" s="6">
        <f>+N$94*Matriz_de_consumo!N32</f>
        <v>658070</v>
      </c>
      <c r="O122" s="6">
        <f>+O$94*Matriz_de_consumo!O32</f>
        <v>618456</v>
      </c>
      <c r="P122" s="6">
        <f>+P$94*Matriz_de_consumo!P32</f>
        <v>604336</v>
      </c>
      <c r="Q122" s="6">
        <f>+Q$94*Matriz_de_consumo!Q32</f>
        <v>570448</v>
      </c>
      <c r="R122" s="6">
        <f>+R$94*Matriz_de_consumo!R32</f>
        <v>590216</v>
      </c>
      <c r="S122" s="6">
        <f>+S$94*Matriz_de_consumo!S32</f>
        <v>594452</v>
      </c>
      <c r="T122" s="6">
        <f>+T$94*Matriz_de_consumo!T32</f>
        <v>605748</v>
      </c>
      <c r="U122" s="6">
        <f>+U$94*Matriz_de_consumo!U32</f>
        <v>665812</v>
      </c>
      <c r="V122" s="6">
        <f>+V$94*Matriz_de_consumo!V32</f>
        <v>648779.6</v>
      </c>
      <c r="W122" s="6">
        <f>+W$94*Matriz_de_consumo!W32</f>
        <v>658070</v>
      </c>
      <c r="X122" s="6">
        <f>+X$94*Matriz_de_consumo!X32</f>
        <v>584568</v>
      </c>
      <c r="Y122" s="6">
        <f>+Y$94*Matriz_de_consumo!Y32</f>
        <v>594452</v>
      </c>
      <c r="Z122" s="6">
        <f>+Z$94*Matriz_de_consumo!Z32</f>
        <v>536094</v>
      </c>
    </row>
    <row r="123" spans="2:26" x14ac:dyDescent="0.2">
      <c r="B123" s="22">
        <f t="shared" si="2"/>
        <v>43857</v>
      </c>
      <c r="C123" s="6">
        <f>+C$94*Matriz_de_consumo!C33</f>
        <v>522537.6</v>
      </c>
      <c r="D123" s="6">
        <f>+D$94*Matriz_de_consumo!D33</f>
        <v>528699.6</v>
      </c>
      <c r="E123" s="6">
        <f>+E$94*Matriz_de_consumo!E33</f>
        <v>528699.6</v>
      </c>
      <c r="F123" s="6">
        <f>+F$94*Matriz_de_consumo!F33</f>
        <v>508981.19999999995</v>
      </c>
      <c r="G123" s="6">
        <f>+G$94*Matriz_de_consumo!G33</f>
        <v>601512</v>
      </c>
      <c r="H123" s="6">
        <f>+H$94*Matriz_de_consumo!H33</f>
        <v>617044</v>
      </c>
      <c r="I123" s="6">
        <f>+I$94*Matriz_de_consumo!I33</f>
        <v>618456</v>
      </c>
      <c r="J123" s="6">
        <f>+J$94*Matriz_de_consumo!J33</f>
        <v>597276</v>
      </c>
      <c r="K123" s="6">
        <f>+K$94*Matriz_de_consumo!K33</f>
        <v>590216</v>
      </c>
      <c r="L123" s="6">
        <f>+L$94*Matriz_de_consumo!L33</f>
        <v>668908.80000000005</v>
      </c>
      <c r="M123" s="6">
        <f>+M$94*Matriz_de_consumo!M33</f>
        <v>631747.20000000007</v>
      </c>
      <c r="N123" s="6">
        <f>+N$94*Matriz_de_consumo!N33</f>
        <v>625553.6</v>
      </c>
      <c r="O123" s="6">
        <f>+O$94*Matriz_de_consumo!O33</f>
        <v>609984</v>
      </c>
      <c r="P123" s="6">
        <f>+P$94*Matriz_de_consumo!P33</f>
        <v>601512</v>
      </c>
      <c r="Q123" s="6">
        <f>+Q$94*Matriz_de_consumo!Q33</f>
        <v>590216</v>
      </c>
      <c r="R123" s="6">
        <f>+R$94*Matriz_de_consumo!R33</f>
        <v>583156</v>
      </c>
      <c r="S123" s="6">
        <f>+S$94*Matriz_de_consumo!S33</f>
        <v>574684</v>
      </c>
      <c r="T123" s="6">
        <f>+T$94*Matriz_de_consumo!T33</f>
        <v>605748</v>
      </c>
      <c r="U123" s="6">
        <f>+U$94*Matriz_de_consumo!U33</f>
        <v>661166.80000000005</v>
      </c>
      <c r="V123" s="6">
        <f>+V$94*Matriz_de_consumo!V33</f>
        <v>653424.80000000005</v>
      </c>
      <c r="W123" s="6">
        <f>+W$94*Matriz_de_consumo!W33</f>
        <v>650328</v>
      </c>
      <c r="X123" s="6">
        <f>+X$94*Matriz_de_consumo!X33</f>
        <v>594452</v>
      </c>
      <c r="Y123" s="6">
        <f>+Y$94*Matriz_de_consumo!Y33</f>
        <v>578920</v>
      </c>
      <c r="Z123" s="6">
        <f>+Z$94*Matriz_de_consumo!Z33</f>
        <v>533629.19999999995</v>
      </c>
    </row>
    <row r="124" spans="2:26" x14ac:dyDescent="0.2">
      <c r="B124" s="22">
        <f t="shared" si="2"/>
        <v>43858</v>
      </c>
      <c r="C124" s="6">
        <f>+C$94*Matriz_de_consumo!C34</f>
        <v>521305.19999999995</v>
      </c>
      <c r="D124" s="6">
        <f>+D$94*Matriz_de_consumo!D34</f>
        <v>399297.6</v>
      </c>
      <c r="E124" s="6">
        <f>+E$94*Matriz_de_consumo!E34</f>
        <v>523770</v>
      </c>
      <c r="F124" s="6">
        <f>+F$94*Matriz_de_consumo!F34</f>
        <v>405459.6</v>
      </c>
      <c r="G124" s="6">
        <f>+G$94*Matriz_de_consumo!G34</f>
        <v>593040</v>
      </c>
      <c r="H124" s="6">
        <f>+H$94*Matriz_de_consumo!H34</f>
        <v>600100</v>
      </c>
      <c r="I124" s="6">
        <f>+I$94*Matriz_de_consumo!I34</f>
        <v>612808</v>
      </c>
      <c r="J124" s="6">
        <f>+J$94*Matriz_de_consumo!J34</f>
        <v>598688</v>
      </c>
      <c r="K124" s="6">
        <f>+K$94*Matriz_de_consumo!K34</f>
        <v>598688</v>
      </c>
      <c r="L124" s="6">
        <f>+L$94*Matriz_de_consumo!L34</f>
        <v>664263.6</v>
      </c>
      <c r="M124" s="6">
        <f>+M$94*Matriz_de_consumo!M34</f>
        <v>664263.6</v>
      </c>
      <c r="N124" s="6">
        <f>+N$94*Matriz_de_consumo!N34</f>
        <v>661166.80000000005</v>
      </c>
      <c r="O124" s="6">
        <f>+O$94*Matriz_de_consumo!O34</f>
        <v>574684</v>
      </c>
      <c r="P124" s="6">
        <f>+P$94*Matriz_de_consumo!P34</f>
        <v>580332</v>
      </c>
      <c r="Q124" s="6">
        <f>+Q$94*Matriz_de_consumo!Q34</f>
        <v>552092</v>
      </c>
      <c r="R124" s="6">
        <f>+R$94*Matriz_de_consumo!R34</f>
        <v>584568</v>
      </c>
      <c r="S124" s="6">
        <f>+S$94*Matriz_de_consumo!S34</f>
        <v>600100</v>
      </c>
      <c r="T124" s="6">
        <f>+T$94*Matriz_de_consumo!T34</f>
        <v>611396</v>
      </c>
      <c r="U124" s="6">
        <f>+U$94*Matriz_de_consumo!U34</f>
        <v>679747.6</v>
      </c>
      <c r="V124" s="6">
        <f>+V$94*Matriz_de_consumo!V34</f>
        <v>667360.4</v>
      </c>
      <c r="W124" s="6">
        <f>+W$94*Matriz_de_consumo!W34</f>
        <v>642586</v>
      </c>
      <c r="X124" s="6">
        <f>+X$94*Matriz_de_consumo!X34</f>
        <v>591628</v>
      </c>
      <c r="Y124" s="6">
        <f>+Y$94*Matriz_de_consumo!Y34</f>
        <v>608572</v>
      </c>
      <c r="Z124" s="6">
        <f>+Z$94*Matriz_de_consumo!Z34</f>
        <v>517608</v>
      </c>
    </row>
    <row r="125" spans="2:26" x14ac:dyDescent="0.2">
      <c r="B125" s="22">
        <f t="shared" si="2"/>
        <v>43859</v>
      </c>
      <c r="C125" s="6">
        <f>+C$94*Matriz_de_consumo!C35</f>
        <v>521305.19999999995</v>
      </c>
      <c r="D125" s="6">
        <f>+D$94*Matriz_de_consumo!D35</f>
        <v>508981.19999999995</v>
      </c>
      <c r="E125" s="6">
        <f>+E$94*Matriz_de_consumo!E35</f>
        <v>528699.6</v>
      </c>
      <c r="F125" s="6">
        <f>+F$94*Matriz_de_consumo!F35</f>
        <v>523770</v>
      </c>
      <c r="G125" s="6">
        <f>+G$94*Matriz_de_consumo!G35</f>
        <v>595864</v>
      </c>
      <c r="H125" s="6">
        <f>+H$94*Matriz_de_consumo!H35</f>
        <v>590216</v>
      </c>
      <c r="I125" s="6">
        <f>+I$94*Matriz_de_consumo!I35</f>
        <v>607160</v>
      </c>
      <c r="J125" s="6">
        <f>+J$94*Matriz_de_consumo!J35</f>
        <v>608572</v>
      </c>
      <c r="K125" s="6">
        <f>+K$94*Matriz_de_consumo!K35</f>
        <v>609984</v>
      </c>
      <c r="L125" s="6">
        <f>+L$94*Matriz_de_consumo!L35</f>
        <v>656521.6</v>
      </c>
      <c r="M125" s="6">
        <f>+M$94*Matriz_de_consumo!M35</f>
        <v>648779.6</v>
      </c>
      <c r="N125" s="6">
        <f>+N$94*Matriz_de_consumo!N35</f>
        <v>665812</v>
      </c>
      <c r="O125" s="6">
        <f>+O$94*Matriz_de_consumo!O35</f>
        <v>602924</v>
      </c>
      <c r="P125" s="6">
        <f>+P$94*Matriz_de_consumo!P35</f>
        <v>574684</v>
      </c>
      <c r="Q125" s="6">
        <f>+Q$94*Matriz_de_consumo!Q35</f>
        <v>598688</v>
      </c>
      <c r="R125" s="6">
        <f>+R$94*Matriz_de_consumo!R35</f>
        <v>618456</v>
      </c>
      <c r="S125" s="6">
        <f>+S$94*Matriz_de_consumo!S35</f>
        <v>615632</v>
      </c>
      <c r="T125" s="6">
        <f>+T$94*Matriz_de_consumo!T35</f>
        <v>576096</v>
      </c>
      <c r="U125" s="6">
        <f>+U$94*Matriz_de_consumo!U35</f>
        <v>675102.4</v>
      </c>
      <c r="V125" s="6">
        <f>+V$94*Matriz_de_consumo!V35</f>
        <v>537294.80000000005</v>
      </c>
      <c r="W125" s="6">
        <f>+W$94*Matriz_de_consumo!W35</f>
        <v>614714.80000000005</v>
      </c>
      <c r="X125" s="6">
        <f>+X$94*Matriz_de_consumo!X35</f>
        <v>563388</v>
      </c>
      <c r="Y125" s="6">
        <f>+Y$94*Matriz_de_consumo!Y35</f>
        <v>587392</v>
      </c>
      <c r="Z125" s="6">
        <f>+Z$94*Matriz_de_consumo!Z35</f>
        <v>508981.19999999995</v>
      </c>
    </row>
    <row r="126" spans="2:26" x14ac:dyDescent="0.2">
      <c r="B126" s="22">
        <f t="shared" si="2"/>
        <v>43860</v>
      </c>
      <c r="C126" s="6">
        <f>+C$94*Matriz_de_consumo!C36</f>
        <v>515143.19999999995</v>
      </c>
      <c r="D126" s="6">
        <f>+D$94*Matriz_de_consumo!D36</f>
        <v>497889.6</v>
      </c>
      <c r="E126" s="6">
        <f>+E$94*Matriz_de_consumo!E36</f>
        <v>495424.8</v>
      </c>
      <c r="F126" s="6">
        <f>+F$94*Matriz_de_consumo!F36</f>
        <v>520072.8</v>
      </c>
      <c r="G126" s="6">
        <f>+G$94*Matriz_de_consumo!G36</f>
        <v>566212</v>
      </c>
      <c r="H126" s="6">
        <f>+H$94*Matriz_de_consumo!H36</f>
        <v>605748</v>
      </c>
      <c r="I126" s="6">
        <f>+I$94*Matriz_de_consumo!I36</f>
        <v>600100</v>
      </c>
      <c r="J126" s="6">
        <f>+J$94*Matriz_de_consumo!J36</f>
        <v>600100</v>
      </c>
      <c r="K126" s="6">
        <f>+K$94*Matriz_de_consumo!K36</f>
        <v>569036</v>
      </c>
      <c r="L126" s="6">
        <f>+L$94*Matriz_de_consumo!L36</f>
        <v>650328</v>
      </c>
      <c r="M126" s="6">
        <f>+M$94*Matriz_de_consumo!M36</f>
        <v>647231.20000000007</v>
      </c>
      <c r="N126" s="6">
        <f>+N$94*Matriz_de_consumo!N36</f>
        <v>650328</v>
      </c>
      <c r="O126" s="6">
        <f>+O$94*Matriz_de_consumo!O36</f>
        <v>581744</v>
      </c>
      <c r="P126" s="6">
        <f>+P$94*Matriz_de_consumo!P36</f>
        <v>595864</v>
      </c>
      <c r="Q126" s="6">
        <f>+Q$94*Matriz_de_consumo!Q36</f>
        <v>573272</v>
      </c>
      <c r="R126" s="6">
        <f>+R$94*Matriz_de_consumo!R36</f>
        <v>573272</v>
      </c>
      <c r="S126" s="6">
        <f>+S$94*Matriz_de_consumo!S36</f>
        <v>590216</v>
      </c>
      <c r="T126" s="6">
        <f>+T$94*Matriz_de_consumo!T36</f>
        <v>587392</v>
      </c>
      <c r="U126" s="6">
        <f>+U$94*Matriz_de_consumo!U36</f>
        <v>659618.4</v>
      </c>
      <c r="V126" s="6">
        <f>+V$94*Matriz_de_consumo!V36</f>
        <v>644134.40000000002</v>
      </c>
      <c r="W126" s="6">
        <f>+W$94*Matriz_de_consumo!W36</f>
        <v>641037.6</v>
      </c>
      <c r="X126" s="6">
        <f>+X$94*Matriz_de_consumo!X36</f>
        <v>567624</v>
      </c>
      <c r="Y126" s="6">
        <f>+Y$94*Matriz_de_consumo!Y36</f>
        <v>580332</v>
      </c>
      <c r="Z126" s="6">
        <f>+Z$94*Matriz_de_consumo!Z36</f>
        <v>528699.6</v>
      </c>
    </row>
    <row r="127" spans="2:26" x14ac:dyDescent="0.2">
      <c r="B127" s="22">
        <f t="shared" si="2"/>
        <v>43861</v>
      </c>
      <c r="C127" s="6">
        <f>+C$94*Matriz_de_consumo!C37</f>
        <v>515143.19999999995</v>
      </c>
      <c r="D127" s="6">
        <f>+D$94*Matriz_de_consumo!D37</f>
        <v>500354.39999999997</v>
      </c>
      <c r="E127" s="6">
        <f>+E$94*Matriz_de_consumo!E37</f>
        <v>520072.8</v>
      </c>
      <c r="F127" s="6">
        <f>+F$94*Matriz_de_consumo!F37</f>
        <v>502819.19999999995</v>
      </c>
      <c r="G127" s="6">
        <f>+G$94*Matriz_de_consumo!G37</f>
        <v>570448</v>
      </c>
      <c r="H127" s="6">
        <f>+H$94*Matriz_de_consumo!H37</f>
        <v>597276</v>
      </c>
      <c r="I127" s="6">
        <f>+I$94*Matriz_de_consumo!I37</f>
        <v>585980</v>
      </c>
      <c r="J127" s="6">
        <f>+J$94*Matriz_de_consumo!J37</f>
        <v>598688</v>
      </c>
      <c r="K127" s="6">
        <f>+K$94*Matriz_de_consumo!K37</f>
        <v>588804</v>
      </c>
      <c r="L127" s="6">
        <f>+L$94*Matriz_de_consumo!L37</f>
        <v>642586</v>
      </c>
      <c r="M127" s="6">
        <f>+M$94*Matriz_de_consumo!M37</f>
        <v>622456.80000000005</v>
      </c>
      <c r="N127" s="6">
        <f>+N$94*Matriz_de_consumo!N37</f>
        <v>656521.6</v>
      </c>
      <c r="O127" s="6">
        <f>+O$94*Matriz_de_consumo!O37</f>
        <v>602924</v>
      </c>
      <c r="P127" s="6">
        <f>+P$94*Matriz_de_consumo!P37</f>
        <v>588804</v>
      </c>
      <c r="Q127" s="6">
        <f>+Q$94*Matriz_de_consumo!Q37</f>
        <v>574684</v>
      </c>
      <c r="R127" s="6">
        <f>+R$94*Matriz_de_consumo!R37</f>
        <v>609984</v>
      </c>
      <c r="S127" s="6">
        <f>+S$94*Matriz_de_consumo!S37</f>
        <v>584568</v>
      </c>
      <c r="T127" s="6">
        <f>+T$94*Matriz_de_consumo!T37</f>
        <v>569036</v>
      </c>
      <c r="U127" s="6">
        <f>+U$94*Matriz_de_consumo!U37</f>
        <v>664263.6</v>
      </c>
      <c r="V127" s="6">
        <f>+V$94*Matriz_de_consumo!V37</f>
        <v>648779.6</v>
      </c>
      <c r="W127" s="6">
        <f>+W$94*Matriz_de_consumo!W37</f>
        <v>661166.80000000005</v>
      </c>
      <c r="X127" s="6">
        <f>+X$94*Matriz_de_consumo!X37</f>
        <v>588804</v>
      </c>
      <c r="Y127" s="6">
        <f>+Y$94*Matriz_de_consumo!Y37</f>
        <v>601512</v>
      </c>
      <c r="Z127" s="6">
        <f>+Z$94*Matriz_de_consumo!Z37</f>
        <v>512678.39999999997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441219657.60000038</v>
      </c>
      <c r="D129" s="77"/>
      <c r="E129" s="74"/>
      <c r="F129" s="78"/>
      <c r="G129" s="75"/>
    </row>
    <row r="130" spans="2:26" x14ac:dyDescent="0.2">
      <c r="D130" s="76"/>
      <c r="E130" s="73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22.41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43831</v>
      </c>
      <c r="C138" s="6">
        <f>+$C$135*Matriz_de_consumo!C7</f>
        <v>392623.2</v>
      </c>
      <c r="D138" s="6">
        <f>+$C$135*Matriz_de_consumo!D7</f>
        <v>385452</v>
      </c>
      <c r="E138" s="6">
        <f>+$C$135*Matriz_de_consumo!E7</f>
        <v>387244.79999999999</v>
      </c>
      <c r="F138" s="6">
        <f>+$C$135*Matriz_de_consumo!F7</f>
        <v>372006</v>
      </c>
      <c r="G138" s="6">
        <f>+$C$135*Matriz_de_consumo!G7</f>
        <v>384555.6</v>
      </c>
      <c r="H138" s="6">
        <f>+$C$135*Matriz_de_consumo!H7</f>
        <v>392623.2</v>
      </c>
      <c r="I138" s="6">
        <f>+$C$135*Matriz_de_consumo!I7</f>
        <v>373798.8</v>
      </c>
      <c r="J138" s="6">
        <f>+$C$135*Matriz_de_consumo!J7</f>
        <v>370213.2</v>
      </c>
      <c r="K138" s="6">
        <f>+$C$135*Matriz_de_consumo!K7</f>
        <v>375591.6</v>
      </c>
      <c r="L138" s="6">
        <f>+$C$135*Matriz_de_consumo!L7</f>
        <v>372902.40000000002</v>
      </c>
      <c r="M138" s="6">
        <f>+$C$135*Matriz_de_consumo!M7</f>
        <v>374695.2</v>
      </c>
      <c r="N138" s="6">
        <f>+$C$135*Matriz_de_consumo!N7</f>
        <v>386348.4</v>
      </c>
      <c r="O138" s="6">
        <f>+$C$135*Matriz_de_consumo!O7</f>
        <v>387244.79999999999</v>
      </c>
      <c r="P138" s="6">
        <f>+$C$135*Matriz_de_consumo!P7</f>
        <v>375591.6</v>
      </c>
      <c r="Q138" s="6">
        <f>+$C$135*Matriz_de_consumo!Q7</f>
        <v>380073.6</v>
      </c>
      <c r="R138" s="6">
        <f>+$C$135*Matriz_de_consumo!R7</f>
        <v>367524</v>
      </c>
      <c r="S138" s="6">
        <f>+$C$135*Matriz_de_consumo!S7</f>
        <v>360352.8</v>
      </c>
      <c r="T138" s="6">
        <f>+$C$135*Matriz_de_consumo!T7</f>
        <v>376488</v>
      </c>
      <c r="U138" s="6">
        <f>+$C$135*Matriz_de_consumo!U7</f>
        <v>393519.6</v>
      </c>
      <c r="V138" s="6">
        <f>+$C$135*Matriz_de_consumo!V7</f>
        <v>386348.4</v>
      </c>
      <c r="W138" s="6">
        <f>+$C$135*Matriz_de_consumo!W7</f>
        <v>389037.6</v>
      </c>
      <c r="X138" s="6">
        <f>+$C$135*Matriz_de_consumo!X7</f>
        <v>389934</v>
      </c>
      <c r="Y138" s="6">
        <f>+$C$135*Matriz_de_consumo!Y7</f>
        <v>379177.2</v>
      </c>
      <c r="Z138" s="6">
        <f>+$C$135*Matriz_de_consumo!Z7</f>
        <v>362145.6</v>
      </c>
    </row>
    <row r="139" spans="2:26" x14ac:dyDescent="0.2">
      <c r="B139" s="22">
        <f t="shared" ref="B139:B168" si="3">+B57</f>
        <v>43832</v>
      </c>
      <c r="C139" s="6">
        <f>+$C$135*Matriz_de_consumo!C8</f>
        <v>378280.8</v>
      </c>
      <c r="D139" s="6">
        <f>+$C$135*Matriz_de_consumo!D8</f>
        <v>381866.4</v>
      </c>
      <c r="E139" s="6">
        <f>+$C$135*Matriz_de_consumo!E8</f>
        <v>388141.2</v>
      </c>
      <c r="F139" s="6">
        <f>+$C$135*Matriz_de_consumo!F8</f>
        <v>380970</v>
      </c>
      <c r="G139" s="6">
        <f>+$C$135*Matriz_de_consumo!G8</f>
        <v>380970</v>
      </c>
      <c r="H139" s="6">
        <f>+$C$135*Matriz_de_consumo!H8</f>
        <v>369316.8</v>
      </c>
      <c r="I139" s="6">
        <f>+$C$135*Matriz_de_consumo!I8</f>
        <v>382762.8</v>
      </c>
      <c r="J139" s="6">
        <f>+$C$135*Matriz_de_consumo!J8</f>
        <v>375591.6</v>
      </c>
      <c r="K139" s="6">
        <f>+$C$135*Matriz_de_consumo!K8</f>
        <v>371109.6</v>
      </c>
      <c r="L139" s="6">
        <f>+$C$135*Matriz_de_consumo!L8</f>
        <v>383659.2</v>
      </c>
      <c r="M139" s="6">
        <f>+$C$135*Matriz_de_consumo!M8</f>
        <v>390830.4</v>
      </c>
      <c r="N139" s="6">
        <f>+$C$135*Matriz_de_consumo!N8</f>
        <v>363042</v>
      </c>
      <c r="O139" s="6">
        <f>+$C$135*Matriz_de_consumo!O8</f>
        <v>359456.4</v>
      </c>
      <c r="P139" s="6">
        <f>+$C$135*Matriz_de_consumo!P8</f>
        <v>365731.2</v>
      </c>
      <c r="Q139" s="6">
        <f>+$C$135*Matriz_de_consumo!Q8</f>
        <v>385452</v>
      </c>
      <c r="R139" s="6">
        <f>+$C$135*Matriz_de_consumo!R8</f>
        <v>372006</v>
      </c>
      <c r="S139" s="6">
        <f>+$C$135*Matriz_de_consumo!S8</f>
        <v>354078</v>
      </c>
      <c r="T139" s="6">
        <f>+$C$135*Matriz_de_consumo!T8</f>
        <v>352285.2</v>
      </c>
      <c r="U139" s="6">
        <f>+$C$135*Matriz_de_consumo!U8</f>
        <v>356767.2</v>
      </c>
      <c r="V139" s="6">
        <f>+$C$135*Matriz_de_consumo!V8</f>
        <v>366627.6</v>
      </c>
      <c r="W139" s="6">
        <f>+$C$135*Matriz_de_consumo!W8</f>
        <v>380073.6</v>
      </c>
      <c r="X139" s="6">
        <f>+$C$135*Matriz_de_consumo!X8</f>
        <v>376488</v>
      </c>
      <c r="Y139" s="6">
        <f>+$C$135*Matriz_de_consumo!Y8</f>
        <v>372902.40000000002</v>
      </c>
      <c r="Z139" s="6">
        <f>+$C$135*Matriz_de_consumo!Z8</f>
        <v>376488</v>
      </c>
    </row>
    <row r="140" spans="2:26" x14ac:dyDescent="0.2">
      <c r="B140" s="22">
        <f t="shared" si="3"/>
        <v>43833</v>
      </c>
      <c r="C140" s="6">
        <f>+$C$135*Matriz_de_consumo!C9</f>
        <v>361249.2</v>
      </c>
      <c r="D140" s="6">
        <f>+$C$135*Matriz_de_consumo!D9</f>
        <v>363938.4</v>
      </c>
      <c r="E140" s="6">
        <f>+$C$135*Matriz_de_consumo!E9</f>
        <v>377384.4</v>
      </c>
      <c r="F140" s="6">
        <f>+$C$135*Matriz_de_consumo!F9</f>
        <v>384555.6</v>
      </c>
      <c r="G140" s="6">
        <f>+$C$135*Matriz_de_consumo!G9</f>
        <v>389037.6</v>
      </c>
      <c r="H140" s="6">
        <f>+$C$135*Matriz_de_consumo!H9</f>
        <v>377384.4</v>
      </c>
      <c r="I140" s="6">
        <f>+$C$135*Matriz_de_consumo!I9</f>
        <v>379177.2</v>
      </c>
      <c r="J140" s="6">
        <f>+$C$135*Matriz_de_consumo!J9</f>
        <v>364834.8</v>
      </c>
      <c r="K140" s="6">
        <f>+$C$135*Matriz_de_consumo!K9</f>
        <v>354078</v>
      </c>
      <c r="L140" s="6">
        <f>+$C$135*Matriz_de_consumo!L9</f>
        <v>388141.2</v>
      </c>
      <c r="M140" s="6">
        <f>+$C$135*Matriz_de_consumo!M9</f>
        <v>404276.4</v>
      </c>
      <c r="N140" s="6">
        <f>+$C$135*Matriz_de_consumo!N9</f>
        <v>395312.4</v>
      </c>
      <c r="O140" s="6">
        <f>+$C$135*Matriz_de_consumo!O9</f>
        <v>320014.8</v>
      </c>
      <c r="P140" s="6">
        <f>+$C$135*Matriz_de_consumo!P9</f>
        <v>334357.2</v>
      </c>
      <c r="Q140" s="6">
        <f>+$C$135*Matriz_de_consumo!Q9</f>
        <v>378280.8</v>
      </c>
      <c r="R140" s="6">
        <f>+$C$135*Matriz_de_consumo!R9</f>
        <v>377384.4</v>
      </c>
      <c r="S140" s="6">
        <f>+$C$135*Matriz_de_consumo!S9</f>
        <v>377384.4</v>
      </c>
      <c r="T140" s="6">
        <f>+$C$135*Matriz_de_consumo!T9</f>
        <v>389037.6</v>
      </c>
      <c r="U140" s="6">
        <f>+$C$135*Matriz_de_consumo!U9</f>
        <v>372902.40000000002</v>
      </c>
      <c r="V140" s="6">
        <f>+$C$135*Matriz_de_consumo!V9</f>
        <v>302086.8</v>
      </c>
      <c r="W140" s="6">
        <f>+$C$135*Matriz_de_consumo!W9</f>
        <v>374695.2</v>
      </c>
      <c r="X140" s="6">
        <f>+$C$135*Matriz_de_consumo!X9</f>
        <v>378280.8</v>
      </c>
      <c r="Y140" s="6">
        <f>+$C$135*Matriz_de_consumo!Y9</f>
        <v>384555.6</v>
      </c>
      <c r="Z140" s="6">
        <f>+$C$135*Matriz_de_consumo!Z9</f>
        <v>386348.4</v>
      </c>
    </row>
    <row r="141" spans="2:26" x14ac:dyDescent="0.2">
      <c r="B141" s="22">
        <f t="shared" si="3"/>
        <v>43834</v>
      </c>
      <c r="C141" s="6">
        <f>+$C$135*Matriz_de_consumo!C10</f>
        <v>377384.4</v>
      </c>
      <c r="D141" s="6">
        <f>+$C$135*Matriz_de_consumo!D10</f>
        <v>380970</v>
      </c>
      <c r="E141" s="6">
        <f>+$C$135*Matriz_de_consumo!E10</f>
        <v>366627.6</v>
      </c>
      <c r="F141" s="6">
        <f>+$C$135*Matriz_de_consumo!F10</f>
        <v>374695.2</v>
      </c>
      <c r="G141" s="6">
        <f>+$C$135*Matriz_de_consumo!G10</f>
        <v>382762.8</v>
      </c>
      <c r="H141" s="6">
        <f>+$C$135*Matriz_de_consumo!H10</f>
        <v>380073.6</v>
      </c>
      <c r="I141" s="6">
        <f>+$C$135*Matriz_de_consumo!I10</f>
        <v>385452</v>
      </c>
      <c r="J141" s="6">
        <f>+$C$135*Matriz_de_consumo!J10</f>
        <v>389934</v>
      </c>
      <c r="K141" s="6">
        <f>+$C$135*Matriz_de_consumo!K10</f>
        <v>380970</v>
      </c>
      <c r="L141" s="6">
        <f>+$C$135*Matriz_de_consumo!L10</f>
        <v>369316.8</v>
      </c>
      <c r="M141" s="6">
        <f>+$C$135*Matriz_de_consumo!M10</f>
        <v>380073.6</v>
      </c>
      <c r="N141" s="6">
        <f>+$C$135*Matriz_de_consumo!N10</f>
        <v>385452</v>
      </c>
      <c r="O141" s="6">
        <f>+$C$135*Matriz_de_consumo!O10</f>
        <v>372902.40000000002</v>
      </c>
      <c r="P141" s="6">
        <f>+$C$135*Matriz_de_consumo!P10</f>
        <v>384555.6</v>
      </c>
      <c r="Q141" s="6">
        <f>+$C$135*Matriz_de_consumo!Q10</f>
        <v>392623.2</v>
      </c>
      <c r="R141" s="6">
        <f>+$C$135*Matriz_de_consumo!R10</f>
        <v>378280.8</v>
      </c>
      <c r="S141" s="6">
        <f>+$C$135*Matriz_de_consumo!S10</f>
        <v>372006</v>
      </c>
      <c r="T141" s="6">
        <f>+$C$135*Matriz_de_consumo!T10</f>
        <v>373798.8</v>
      </c>
      <c r="U141" s="6">
        <f>+$C$135*Matriz_de_consumo!U10</f>
        <v>389037.6</v>
      </c>
      <c r="V141" s="6">
        <f>+$C$135*Matriz_de_consumo!V10</f>
        <v>387244.79999999999</v>
      </c>
      <c r="W141" s="6">
        <f>+$C$135*Matriz_de_consumo!W10</f>
        <v>379177.2</v>
      </c>
      <c r="X141" s="6">
        <f>+$C$135*Matriz_de_consumo!X10</f>
        <v>374695.2</v>
      </c>
      <c r="Y141" s="6">
        <f>+$C$135*Matriz_de_consumo!Y10</f>
        <v>358560</v>
      </c>
      <c r="Z141" s="6">
        <f>+$C$135*Matriz_de_consumo!Z10</f>
        <v>376488</v>
      </c>
    </row>
    <row r="142" spans="2:26" x14ac:dyDescent="0.2">
      <c r="B142" s="22">
        <f t="shared" si="3"/>
        <v>43835</v>
      </c>
      <c r="C142" s="6">
        <f>+$C$135*Matriz_de_consumo!C11</f>
        <v>386348.4</v>
      </c>
      <c r="D142" s="6">
        <f>+$C$135*Matriz_de_consumo!D11</f>
        <v>394416</v>
      </c>
      <c r="E142" s="6">
        <f>+$C$135*Matriz_de_consumo!E11</f>
        <v>386348.4</v>
      </c>
      <c r="F142" s="6">
        <f>+$C$135*Matriz_de_consumo!F11</f>
        <v>382762.8</v>
      </c>
      <c r="G142" s="6">
        <f>+$C$135*Matriz_de_consumo!G11</f>
        <v>375591.6</v>
      </c>
      <c r="H142" s="6">
        <f>+$C$135*Matriz_de_consumo!H11</f>
        <v>374695.2</v>
      </c>
      <c r="I142" s="6">
        <f>+$C$135*Matriz_de_consumo!I11</f>
        <v>379177.2</v>
      </c>
      <c r="J142" s="6">
        <f>+$C$135*Matriz_de_consumo!J11</f>
        <v>384555.6</v>
      </c>
      <c r="K142" s="6">
        <f>+$C$135*Matriz_de_consumo!K11</f>
        <v>386348.4</v>
      </c>
      <c r="L142" s="6">
        <f>+$C$135*Matriz_de_consumo!L11</f>
        <v>387244.79999999999</v>
      </c>
      <c r="M142" s="6">
        <f>+$C$135*Matriz_de_consumo!M11</f>
        <v>376488</v>
      </c>
      <c r="N142" s="6">
        <f>+$C$135*Matriz_de_consumo!N11</f>
        <v>382762.8</v>
      </c>
      <c r="O142" s="6">
        <f>+$C$135*Matriz_de_consumo!O11</f>
        <v>390830.4</v>
      </c>
      <c r="P142" s="6">
        <f>+$C$135*Matriz_de_consumo!P11</f>
        <v>381866.4</v>
      </c>
      <c r="Q142" s="6">
        <f>+$C$135*Matriz_de_consumo!Q11</f>
        <v>379177.2</v>
      </c>
      <c r="R142" s="6">
        <f>+$C$135*Matriz_de_consumo!R11</f>
        <v>376488</v>
      </c>
      <c r="S142" s="6">
        <f>+$C$135*Matriz_de_consumo!S11</f>
        <v>388141.2</v>
      </c>
      <c r="T142" s="6">
        <f>+$C$135*Matriz_de_consumo!T11</f>
        <v>364834.8</v>
      </c>
      <c r="U142" s="6">
        <f>+$C$135*Matriz_de_consumo!U11</f>
        <v>381866.4</v>
      </c>
      <c r="V142" s="6">
        <f>+$C$135*Matriz_de_consumo!V11</f>
        <v>393519.6</v>
      </c>
      <c r="W142" s="6">
        <f>+$C$135*Matriz_de_consumo!W11</f>
        <v>392623.2</v>
      </c>
      <c r="X142" s="6">
        <f>+$C$135*Matriz_de_consumo!X11</f>
        <v>384555.6</v>
      </c>
      <c r="Y142" s="6">
        <f>+$C$135*Matriz_de_consumo!Y11</f>
        <v>378280.8</v>
      </c>
      <c r="Z142" s="6">
        <f>+$C$135*Matriz_de_consumo!Z11</f>
        <v>367524</v>
      </c>
    </row>
    <row r="143" spans="2:26" x14ac:dyDescent="0.2">
      <c r="B143" s="22">
        <f t="shared" si="3"/>
        <v>43836</v>
      </c>
      <c r="C143" s="6">
        <f>+$C$135*Matriz_de_consumo!C12</f>
        <v>357663.6</v>
      </c>
      <c r="D143" s="6">
        <f>+$C$135*Matriz_de_consumo!D12</f>
        <v>381866.4</v>
      </c>
      <c r="E143" s="6">
        <f>+$C$135*Matriz_de_consumo!E12</f>
        <v>394416</v>
      </c>
      <c r="F143" s="6">
        <f>+$C$135*Matriz_de_consumo!F12</f>
        <v>317325.59999999998</v>
      </c>
      <c r="G143" s="6">
        <f>+$C$135*Matriz_de_consumo!G12</f>
        <v>300294</v>
      </c>
      <c r="H143" s="6">
        <f>+$C$135*Matriz_de_consumo!H12</f>
        <v>373798.8</v>
      </c>
      <c r="I143" s="6">
        <f>+$C$135*Matriz_de_consumo!I12</f>
        <v>363042</v>
      </c>
      <c r="J143" s="6">
        <f>+$C$135*Matriz_de_consumo!J12</f>
        <v>385452</v>
      </c>
      <c r="K143" s="6">
        <f>+$C$135*Matriz_de_consumo!K12</f>
        <v>399794.4</v>
      </c>
      <c r="L143" s="6">
        <f>+$C$135*Matriz_de_consumo!L12</f>
        <v>382762.8</v>
      </c>
      <c r="M143" s="6">
        <f>+$C$135*Matriz_de_consumo!M12</f>
        <v>381866.4</v>
      </c>
      <c r="N143" s="6">
        <f>+$C$135*Matriz_de_consumo!N12</f>
        <v>385452</v>
      </c>
      <c r="O143" s="6">
        <f>+$C$135*Matriz_de_consumo!O12</f>
        <v>365731.2</v>
      </c>
      <c r="P143" s="6">
        <f>+$C$135*Matriz_de_consumo!P12</f>
        <v>365731.2</v>
      </c>
      <c r="Q143" s="6">
        <f>+$C$135*Matriz_de_consumo!Q12</f>
        <v>372006</v>
      </c>
      <c r="R143" s="6">
        <f>+$C$135*Matriz_de_consumo!R12</f>
        <v>376488</v>
      </c>
      <c r="S143" s="6">
        <f>+$C$135*Matriz_de_consumo!S12</f>
        <v>394416</v>
      </c>
      <c r="T143" s="6">
        <f>+$C$135*Matriz_de_consumo!T12</f>
        <v>387244.79999999999</v>
      </c>
      <c r="U143" s="6">
        <f>+$C$135*Matriz_de_consumo!U12</f>
        <v>372902.40000000002</v>
      </c>
      <c r="V143" s="6">
        <f>+$C$135*Matriz_de_consumo!V12</f>
        <v>365731.2</v>
      </c>
      <c r="W143" s="6">
        <f>+$C$135*Matriz_de_consumo!W12</f>
        <v>379177.2</v>
      </c>
      <c r="X143" s="6">
        <f>+$C$135*Matriz_de_consumo!X12</f>
        <v>380970</v>
      </c>
      <c r="Y143" s="6">
        <f>+$C$135*Matriz_de_consumo!Y12</f>
        <v>380970</v>
      </c>
      <c r="Z143" s="6">
        <f>+$C$135*Matriz_de_consumo!Z12</f>
        <v>372006</v>
      </c>
    </row>
    <row r="144" spans="2:26" x14ac:dyDescent="0.2">
      <c r="B144" s="22">
        <f t="shared" si="3"/>
        <v>43837</v>
      </c>
      <c r="C144" s="6">
        <f>+$C$135*Matriz_de_consumo!C13</f>
        <v>384555.6</v>
      </c>
      <c r="D144" s="6">
        <f>+$C$135*Matriz_de_consumo!D13</f>
        <v>382762.8</v>
      </c>
      <c r="E144" s="6">
        <f>+$C$135*Matriz_de_consumo!E13</f>
        <v>385452</v>
      </c>
      <c r="F144" s="6">
        <f>+$C$135*Matriz_de_consumo!F13</f>
        <v>395312.4</v>
      </c>
      <c r="G144" s="6">
        <f>+$C$135*Matriz_de_consumo!G13</f>
        <v>401587.20000000001</v>
      </c>
      <c r="H144" s="6">
        <f>+$C$135*Matriz_de_consumo!H13</f>
        <v>391726.8</v>
      </c>
      <c r="I144" s="6">
        <f>+$C$135*Matriz_de_consumo!I13</f>
        <v>379177.2</v>
      </c>
      <c r="J144" s="6">
        <f>+$C$135*Matriz_de_consumo!J13</f>
        <v>358560</v>
      </c>
      <c r="K144" s="6">
        <f>+$C$135*Matriz_de_consumo!K13</f>
        <v>383659.2</v>
      </c>
      <c r="L144" s="6">
        <f>+$C$135*Matriz_de_consumo!L13</f>
        <v>385452</v>
      </c>
      <c r="M144" s="6">
        <f>+$C$135*Matriz_de_consumo!M13</f>
        <v>384555.6</v>
      </c>
      <c r="N144" s="6">
        <f>+$C$135*Matriz_de_consumo!N13</f>
        <v>373798.8</v>
      </c>
      <c r="O144" s="6">
        <f>+$C$135*Matriz_de_consumo!O13</f>
        <v>376488</v>
      </c>
      <c r="P144" s="6">
        <f>+$C$135*Matriz_de_consumo!P13</f>
        <v>385452</v>
      </c>
      <c r="Q144" s="6">
        <f>+$C$135*Matriz_de_consumo!Q13</f>
        <v>368420.4</v>
      </c>
      <c r="R144" s="6">
        <f>+$C$135*Matriz_de_consumo!R13</f>
        <v>380970</v>
      </c>
      <c r="S144" s="6">
        <f>+$C$135*Matriz_de_consumo!S13</f>
        <v>385452</v>
      </c>
      <c r="T144" s="6">
        <f>+$C$135*Matriz_de_consumo!T13</f>
        <v>389934</v>
      </c>
      <c r="U144" s="6">
        <f>+$C$135*Matriz_de_consumo!U13</f>
        <v>381866.4</v>
      </c>
      <c r="V144" s="6">
        <f>+$C$135*Matriz_de_consumo!V13</f>
        <v>382762.8</v>
      </c>
      <c r="W144" s="6">
        <f>+$C$135*Matriz_de_consumo!W13</f>
        <v>373798.8</v>
      </c>
      <c r="X144" s="6">
        <f>+$C$135*Matriz_de_consumo!X13</f>
        <v>382762.8</v>
      </c>
      <c r="Y144" s="6">
        <f>+$C$135*Matriz_de_consumo!Y13</f>
        <v>379177.2</v>
      </c>
      <c r="Z144" s="6">
        <f>+$C$135*Matriz_de_consumo!Z13</f>
        <v>287744.40000000002</v>
      </c>
    </row>
    <row r="145" spans="2:26" x14ac:dyDescent="0.2">
      <c r="B145" s="22">
        <f t="shared" si="3"/>
        <v>43838</v>
      </c>
      <c r="C145" s="6">
        <f>+$C$135*Matriz_de_consumo!C14</f>
        <v>345114</v>
      </c>
      <c r="D145" s="6">
        <f>+$C$135*Matriz_de_consumo!D14</f>
        <v>382762.8</v>
      </c>
      <c r="E145" s="6">
        <f>+$C$135*Matriz_de_consumo!E14</f>
        <v>376488</v>
      </c>
      <c r="F145" s="6">
        <f>+$C$135*Matriz_de_consumo!F14</f>
        <v>390830.4</v>
      </c>
      <c r="G145" s="6">
        <f>+$C$135*Matriz_de_consumo!G14</f>
        <v>389934</v>
      </c>
      <c r="H145" s="6">
        <f>+$C$135*Matriz_de_consumo!H14</f>
        <v>394416</v>
      </c>
      <c r="I145" s="6">
        <f>+$C$135*Matriz_de_consumo!I14</f>
        <v>380970</v>
      </c>
      <c r="J145" s="6">
        <f>+$C$135*Matriz_de_consumo!J14</f>
        <v>372006</v>
      </c>
      <c r="K145" s="6">
        <f>+$C$135*Matriz_de_consumo!K14</f>
        <v>366627.6</v>
      </c>
      <c r="L145" s="6">
        <f>+$C$135*Matriz_de_consumo!L14</f>
        <v>389037.6</v>
      </c>
      <c r="M145" s="6">
        <f>+$C$135*Matriz_de_consumo!M14</f>
        <v>391726.8</v>
      </c>
      <c r="N145" s="6">
        <f>+$C$135*Matriz_de_consumo!N14</f>
        <v>389037.6</v>
      </c>
      <c r="O145" s="6">
        <f>+$C$135*Matriz_de_consumo!O14</f>
        <v>385452</v>
      </c>
      <c r="P145" s="6">
        <f>+$C$135*Matriz_de_consumo!P14</f>
        <v>384555.6</v>
      </c>
      <c r="Q145" s="6">
        <f>+$C$135*Matriz_de_consumo!Q14</f>
        <v>369316.8</v>
      </c>
      <c r="R145" s="6">
        <f>+$C$135*Matriz_de_consumo!R14</f>
        <v>367524</v>
      </c>
      <c r="S145" s="6">
        <f>+$C$135*Matriz_de_consumo!S14</f>
        <v>398001.6</v>
      </c>
      <c r="T145" s="6">
        <f>+$C$135*Matriz_de_consumo!T14</f>
        <v>396208.8</v>
      </c>
      <c r="U145" s="6">
        <f>+$C$135*Matriz_de_consumo!U14</f>
        <v>396208.8</v>
      </c>
      <c r="V145" s="6">
        <f>+$C$135*Matriz_de_consumo!V14</f>
        <v>365731.2</v>
      </c>
      <c r="W145" s="6">
        <f>+$C$135*Matriz_de_consumo!W14</f>
        <v>389934</v>
      </c>
      <c r="X145" s="6">
        <f>+$C$135*Matriz_de_consumo!X14</f>
        <v>380073.6</v>
      </c>
      <c r="Y145" s="6">
        <f>+$C$135*Matriz_de_consumo!Y14</f>
        <v>384555.6</v>
      </c>
      <c r="Z145" s="6">
        <f>+$C$135*Matriz_de_consumo!Z14</f>
        <v>385452</v>
      </c>
    </row>
    <row r="146" spans="2:26" x14ac:dyDescent="0.2">
      <c r="B146" s="22">
        <f t="shared" si="3"/>
        <v>43839</v>
      </c>
      <c r="C146" s="6">
        <f>+$C$135*Matriz_de_consumo!C15</f>
        <v>314636.40000000002</v>
      </c>
      <c r="D146" s="6">
        <f>+$C$135*Matriz_de_consumo!D15</f>
        <v>382762.8</v>
      </c>
      <c r="E146" s="6">
        <f>+$C$135*Matriz_de_consumo!E15</f>
        <v>394416</v>
      </c>
      <c r="F146" s="6">
        <f>+$C$135*Matriz_de_consumo!F15</f>
        <v>386348.4</v>
      </c>
      <c r="G146" s="6">
        <f>+$C$135*Matriz_de_consumo!G15</f>
        <v>375591.6</v>
      </c>
      <c r="H146" s="6">
        <f>+$C$135*Matriz_de_consumo!H15</f>
        <v>398001.6</v>
      </c>
      <c r="I146" s="6">
        <f>+$C$135*Matriz_de_consumo!I15</f>
        <v>395312.4</v>
      </c>
      <c r="J146" s="6">
        <f>+$C$135*Matriz_de_consumo!J15</f>
        <v>392623.2</v>
      </c>
      <c r="K146" s="6">
        <f>+$C$135*Matriz_de_consumo!K15</f>
        <v>394416</v>
      </c>
      <c r="L146" s="6">
        <f>+$C$135*Matriz_de_consumo!L15</f>
        <v>396208.8</v>
      </c>
      <c r="M146" s="6">
        <f>+$C$135*Matriz_de_consumo!M15</f>
        <v>325393.2</v>
      </c>
      <c r="N146" s="6">
        <f>+$C$135*Matriz_de_consumo!N15</f>
        <v>312843.59999999998</v>
      </c>
      <c r="O146" s="6">
        <f>+$C$135*Matriz_de_consumo!O15</f>
        <v>353181.6</v>
      </c>
      <c r="P146" s="6">
        <f>+$C$135*Matriz_de_consumo!P15</f>
        <v>391726.8</v>
      </c>
      <c r="Q146" s="6">
        <f>+$C$135*Matriz_de_consumo!Q15</f>
        <v>398001.6</v>
      </c>
      <c r="R146" s="6">
        <f>+$C$135*Matriz_de_consumo!R15</f>
        <v>375591.6</v>
      </c>
      <c r="S146" s="6">
        <f>+$C$135*Matriz_de_consumo!S15</f>
        <v>371109.6</v>
      </c>
      <c r="T146" s="6">
        <f>+$C$135*Matriz_de_consumo!T15</f>
        <v>384555.6</v>
      </c>
      <c r="U146" s="6">
        <f>+$C$135*Matriz_de_consumo!U15</f>
        <v>398898</v>
      </c>
      <c r="V146" s="6">
        <f>+$C$135*Matriz_de_consumo!V15</f>
        <v>394416</v>
      </c>
      <c r="W146" s="6">
        <f>+$C$135*Matriz_de_consumo!W15</f>
        <v>393519.6</v>
      </c>
      <c r="X146" s="6">
        <f>+$C$135*Matriz_de_consumo!X15</f>
        <v>386348.4</v>
      </c>
      <c r="Y146" s="6">
        <f>+$C$135*Matriz_de_consumo!Y15</f>
        <v>382762.8</v>
      </c>
      <c r="Z146" s="6">
        <f>+$C$135*Matriz_de_consumo!Z15</f>
        <v>379177.2</v>
      </c>
    </row>
    <row r="147" spans="2:26" x14ac:dyDescent="0.2">
      <c r="B147" s="22">
        <f t="shared" si="3"/>
        <v>43840</v>
      </c>
      <c r="C147" s="6">
        <f>+$C$135*Matriz_de_consumo!C16</f>
        <v>367524</v>
      </c>
      <c r="D147" s="6">
        <f>+$C$135*Matriz_de_consumo!D16</f>
        <v>374695.2</v>
      </c>
      <c r="E147" s="6">
        <f>+$C$135*Matriz_de_consumo!E16</f>
        <v>383659.2</v>
      </c>
      <c r="F147" s="6">
        <f>+$C$135*Matriz_de_consumo!F16</f>
        <v>394416</v>
      </c>
      <c r="G147" s="6">
        <f>+$C$135*Matriz_de_consumo!G16</f>
        <v>396208.8</v>
      </c>
      <c r="H147" s="6">
        <f>+$C$135*Matriz_de_consumo!H16</f>
        <v>316429.2</v>
      </c>
      <c r="I147" s="6">
        <f>+$C$135*Matriz_de_consumo!I16</f>
        <v>398898</v>
      </c>
      <c r="J147" s="6">
        <f>+$C$135*Matriz_de_consumo!J16</f>
        <v>372006</v>
      </c>
      <c r="K147" s="6">
        <f>+$C$135*Matriz_de_consumo!K16</f>
        <v>384555.6</v>
      </c>
      <c r="L147" s="6">
        <f>+$C$135*Matriz_de_consumo!L16</f>
        <v>368420.4</v>
      </c>
      <c r="M147" s="6">
        <f>+$C$135*Matriz_de_consumo!M16</f>
        <v>385452</v>
      </c>
      <c r="N147" s="6">
        <f>+$C$135*Matriz_de_consumo!N16</f>
        <v>385452</v>
      </c>
      <c r="O147" s="6">
        <f>+$C$135*Matriz_de_consumo!O16</f>
        <v>385452</v>
      </c>
      <c r="P147" s="6">
        <f>+$C$135*Matriz_de_consumo!P16</f>
        <v>388141.2</v>
      </c>
      <c r="Q147" s="6">
        <f>+$C$135*Matriz_de_consumo!Q16</f>
        <v>375591.6</v>
      </c>
      <c r="R147" s="6">
        <f>+$C$135*Matriz_de_consumo!R16</f>
        <v>374695.2</v>
      </c>
      <c r="S147" s="6">
        <f>+$C$135*Matriz_de_consumo!S16</f>
        <v>389037.6</v>
      </c>
      <c r="T147" s="6">
        <f>+$C$135*Matriz_de_consumo!T16</f>
        <v>388141.2</v>
      </c>
      <c r="U147" s="6">
        <f>+$C$135*Matriz_de_consumo!U16</f>
        <v>396208.8</v>
      </c>
      <c r="V147" s="6">
        <f>+$C$135*Matriz_de_consumo!V16</f>
        <v>389037.6</v>
      </c>
      <c r="W147" s="6">
        <f>+$C$135*Matriz_de_consumo!W16</f>
        <v>371109.6</v>
      </c>
      <c r="X147" s="6">
        <f>+$C$135*Matriz_de_consumo!X16</f>
        <v>389934</v>
      </c>
      <c r="Y147" s="6">
        <f>+$C$135*Matriz_de_consumo!Y16</f>
        <v>391726.8</v>
      </c>
      <c r="Z147" s="6">
        <f>+$C$135*Matriz_de_consumo!Z16</f>
        <v>387244.79999999999</v>
      </c>
    </row>
    <row r="148" spans="2:26" x14ac:dyDescent="0.2">
      <c r="B148" s="22">
        <f t="shared" si="3"/>
        <v>43841</v>
      </c>
      <c r="C148" s="6">
        <f>+$C$135*Matriz_de_consumo!C17</f>
        <v>392623.2</v>
      </c>
      <c r="D148" s="6">
        <f>+$C$135*Matriz_de_consumo!D17</f>
        <v>387244.79999999999</v>
      </c>
      <c r="E148" s="6">
        <f>+$C$135*Matriz_de_consumo!E17</f>
        <v>389934</v>
      </c>
      <c r="F148" s="6">
        <f>+$C$135*Matriz_de_consumo!F17</f>
        <v>374695.2</v>
      </c>
      <c r="G148" s="6">
        <f>+$C$135*Matriz_de_consumo!G17</f>
        <v>373798.8</v>
      </c>
      <c r="H148" s="6">
        <f>+$C$135*Matriz_de_consumo!H17</f>
        <v>395312.4</v>
      </c>
      <c r="I148" s="6">
        <f>+$C$135*Matriz_de_consumo!I17</f>
        <v>392623.2</v>
      </c>
      <c r="J148" s="6">
        <f>+$C$135*Matriz_de_consumo!J17</f>
        <v>391726.8</v>
      </c>
      <c r="K148" s="6">
        <f>+$C$135*Matriz_de_consumo!K17</f>
        <v>386348.4</v>
      </c>
      <c r="L148" s="6">
        <f>+$C$135*Matriz_de_consumo!L17</f>
        <v>386348.4</v>
      </c>
      <c r="M148" s="6">
        <f>+$C$135*Matriz_de_consumo!M17</f>
        <v>373798.8</v>
      </c>
      <c r="N148" s="6">
        <f>+$C$135*Matriz_de_consumo!N17</f>
        <v>389934</v>
      </c>
      <c r="O148" s="6">
        <f>+$C$135*Matriz_de_consumo!O17</f>
        <v>386348.4</v>
      </c>
      <c r="P148" s="6">
        <f>+$C$135*Matriz_de_consumo!P17</f>
        <v>389934</v>
      </c>
      <c r="Q148" s="6">
        <f>+$C$135*Matriz_de_consumo!Q17</f>
        <v>381866.4</v>
      </c>
      <c r="R148" s="6">
        <f>+$C$135*Matriz_de_consumo!R17</f>
        <v>390830.4</v>
      </c>
      <c r="S148" s="6">
        <f>+$C$135*Matriz_de_consumo!S17</f>
        <v>382762.8</v>
      </c>
      <c r="T148" s="6">
        <f>+$C$135*Matriz_de_consumo!T17</f>
        <v>384555.6</v>
      </c>
      <c r="U148" s="6">
        <f>+$C$135*Matriz_de_consumo!U17</f>
        <v>372902.40000000002</v>
      </c>
      <c r="V148" s="6">
        <f>+$C$135*Matriz_de_consumo!V17</f>
        <v>378280.8</v>
      </c>
      <c r="W148" s="6">
        <f>+$C$135*Matriz_de_consumo!W17</f>
        <v>389934</v>
      </c>
      <c r="X148" s="6">
        <f>+$C$135*Matriz_de_consumo!X17</f>
        <v>389037.6</v>
      </c>
      <c r="Y148" s="6">
        <f>+$C$135*Matriz_de_consumo!Y17</f>
        <v>387244.79999999999</v>
      </c>
      <c r="Z148" s="6">
        <f>+$C$135*Matriz_de_consumo!Z17</f>
        <v>388141.2</v>
      </c>
    </row>
    <row r="149" spans="2:26" x14ac:dyDescent="0.2">
      <c r="B149" s="22">
        <f t="shared" si="3"/>
        <v>43842</v>
      </c>
      <c r="C149" s="6">
        <f>+$C$135*Matriz_de_consumo!C18</f>
        <v>384555.6</v>
      </c>
      <c r="D149" s="6">
        <f>+$C$135*Matriz_de_consumo!D18</f>
        <v>388141.2</v>
      </c>
      <c r="E149" s="6">
        <f>+$C$135*Matriz_de_consumo!E18</f>
        <v>380073.6</v>
      </c>
      <c r="F149" s="6">
        <f>+$C$135*Matriz_de_consumo!F18</f>
        <v>391726.8</v>
      </c>
      <c r="G149" s="6">
        <f>+$C$135*Matriz_de_consumo!G18</f>
        <v>390830.4</v>
      </c>
      <c r="H149" s="6">
        <f>+$C$135*Matriz_de_consumo!H18</f>
        <v>369316.8</v>
      </c>
      <c r="I149" s="6">
        <f>+$C$135*Matriz_de_consumo!I18</f>
        <v>381866.4</v>
      </c>
      <c r="J149" s="6">
        <f>+$C$135*Matriz_de_consumo!J18</f>
        <v>389037.6</v>
      </c>
      <c r="K149" s="6">
        <f>+$C$135*Matriz_de_consumo!K18</f>
        <v>390830.4</v>
      </c>
      <c r="L149" s="6">
        <f>+$C$135*Matriz_de_consumo!L18</f>
        <v>389934</v>
      </c>
      <c r="M149" s="6">
        <f>+$C$135*Matriz_de_consumo!M18</f>
        <v>371109.6</v>
      </c>
      <c r="N149" s="6">
        <f>+$C$135*Matriz_de_consumo!N18</f>
        <v>381866.4</v>
      </c>
      <c r="O149" s="6">
        <f>+$C$135*Matriz_de_consumo!O18</f>
        <v>386348.4</v>
      </c>
      <c r="P149" s="6">
        <f>+$C$135*Matriz_de_consumo!P18</f>
        <v>385452</v>
      </c>
      <c r="Q149" s="6">
        <f>+$C$135*Matriz_de_consumo!Q18</f>
        <v>385452</v>
      </c>
      <c r="R149" s="6">
        <f>+$C$135*Matriz_de_consumo!R18</f>
        <v>376488</v>
      </c>
      <c r="S149" s="6">
        <f>+$C$135*Matriz_de_consumo!S18</f>
        <v>389037.6</v>
      </c>
      <c r="T149" s="6">
        <f>+$C$135*Matriz_de_consumo!T18</f>
        <v>391726.8</v>
      </c>
      <c r="U149" s="6">
        <f>+$C$135*Matriz_de_consumo!U18</f>
        <v>374695.2</v>
      </c>
      <c r="V149" s="6">
        <f>+$C$135*Matriz_de_consumo!V18</f>
        <v>386348.4</v>
      </c>
      <c r="W149" s="6">
        <f>+$C$135*Matriz_de_consumo!W18</f>
        <v>389934</v>
      </c>
      <c r="X149" s="6">
        <f>+$C$135*Matriz_de_consumo!X18</f>
        <v>383659.2</v>
      </c>
      <c r="Y149" s="6">
        <f>+$C$135*Matriz_de_consumo!Y18</f>
        <v>387244.79999999999</v>
      </c>
      <c r="Z149" s="6">
        <f>+$C$135*Matriz_de_consumo!Z18</f>
        <v>377384.4</v>
      </c>
    </row>
    <row r="150" spans="2:26" x14ac:dyDescent="0.2">
      <c r="B150" s="22">
        <f t="shared" si="3"/>
        <v>43843</v>
      </c>
      <c r="C150" s="6">
        <f>+$C$135*Matriz_de_consumo!C19</f>
        <v>380970</v>
      </c>
      <c r="D150" s="6">
        <f>+$C$135*Matriz_de_consumo!D19</f>
        <v>368420.4</v>
      </c>
      <c r="E150" s="6">
        <f>+$C$135*Matriz_de_consumo!E19</f>
        <v>383659.2</v>
      </c>
      <c r="F150" s="6">
        <f>+$C$135*Matriz_de_consumo!F19</f>
        <v>389934</v>
      </c>
      <c r="G150" s="6">
        <f>+$C$135*Matriz_de_consumo!G19</f>
        <v>395312.4</v>
      </c>
      <c r="H150" s="6">
        <f>+$C$135*Matriz_de_consumo!H19</f>
        <v>389037.6</v>
      </c>
      <c r="I150" s="6">
        <f>+$C$135*Matriz_de_consumo!I19</f>
        <v>378280.8</v>
      </c>
      <c r="J150" s="6">
        <f>+$C$135*Matriz_de_consumo!J19</f>
        <v>372006</v>
      </c>
      <c r="K150" s="6">
        <f>+$C$135*Matriz_de_consumo!K19</f>
        <v>384555.6</v>
      </c>
      <c r="L150" s="6">
        <f>+$C$135*Matriz_de_consumo!L19</f>
        <v>386348.4</v>
      </c>
      <c r="M150" s="6">
        <f>+$C$135*Matriz_de_consumo!M19</f>
        <v>380073.6</v>
      </c>
      <c r="N150" s="6">
        <f>+$C$135*Matriz_de_consumo!N19</f>
        <v>289537.2</v>
      </c>
      <c r="O150" s="6">
        <f>+$C$135*Matriz_de_consumo!O19</f>
        <v>357663.6</v>
      </c>
      <c r="P150" s="6">
        <f>+$C$135*Matriz_de_consumo!P19</f>
        <v>361249.2</v>
      </c>
      <c r="Q150" s="6">
        <f>+$C$135*Matriz_de_consumo!Q19</f>
        <v>362145.6</v>
      </c>
      <c r="R150" s="6">
        <f>+$C$135*Matriz_de_consumo!R19</f>
        <v>357663.6</v>
      </c>
      <c r="S150" s="6">
        <f>+$C$135*Matriz_de_consumo!S19</f>
        <v>349596</v>
      </c>
      <c r="T150" s="6">
        <f>+$C$135*Matriz_de_consumo!T19</f>
        <v>362145.6</v>
      </c>
      <c r="U150" s="6">
        <f>+$C$135*Matriz_de_consumo!U19</f>
        <v>388141.2</v>
      </c>
      <c r="V150" s="6">
        <f>+$C$135*Matriz_de_consumo!V19</f>
        <v>391726.8</v>
      </c>
      <c r="W150" s="6">
        <f>+$C$135*Matriz_de_consumo!W19</f>
        <v>396208.8</v>
      </c>
      <c r="X150" s="6">
        <f>+$C$135*Matriz_de_consumo!X19</f>
        <v>391726.8</v>
      </c>
      <c r="Y150" s="6">
        <f>+$C$135*Matriz_de_consumo!Y19</f>
        <v>389934</v>
      </c>
      <c r="Z150" s="6">
        <f>+$C$135*Matriz_de_consumo!Z19</f>
        <v>375591.6</v>
      </c>
    </row>
    <row r="151" spans="2:26" x14ac:dyDescent="0.2">
      <c r="B151" s="22">
        <f t="shared" si="3"/>
        <v>43844</v>
      </c>
      <c r="C151" s="6">
        <f>+$C$135*Matriz_de_consumo!C20</f>
        <v>373798.8</v>
      </c>
      <c r="D151" s="6">
        <f>+$C$135*Matriz_de_consumo!D20</f>
        <v>375591.6</v>
      </c>
      <c r="E151" s="6">
        <f>+$C$135*Matriz_de_consumo!E20</f>
        <v>380073.6</v>
      </c>
      <c r="F151" s="6">
        <f>+$C$135*Matriz_de_consumo!F20</f>
        <v>381866.4</v>
      </c>
      <c r="G151" s="6">
        <f>+$C$135*Matriz_de_consumo!G20</f>
        <v>378280.8</v>
      </c>
      <c r="H151" s="6">
        <f>+$C$135*Matriz_de_consumo!H20</f>
        <v>369316.8</v>
      </c>
      <c r="I151" s="6">
        <f>+$C$135*Matriz_de_consumo!I20</f>
        <v>387244.79999999999</v>
      </c>
      <c r="J151" s="6">
        <f>+$C$135*Matriz_de_consumo!J20</f>
        <v>379177.2</v>
      </c>
      <c r="K151" s="6">
        <f>+$C$135*Matriz_de_consumo!K20</f>
        <v>381866.4</v>
      </c>
      <c r="L151" s="6">
        <f>+$C$135*Matriz_de_consumo!L20</f>
        <v>379177.2</v>
      </c>
      <c r="M151" s="6">
        <f>+$C$135*Matriz_de_consumo!M20</f>
        <v>368420.4</v>
      </c>
      <c r="N151" s="6">
        <f>+$C$135*Matriz_de_consumo!N20</f>
        <v>354078</v>
      </c>
      <c r="O151" s="6">
        <f>+$C$135*Matriz_de_consumo!O20</f>
        <v>368420.4</v>
      </c>
      <c r="P151" s="6">
        <f>+$C$135*Matriz_de_consumo!P20</f>
        <v>388141.2</v>
      </c>
      <c r="Q151" s="6">
        <f>+$C$135*Matriz_de_consumo!Q20</f>
        <v>386348.4</v>
      </c>
      <c r="R151" s="6">
        <f>+$C$135*Matriz_de_consumo!R20</f>
        <v>388141.2</v>
      </c>
      <c r="S151" s="6">
        <f>+$C$135*Matriz_de_consumo!S20</f>
        <v>389037.6</v>
      </c>
      <c r="T151" s="6">
        <f>+$C$135*Matriz_de_consumo!T20</f>
        <v>381866.4</v>
      </c>
      <c r="U151" s="6">
        <f>+$C$135*Matriz_de_consumo!U20</f>
        <v>357663.6</v>
      </c>
      <c r="V151" s="6">
        <f>+$C$135*Matriz_de_consumo!V20</f>
        <v>386348.4</v>
      </c>
      <c r="W151" s="6">
        <f>+$C$135*Matriz_de_consumo!W20</f>
        <v>389934</v>
      </c>
      <c r="X151" s="6">
        <f>+$C$135*Matriz_de_consumo!X20</f>
        <v>390830.4</v>
      </c>
      <c r="Y151" s="6">
        <f>+$C$135*Matriz_de_consumo!Y20</f>
        <v>380073.6</v>
      </c>
      <c r="Z151" s="6">
        <f>+$C$135*Matriz_de_consumo!Z20</f>
        <v>372006</v>
      </c>
    </row>
    <row r="152" spans="2:26" x14ac:dyDescent="0.2">
      <c r="B152" s="22">
        <f t="shared" si="3"/>
        <v>43845</v>
      </c>
      <c r="C152" s="6">
        <f>+$C$135*Matriz_de_consumo!C21</f>
        <v>363938.4</v>
      </c>
      <c r="D152" s="6">
        <f>+$C$135*Matriz_de_consumo!D21</f>
        <v>371109.6</v>
      </c>
      <c r="E152" s="6">
        <f>+$C$135*Matriz_de_consumo!E21</f>
        <v>389934</v>
      </c>
      <c r="F152" s="6">
        <f>+$C$135*Matriz_de_consumo!F21</f>
        <v>385452</v>
      </c>
      <c r="G152" s="6">
        <f>+$C$135*Matriz_de_consumo!G21</f>
        <v>393519.6</v>
      </c>
      <c r="H152" s="6">
        <f>+$C$135*Matriz_de_consumo!H21</f>
        <v>369316.8</v>
      </c>
      <c r="I152" s="6">
        <f>+$C$135*Matriz_de_consumo!I21</f>
        <v>380073.6</v>
      </c>
      <c r="J152" s="6">
        <f>+$C$135*Matriz_de_consumo!J21</f>
        <v>377384.4</v>
      </c>
      <c r="K152" s="6">
        <f>+$C$135*Matriz_de_consumo!K21</f>
        <v>392623.2</v>
      </c>
      <c r="L152" s="6">
        <f>+$C$135*Matriz_de_consumo!L21</f>
        <v>370213.2</v>
      </c>
      <c r="M152" s="6">
        <f>+$C$135*Matriz_de_consumo!M21</f>
        <v>379177.2</v>
      </c>
      <c r="N152" s="6">
        <f>+$C$135*Matriz_de_consumo!N21</f>
        <v>390830.4</v>
      </c>
      <c r="O152" s="6">
        <f>+$C$135*Matriz_de_consumo!O21</f>
        <v>385452</v>
      </c>
      <c r="P152" s="6">
        <f>+$C$135*Matriz_de_consumo!P21</f>
        <v>376488</v>
      </c>
      <c r="Q152" s="6">
        <f>+$C$135*Matriz_de_consumo!Q21</f>
        <v>368420.4</v>
      </c>
      <c r="R152" s="6">
        <f>+$C$135*Matriz_de_consumo!R21</f>
        <v>377384.4</v>
      </c>
      <c r="S152" s="6">
        <f>+$C$135*Matriz_de_consumo!S21</f>
        <v>390830.4</v>
      </c>
      <c r="T152" s="6">
        <f>+$C$135*Matriz_de_consumo!T21</f>
        <v>391726.8</v>
      </c>
      <c r="U152" s="6">
        <f>+$C$135*Matriz_de_consumo!U21</f>
        <v>382762.8</v>
      </c>
      <c r="V152" s="6">
        <f>+$C$135*Matriz_de_consumo!V21</f>
        <v>387244.79999999999</v>
      </c>
      <c r="W152" s="6">
        <f>+$C$135*Matriz_de_consumo!W21</f>
        <v>383659.2</v>
      </c>
      <c r="X152" s="6">
        <f>+$C$135*Matriz_de_consumo!X21</f>
        <v>398898</v>
      </c>
      <c r="Y152" s="6">
        <f>+$C$135*Matriz_de_consumo!Y21</f>
        <v>397105.2</v>
      </c>
      <c r="Z152" s="6">
        <f>+$C$135*Matriz_de_consumo!Z21</f>
        <v>398001.6</v>
      </c>
    </row>
    <row r="153" spans="2:26" x14ac:dyDescent="0.2">
      <c r="B153" s="22">
        <f t="shared" si="3"/>
        <v>43846</v>
      </c>
      <c r="C153" s="6">
        <f>+$C$135*Matriz_de_consumo!C22</f>
        <v>393519.6</v>
      </c>
      <c r="D153" s="6">
        <f>+$C$135*Matriz_de_consumo!D22</f>
        <v>378280.8</v>
      </c>
      <c r="E153" s="6">
        <f>+$C$135*Matriz_de_consumo!E22</f>
        <v>368420.4</v>
      </c>
      <c r="F153" s="6">
        <f>+$C$135*Matriz_de_consumo!F22</f>
        <v>380970</v>
      </c>
      <c r="G153" s="6">
        <f>+$C$135*Matriz_de_consumo!G22</f>
        <v>382762.8</v>
      </c>
      <c r="H153" s="6">
        <f>+$C$135*Matriz_de_consumo!H22</f>
        <v>378280.8</v>
      </c>
      <c r="I153" s="6">
        <f>+$C$135*Matriz_de_consumo!I22</f>
        <v>400690.8</v>
      </c>
      <c r="J153" s="6">
        <f>+$C$135*Matriz_de_consumo!J22</f>
        <v>393519.6</v>
      </c>
      <c r="K153" s="6">
        <f>+$C$135*Matriz_de_consumo!K22</f>
        <v>391726.8</v>
      </c>
      <c r="L153" s="6">
        <f>+$C$135*Matriz_de_consumo!L22</f>
        <v>387244.79999999999</v>
      </c>
      <c r="M153" s="6">
        <f>+$C$135*Matriz_de_consumo!M22</f>
        <v>354078</v>
      </c>
      <c r="N153" s="6">
        <f>+$C$135*Matriz_de_consumo!N22</f>
        <v>380073.6</v>
      </c>
      <c r="O153" s="6">
        <f>+$C$135*Matriz_de_consumo!O22</f>
        <v>392623.2</v>
      </c>
      <c r="P153" s="6">
        <f>+$C$135*Matriz_de_consumo!P22</f>
        <v>363042</v>
      </c>
      <c r="Q153" s="6">
        <f>+$C$135*Matriz_de_consumo!Q22</f>
        <v>389934</v>
      </c>
      <c r="R153" s="6">
        <f>+$C$135*Matriz_de_consumo!R22</f>
        <v>391726.8</v>
      </c>
      <c r="S153" s="6">
        <f>+$C$135*Matriz_de_consumo!S22</f>
        <v>375591.6</v>
      </c>
      <c r="T153" s="6">
        <f>+$C$135*Matriz_de_consumo!T22</f>
        <v>389037.6</v>
      </c>
      <c r="U153" s="6">
        <f>+$C$135*Matriz_de_consumo!U22</f>
        <v>393519.6</v>
      </c>
      <c r="V153" s="6">
        <f>+$C$135*Matriz_de_consumo!V22</f>
        <v>389934</v>
      </c>
      <c r="W153" s="6">
        <f>+$C$135*Matriz_de_consumo!W22</f>
        <v>387244.79999999999</v>
      </c>
      <c r="X153" s="6">
        <f>+$C$135*Matriz_de_consumo!X22</f>
        <v>379177.2</v>
      </c>
      <c r="Y153" s="6">
        <f>+$C$135*Matriz_de_consumo!Y22</f>
        <v>298501.2</v>
      </c>
      <c r="Z153" s="6">
        <f>+$C$135*Matriz_de_consumo!Z22</f>
        <v>389037.6</v>
      </c>
    </row>
    <row r="154" spans="2:26" x14ac:dyDescent="0.2">
      <c r="B154" s="22">
        <f t="shared" si="3"/>
        <v>43847</v>
      </c>
      <c r="C154" s="6">
        <f>+$C$135*Matriz_de_consumo!C23</f>
        <v>388141.2</v>
      </c>
      <c r="D154" s="6">
        <f>+$C$135*Matriz_de_consumo!D23</f>
        <v>392623.2</v>
      </c>
      <c r="E154" s="6">
        <f>+$C$135*Matriz_de_consumo!E23</f>
        <v>316429.2</v>
      </c>
      <c r="F154" s="6">
        <f>+$C$135*Matriz_de_consumo!F23</f>
        <v>371109.6</v>
      </c>
      <c r="G154" s="6">
        <f>+$C$135*Matriz_de_consumo!G23</f>
        <v>378280.8</v>
      </c>
      <c r="H154" s="6">
        <f>+$C$135*Matriz_de_consumo!H23</f>
        <v>311050.8</v>
      </c>
      <c r="I154" s="6">
        <f>+$C$135*Matriz_de_consumo!I23</f>
        <v>376488</v>
      </c>
      <c r="J154" s="6">
        <f>+$C$135*Matriz_de_consumo!J23</f>
        <v>389037.6</v>
      </c>
      <c r="K154" s="6">
        <f>+$C$135*Matriz_de_consumo!K23</f>
        <v>389934</v>
      </c>
      <c r="L154" s="6">
        <f>+$C$135*Matriz_de_consumo!L23</f>
        <v>389934</v>
      </c>
      <c r="M154" s="6">
        <f>+$C$135*Matriz_de_consumo!M23</f>
        <v>386348.4</v>
      </c>
      <c r="N154" s="6">
        <f>+$C$135*Matriz_de_consumo!N23</f>
        <v>350492.4</v>
      </c>
      <c r="O154" s="6">
        <f>+$C$135*Matriz_de_consumo!O23</f>
        <v>384555.6</v>
      </c>
      <c r="P154" s="6">
        <f>+$C$135*Matriz_de_consumo!P23</f>
        <v>379177.2</v>
      </c>
      <c r="Q154" s="6">
        <f>+$C$135*Matriz_de_consumo!Q23</f>
        <v>391726.8</v>
      </c>
      <c r="R154" s="6">
        <f>+$C$135*Matriz_de_consumo!R23</f>
        <v>376488</v>
      </c>
      <c r="S154" s="6">
        <f>+$C$135*Matriz_de_consumo!S23</f>
        <v>375591.6</v>
      </c>
      <c r="T154" s="6">
        <f>+$C$135*Matriz_de_consumo!T23</f>
        <v>381866.4</v>
      </c>
      <c r="U154" s="6">
        <f>+$C$135*Matriz_de_consumo!U23</f>
        <v>367524</v>
      </c>
      <c r="V154" s="6">
        <f>+$C$135*Matriz_de_consumo!V23</f>
        <v>375591.6</v>
      </c>
      <c r="W154" s="6">
        <f>+$C$135*Matriz_de_consumo!W23</f>
        <v>389934</v>
      </c>
      <c r="X154" s="6">
        <f>+$C$135*Matriz_de_consumo!X23</f>
        <v>381866.4</v>
      </c>
      <c r="Y154" s="6">
        <f>+$C$135*Matriz_de_consumo!Y23</f>
        <v>364834.8</v>
      </c>
      <c r="Z154" s="6">
        <f>+$C$135*Matriz_de_consumo!Z23</f>
        <v>381866.4</v>
      </c>
    </row>
    <row r="155" spans="2:26" x14ac:dyDescent="0.2">
      <c r="B155" s="22">
        <f t="shared" si="3"/>
        <v>43848</v>
      </c>
      <c r="C155" s="6">
        <f>+$C$135*Matriz_de_consumo!C24</f>
        <v>378280.8</v>
      </c>
      <c r="D155" s="6">
        <f>+$C$135*Matriz_de_consumo!D24</f>
        <v>276987.59999999998</v>
      </c>
      <c r="E155" s="6">
        <f>+$C$135*Matriz_de_consumo!E24</f>
        <v>372006</v>
      </c>
      <c r="F155" s="6">
        <f>+$C$135*Matriz_de_consumo!F24</f>
        <v>377384.4</v>
      </c>
      <c r="G155" s="6">
        <f>+$C$135*Matriz_de_consumo!G24</f>
        <v>383659.2</v>
      </c>
      <c r="H155" s="6">
        <f>+$C$135*Matriz_de_consumo!H24</f>
        <v>381866.4</v>
      </c>
      <c r="I155" s="6">
        <f>+$C$135*Matriz_de_consumo!I24</f>
        <v>380970</v>
      </c>
      <c r="J155" s="6">
        <f>+$C$135*Matriz_de_consumo!J24</f>
        <v>372006</v>
      </c>
      <c r="K155" s="6">
        <f>+$C$135*Matriz_de_consumo!K24</f>
        <v>372902.40000000002</v>
      </c>
      <c r="L155" s="6">
        <f>+$C$135*Matriz_de_consumo!L24</f>
        <v>384555.6</v>
      </c>
      <c r="M155" s="6">
        <f>+$C$135*Matriz_de_consumo!M24</f>
        <v>368420.4</v>
      </c>
      <c r="N155" s="6">
        <f>+$C$135*Matriz_de_consumo!N24</f>
        <v>363042</v>
      </c>
      <c r="O155" s="6">
        <f>+$C$135*Matriz_de_consumo!O24</f>
        <v>389934</v>
      </c>
      <c r="P155" s="6">
        <f>+$C$135*Matriz_de_consumo!P24</f>
        <v>386348.4</v>
      </c>
      <c r="Q155" s="6">
        <f>+$C$135*Matriz_de_consumo!Q24</f>
        <v>360352.8</v>
      </c>
      <c r="R155" s="6">
        <f>+$C$135*Matriz_de_consumo!R24</f>
        <v>371109.6</v>
      </c>
      <c r="S155" s="6">
        <f>+$C$135*Matriz_de_consumo!S24</f>
        <v>389037.6</v>
      </c>
      <c r="T155" s="6">
        <f>+$C$135*Matriz_de_consumo!T24</f>
        <v>389037.6</v>
      </c>
      <c r="U155" s="6">
        <f>+$C$135*Matriz_de_consumo!U24</f>
        <v>380073.6</v>
      </c>
      <c r="V155" s="6">
        <f>+$C$135*Matriz_de_consumo!V24</f>
        <v>377384.4</v>
      </c>
      <c r="W155" s="6">
        <f>+$C$135*Matriz_de_consumo!W24</f>
        <v>376488</v>
      </c>
      <c r="X155" s="6">
        <f>+$C$135*Matriz_de_consumo!X24</f>
        <v>378280.8</v>
      </c>
      <c r="Y155" s="6">
        <f>+$C$135*Matriz_de_consumo!Y24</f>
        <v>362145.6</v>
      </c>
      <c r="Z155" s="6">
        <f>+$C$135*Matriz_de_consumo!Z24</f>
        <v>362145.6</v>
      </c>
    </row>
    <row r="156" spans="2:26" x14ac:dyDescent="0.2">
      <c r="B156" s="22">
        <f t="shared" si="3"/>
        <v>43849</v>
      </c>
      <c r="C156" s="6">
        <f>+$C$135*Matriz_de_consumo!C25</f>
        <v>384555.6</v>
      </c>
      <c r="D156" s="6">
        <f>+$C$135*Matriz_de_consumo!D25</f>
        <v>385452</v>
      </c>
      <c r="E156" s="6">
        <f>+$C$135*Matriz_de_consumo!E25</f>
        <v>378280.8</v>
      </c>
      <c r="F156" s="6">
        <f>+$C$135*Matriz_de_consumo!F25</f>
        <v>372902.40000000002</v>
      </c>
      <c r="G156" s="6">
        <f>+$C$135*Matriz_de_consumo!G25</f>
        <v>376488</v>
      </c>
      <c r="H156" s="6">
        <f>+$C$135*Matriz_de_consumo!H25</f>
        <v>394416</v>
      </c>
      <c r="I156" s="6">
        <f>+$C$135*Matriz_de_consumo!I25</f>
        <v>388141.2</v>
      </c>
      <c r="J156" s="6">
        <f>+$C$135*Matriz_de_consumo!J25</f>
        <v>386348.4</v>
      </c>
      <c r="K156" s="6">
        <f>+$C$135*Matriz_de_consumo!K25</f>
        <v>382762.8</v>
      </c>
      <c r="L156" s="6">
        <f>+$C$135*Matriz_de_consumo!L25</f>
        <v>365731.2</v>
      </c>
      <c r="M156" s="6">
        <f>+$C$135*Matriz_de_consumo!M25</f>
        <v>380970</v>
      </c>
      <c r="N156" s="6">
        <f>+$C$135*Matriz_de_consumo!N25</f>
        <v>367524</v>
      </c>
      <c r="O156" s="6">
        <f>+$C$135*Matriz_de_consumo!O25</f>
        <v>393519.6</v>
      </c>
      <c r="P156" s="6">
        <f>+$C$135*Matriz_de_consumo!P25</f>
        <v>391726.8</v>
      </c>
      <c r="Q156" s="6">
        <f>+$C$135*Matriz_de_consumo!Q25</f>
        <v>378280.8</v>
      </c>
      <c r="R156" s="6">
        <f>+$C$135*Matriz_de_consumo!R25</f>
        <v>363042</v>
      </c>
      <c r="S156" s="6">
        <f>+$C$135*Matriz_de_consumo!S25</f>
        <v>358560</v>
      </c>
      <c r="T156" s="6">
        <f>+$C$135*Matriz_de_consumo!T25</f>
        <v>365731.2</v>
      </c>
      <c r="U156" s="6">
        <f>+$C$135*Matriz_de_consumo!U25</f>
        <v>383659.2</v>
      </c>
      <c r="V156" s="6">
        <f>+$C$135*Matriz_de_consumo!V25</f>
        <v>378280.8</v>
      </c>
      <c r="W156" s="6">
        <f>+$C$135*Matriz_de_consumo!W25</f>
        <v>389934</v>
      </c>
      <c r="X156" s="6">
        <f>+$C$135*Matriz_de_consumo!X25</f>
        <v>389037.6</v>
      </c>
      <c r="Y156" s="6">
        <f>+$C$135*Matriz_de_consumo!Y25</f>
        <v>371109.6</v>
      </c>
      <c r="Z156" s="6">
        <f>+$C$135*Matriz_de_consumo!Z25</f>
        <v>380970</v>
      </c>
    </row>
    <row r="157" spans="2:26" x14ac:dyDescent="0.2">
      <c r="B157" s="22">
        <f t="shared" si="3"/>
        <v>43850</v>
      </c>
      <c r="C157" s="6">
        <f>+$C$135*Matriz_de_consumo!C26</f>
        <v>377384.4</v>
      </c>
      <c r="D157" s="6">
        <f>+$C$135*Matriz_de_consumo!D26</f>
        <v>387244.79999999999</v>
      </c>
      <c r="E157" s="6">
        <f>+$C$135*Matriz_de_consumo!E26</f>
        <v>390830.4</v>
      </c>
      <c r="F157" s="6">
        <f>+$C$135*Matriz_de_consumo!F26</f>
        <v>384555.6</v>
      </c>
      <c r="G157" s="6">
        <f>+$C$135*Matriz_de_consumo!G26</f>
        <v>377384.4</v>
      </c>
      <c r="H157" s="6">
        <f>+$C$135*Matriz_de_consumo!H26</f>
        <v>382762.8</v>
      </c>
      <c r="I157" s="6">
        <f>+$C$135*Matriz_de_consumo!I26</f>
        <v>385452</v>
      </c>
      <c r="J157" s="6">
        <f>+$C$135*Matriz_de_consumo!J26</f>
        <v>388141.2</v>
      </c>
      <c r="K157" s="6">
        <f>+$C$135*Matriz_de_consumo!K26</f>
        <v>389934</v>
      </c>
      <c r="L157" s="6">
        <f>+$C$135*Matriz_de_consumo!L26</f>
        <v>367524</v>
      </c>
      <c r="M157" s="6">
        <f>+$C$135*Matriz_de_consumo!M26</f>
        <v>363042</v>
      </c>
      <c r="N157" s="6">
        <f>+$C$135*Matriz_de_consumo!N26</f>
        <v>368420.4</v>
      </c>
      <c r="O157" s="6">
        <f>+$C$135*Matriz_de_consumo!O26</f>
        <v>385452</v>
      </c>
      <c r="P157" s="6">
        <f>+$C$135*Matriz_de_consumo!P26</f>
        <v>384555.6</v>
      </c>
      <c r="Q157" s="6">
        <f>+$C$135*Matriz_de_consumo!Q26</f>
        <v>369316.8</v>
      </c>
      <c r="R157" s="6">
        <f>+$C$135*Matriz_de_consumo!R26</f>
        <v>380970</v>
      </c>
      <c r="S157" s="6">
        <f>+$C$135*Matriz_de_consumo!S26</f>
        <v>374695.2</v>
      </c>
      <c r="T157" s="6">
        <f>+$C$135*Matriz_de_consumo!T26</f>
        <v>380970</v>
      </c>
      <c r="U157" s="6">
        <f>+$C$135*Matriz_de_consumo!U26</f>
        <v>379177.2</v>
      </c>
      <c r="V157" s="6">
        <f>+$C$135*Matriz_de_consumo!V26</f>
        <v>302086.8</v>
      </c>
      <c r="W157" s="6">
        <f>+$C$135*Matriz_de_consumo!W26</f>
        <v>378280.8</v>
      </c>
      <c r="X157" s="6">
        <f>+$C$135*Matriz_de_consumo!X26</f>
        <v>382762.8</v>
      </c>
      <c r="Y157" s="6">
        <f>+$C$135*Matriz_de_consumo!Y26</f>
        <v>384555.6</v>
      </c>
      <c r="Z157" s="6">
        <f>+$C$135*Matriz_de_consumo!Z26</f>
        <v>380073.6</v>
      </c>
    </row>
    <row r="158" spans="2:26" x14ac:dyDescent="0.2">
      <c r="B158" s="22">
        <f t="shared" si="3"/>
        <v>43851</v>
      </c>
      <c r="C158" s="6">
        <f>+$C$135*Matriz_de_consumo!C27</f>
        <v>386348.4</v>
      </c>
      <c r="D158" s="6">
        <f>+$C$135*Matriz_de_consumo!D27</f>
        <v>391726.8</v>
      </c>
      <c r="E158" s="6">
        <f>+$C$135*Matriz_de_consumo!E27</f>
        <v>383659.2</v>
      </c>
      <c r="F158" s="6">
        <f>+$C$135*Matriz_de_consumo!F27</f>
        <v>360352.8</v>
      </c>
      <c r="G158" s="6">
        <f>+$C$135*Matriz_de_consumo!G27</f>
        <v>310154.40000000002</v>
      </c>
      <c r="H158" s="6">
        <f>+$C$135*Matriz_de_consumo!H27</f>
        <v>372902.40000000002</v>
      </c>
      <c r="I158" s="6">
        <f>+$C$135*Matriz_de_consumo!I27</f>
        <v>382762.8</v>
      </c>
      <c r="J158" s="6">
        <f>+$C$135*Matriz_de_consumo!J27</f>
        <v>380073.6</v>
      </c>
      <c r="K158" s="6">
        <f>+$C$135*Matriz_de_consumo!K27</f>
        <v>378280.8</v>
      </c>
      <c r="L158" s="6">
        <f>+$C$135*Matriz_de_consumo!L27</f>
        <v>378280.8</v>
      </c>
      <c r="M158" s="6">
        <f>+$C$135*Matriz_de_consumo!M27</f>
        <v>372902.40000000002</v>
      </c>
      <c r="N158" s="6">
        <f>+$C$135*Matriz_de_consumo!N27</f>
        <v>371109.6</v>
      </c>
      <c r="O158" s="6">
        <f>+$C$135*Matriz_de_consumo!O27</f>
        <v>379177.2</v>
      </c>
      <c r="P158" s="6">
        <f>+$C$135*Matriz_de_consumo!P27</f>
        <v>379177.2</v>
      </c>
      <c r="Q158" s="6">
        <f>+$C$135*Matriz_de_consumo!Q27</f>
        <v>374695.2</v>
      </c>
      <c r="R158" s="6">
        <f>+$C$135*Matriz_de_consumo!R27</f>
        <v>372006</v>
      </c>
      <c r="S158" s="6">
        <f>+$C$135*Matriz_de_consumo!S27</f>
        <v>372902.40000000002</v>
      </c>
      <c r="T158" s="6">
        <f>+$C$135*Matriz_de_consumo!T27</f>
        <v>368420.4</v>
      </c>
      <c r="U158" s="6">
        <f>+$C$135*Matriz_de_consumo!U27</f>
        <v>382762.8</v>
      </c>
      <c r="V158" s="6">
        <f>+$C$135*Matriz_de_consumo!V27</f>
        <v>376488</v>
      </c>
      <c r="W158" s="6">
        <f>+$C$135*Matriz_de_consumo!W27</f>
        <v>380970</v>
      </c>
      <c r="X158" s="6">
        <f>+$C$135*Matriz_de_consumo!X27</f>
        <v>388141.2</v>
      </c>
      <c r="Y158" s="6">
        <f>+$C$135*Matriz_de_consumo!Y27</f>
        <v>374695.2</v>
      </c>
      <c r="Z158" s="6">
        <f>+$C$135*Matriz_de_consumo!Z27</f>
        <v>376488</v>
      </c>
    </row>
    <row r="159" spans="2:26" x14ac:dyDescent="0.2">
      <c r="B159" s="22">
        <f t="shared" si="3"/>
        <v>43852</v>
      </c>
      <c r="C159" s="6">
        <f>+$C$135*Matriz_de_consumo!C28</f>
        <v>373798.8</v>
      </c>
      <c r="D159" s="6">
        <f>+$C$135*Matriz_de_consumo!D28</f>
        <v>390830.4</v>
      </c>
      <c r="E159" s="6">
        <f>+$C$135*Matriz_de_consumo!E28</f>
        <v>367524</v>
      </c>
      <c r="F159" s="6">
        <f>+$C$135*Matriz_de_consumo!F28</f>
        <v>339735.6</v>
      </c>
      <c r="G159" s="6">
        <f>+$C$135*Matriz_de_consumo!G28</f>
        <v>375591.6</v>
      </c>
      <c r="H159" s="6">
        <f>+$C$135*Matriz_de_consumo!H28</f>
        <v>283262.40000000002</v>
      </c>
      <c r="I159" s="6">
        <f>+$C$135*Matriz_de_consumo!I28</f>
        <v>344217.59999999998</v>
      </c>
      <c r="J159" s="6">
        <f>+$C$135*Matriz_de_consumo!J28</f>
        <v>369316.8</v>
      </c>
      <c r="K159" s="6">
        <f>+$C$135*Matriz_de_consumo!K28</f>
        <v>370213.2</v>
      </c>
      <c r="L159" s="6">
        <f>+$C$135*Matriz_de_consumo!L28</f>
        <v>379177.2</v>
      </c>
      <c r="M159" s="6">
        <f>+$C$135*Matriz_de_consumo!M28</f>
        <v>381866.4</v>
      </c>
      <c r="N159" s="6">
        <f>+$C$135*Matriz_de_consumo!N28</f>
        <v>364834.8</v>
      </c>
      <c r="O159" s="6">
        <f>+$C$135*Matriz_de_consumo!O28</f>
        <v>381866.4</v>
      </c>
      <c r="P159" s="6">
        <f>+$C$135*Matriz_de_consumo!P28</f>
        <v>379177.2</v>
      </c>
      <c r="Q159" s="6">
        <f>+$C$135*Matriz_de_consumo!Q28</f>
        <v>387244.79999999999</v>
      </c>
      <c r="R159" s="6">
        <f>+$C$135*Matriz_de_consumo!R28</f>
        <v>384555.6</v>
      </c>
      <c r="S159" s="6">
        <f>+$C$135*Matriz_de_consumo!S28</f>
        <v>371109.6</v>
      </c>
      <c r="T159" s="6">
        <f>+$C$135*Matriz_de_consumo!T28</f>
        <v>381866.4</v>
      </c>
      <c r="U159" s="6">
        <f>+$C$135*Matriz_de_consumo!U28</f>
        <v>369316.8</v>
      </c>
      <c r="V159" s="6">
        <f>+$C$135*Matriz_de_consumo!V28</f>
        <v>374695.2</v>
      </c>
      <c r="W159" s="6">
        <f>+$C$135*Matriz_de_consumo!W28</f>
        <v>385452</v>
      </c>
      <c r="X159" s="6">
        <f>+$C$135*Matriz_de_consumo!X28</f>
        <v>386348.4</v>
      </c>
      <c r="Y159" s="6">
        <f>+$C$135*Matriz_de_consumo!Y28</f>
        <v>382762.8</v>
      </c>
      <c r="Z159" s="6">
        <f>+$C$135*Matriz_de_consumo!Z28</f>
        <v>385452</v>
      </c>
    </row>
    <row r="160" spans="2:26" x14ac:dyDescent="0.2">
      <c r="B160" s="22">
        <f t="shared" si="3"/>
        <v>43853</v>
      </c>
      <c r="C160" s="6">
        <f>+$C$135*Matriz_de_consumo!C29</f>
        <v>360352.8</v>
      </c>
      <c r="D160" s="6">
        <f>+$C$135*Matriz_de_consumo!D29</f>
        <v>363938.4</v>
      </c>
      <c r="E160" s="6">
        <f>+$C$135*Matriz_de_consumo!E29</f>
        <v>375591.6</v>
      </c>
      <c r="F160" s="6">
        <f>+$C$135*Matriz_de_consumo!F29</f>
        <v>389934</v>
      </c>
      <c r="G160" s="6">
        <f>+$C$135*Matriz_de_consumo!G29</f>
        <v>376488</v>
      </c>
      <c r="H160" s="6">
        <f>+$C$135*Matriz_de_consumo!H29</f>
        <v>385452</v>
      </c>
      <c r="I160" s="6">
        <f>+$C$135*Matriz_de_consumo!I29</f>
        <v>387244.79999999999</v>
      </c>
      <c r="J160" s="6">
        <f>+$C$135*Matriz_de_consumo!J29</f>
        <v>371109.6</v>
      </c>
      <c r="K160" s="6">
        <f>+$C$135*Matriz_de_consumo!K29</f>
        <v>379177.2</v>
      </c>
      <c r="L160" s="6">
        <f>+$C$135*Matriz_de_consumo!L29</f>
        <v>378280.8</v>
      </c>
      <c r="M160" s="6">
        <f>+$C$135*Matriz_de_consumo!M29</f>
        <v>381866.4</v>
      </c>
      <c r="N160" s="6">
        <f>+$C$135*Matriz_de_consumo!N29</f>
        <v>370213.2</v>
      </c>
      <c r="O160" s="6">
        <f>+$C$135*Matriz_de_consumo!O29</f>
        <v>370213.2</v>
      </c>
      <c r="P160" s="6">
        <f>+$C$135*Matriz_de_consumo!P29</f>
        <v>380073.6</v>
      </c>
      <c r="Q160" s="6">
        <f>+$C$135*Matriz_de_consumo!Q29</f>
        <v>389934</v>
      </c>
      <c r="R160" s="6">
        <f>+$C$135*Matriz_de_consumo!R29</f>
        <v>371109.6</v>
      </c>
      <c r="S160" s="6">
        <f>+$C$135*Matriz_de_consumo!S29</f>
        <v>379177.2</v>
      </c>
      <c r="T160" s="6">
        <f>+$C$135*Matriz_de_consumo!T29</f>
        <v>383659.2</v>
      </c>
      <c r="U160" s="6">
        <f>+$C$135*Matriz_de_consumo!U29</f>
        <v>378280.8</v>
      </c>
      <c r="V160" s="6">
        <f>+$C$135*Matriz_de_consumo!V29</f>
        <v>369316.8</v>
      </c>
      <c r="W160" s="6">
        <f>+$C$135*Matriz_de_consumo!W29</f>
        <v>361249.2</v>
      </c>
      <c r="X160" s="6">
        <f>+$C$135*Matriz_de_consumo!X29</f>
        <v>375591.6</v>
      </c>
      <c r="Y160" s="6">
        <f>+$C$135*Matriz_de_consumo!Y29</f>
        <v>396208.8</v>
      </c>
      <c r="Z160" s="6">
        <f>+$C$135*Matriz_de_consumo!Z29</f>
        <v>389934</v>
      </c>
    </row>
    <row r="161" spans="2:26" x14ac:dyDescent="0.2">
      <c r="B161" s="22">
        <f t="shared" si="3"/>
        <v>43854</v>
      </c>
      <c r="C161" s="6">
        <f>+$C$135*Matriz_de_consumo!C30</f>
        <v>368420.4</v>
      </c>
      <c r="D161" s="6">
        <f>+$C$135*Matriz_de_consumo!D30</f>
        <v>365731.2</v>
      </c>
      <c r="E161" s="6">
        <f>+$C$135*Matriz_de_consumo!E30</f>
        <v>366627.6</v>
      </c>
      <c r="F161" s="6">
        <f>+$C$135*Matriz_de_consumo!F30</f>
        <v>364834.8</v>
      </c>
      <c r="G161" s="6">
        <f>+$C$135*Matriz_de_consumo!G30</f>
        <v>381866.4</v>
      </c>
      <c r="H161" s="6">
        <f>+$C$135*Matriz_de_consumo!H30</f>
        <v>382762.8</v>
      </c>
      <c r="I161" s="6">
        <f>+$C$135*Matriz_de_consumo!I30</f>
        <v>377384.4</v>
      </c>
      <c r="J161" s="6">
        <f>+$C$135*Matriz_de_consumo!J30</f>
        <v>372902.40000000002</v>
      </c>
      <c r="K161" s="6">
        <f>+$C$135*Matriz_de_consumo!K30</f>
        <v>380073.6</v>
      </c>
      <c r="L161" s="6">
        <f>+$C$135*Matriz_de_consumo!L30</f>
        <v>380073.6</v>
      </c>
      <c r="M161" s="6">
        <f>+$C$135*Matriz_de_consumo!M30</f>
        <v>375591.6</v>
      </c>
      <c r="N161" s="6">
        <f>+$C$135*Matriz_de_consumo!N30</f>
        <v>375591.6</v>
      </c>
      <c r="O161" s="6">
        <f>+$C$135*Matriz_de_consumo!O30</f>
        <v>381866.4</v>
      </c>
      <c r="P161" s="6">
        <f>+$C$135*Matriz_de_consumo!P30</f>
        <v>383659.2</v>
      </c>
      <c r="Q161" s="6">
        <f>+$C$135*Matriz_de_consumo!Q30</f>
        <v>385452</v>
      </c>
      <c r="R161" s="6">
        <f>+$C$135*Matriz_de_consumo!R30</f>
        <v>376488</v>
      </c>
      <c r="S161" s="6">
        <f>+$C$135*Matriz_de_consumo!S30</f>
        <v>366627.6</v>
      </c>
      <c r="T161" s="6">
        <f>+$C$135*Matriz_de_consumo!T30</f>
        <v>358560</v>
      </c>
      <c r="U161" s="6">
        <f>+$C$135*Matriz_de_consumo!U30</f>
        <v>389037.6</v>
      </c>
      <c r="V161" s="6">
        <f>+$C$135*Matriz_de_consumo!V30</f>
        <v>387244.79999999999</v>
      </c>
      <c r="W161" s="6">
        <f>+$C$135*Matriz_de_consumo!W30</f>
        <v>384555.6</v>
      </c>
      <c r="X161" s="6">
        <f>+$C$135*Matriz_de_consumo!X30</f>
        <v>378280.8</v>
      </c>
      <c r="Y161" s="6">
        <f>+$C$135*Matriz_de_consumo!Y30</f>
        <v>385452</v>
      </c>
      <c r="Z161" s="6">
        <f>+$C$135*Matriz_de_consumo!Z30</f>
        <v>382762.8</v>
      </c>
    </row>
    <row r="162" spans="2:26" x14ac:dyDescent="0.2">
      <c r="B162" s="22">
        <f t="shared" si="3"/>
        <v>43855</v>
      </c>
      <c r="C162" s="6">
        <f>+$C$135*Matriz_de_consumo!C31</f>
        <v>364834.8</v>
      </c>
      <c r="D162" s="6">
        <f>+$C$135*Matriz_de_consumo!D31</f>
        <v>370213.2</v>
      </c>
      <c r="E162" s="6">
        <f>+$C$135*Matriz_de_consumo!E31</f>
        <v>296708.40000000002</v>
      </c>
      <c r="F162" s="6">
        <f>+$C$135*Matriz_de_consumo!F31</f>
        <v>380970</v>
      </c>
      <c r="G162" s="6">
        <f>+$C$135*Matriz_de_consumo!G31</f>
        <v>386348.4</v>
      </c>
      <c r="H162" s="6">
        <f>+$C$135*Matriz_de_consumo!H31</f>
        <v>395312.4</v>
      </c>
      <c r="I162" s="6">
        <f>+$C$135*Matriz_de_consumo!I31</f>
        <v>377384.4</v>
      </c>
      <c r="J162" s="6">
        <f>+$C$135*Matriz_de_consumo!J31</f>
        <v>378280.8</v>
      </c>
      <c r="K162" s="6">
        <f>+$C$135*Matriz_de_consumo!K31</f>
        <v>392623.2</v>
      </c>
      <c r="L162" s="6">
        <f>+$C$135*Matriz_de_consumo!L31</f>
        <v>389934</v>
      </c>
      <c r="M162" s="6">
        <f>+$C$135*Matriz_de_consumo!M31</f>
        <v>364834.8</v>
      </c>
      <c r="N162" s="6">
        <f>+$C$135*Matriz_de_consumo!N31</f>
        <v>386348.4</v>
      </c>
      <c r="O162" s="6">
        <f>+$C$135*Matriz_de_consumo!O31</f>
        <v>375591.6</v>
      </c>
      <c r="P162" s="6">
        <f>+$C$135*Matriz_de_consumo!P31</f>
        <v>375591.6</v>
      </c>
      <c r="Q162" s="6">
        <f>+$C$135*Matriz_de_consumo!Q31</f>
        <v>372902.40000000002</v>
      </c>
      <c r="R162" s="6">
        <f>+$C$135*Matriz_de_consumo!R31</f>
        <v>385452</v>
      </c>
      <c r="S162" s="6">
        <f>+$C$135*Matriz_de_consumo!S31</f>
        <v>393519.6</v>
      </c>
      <c r="T162" s="6">
        <f>+$C$135*Matriz_de_consumo!T31</f>
        <v>372006</v>
      </c>
      <c r="U162" s="6">
        <f>+$C$135*Matriz_de_consumo!U31</f>
        <v>375591.6</v>
      </c>
      <c r="V162" s="6">
        <f>+$C$135*Matriz_de_consumo!V31</f>
        <v>371109.6</v>
      </c>
      <c r="W162" s="6">
        <f>+$C$135*Matriz_de_consumo!W31</f>
        <v>374695.2</v>
      </c>
      <c r="X162" s="6">
        <f>+$C$135*Matriz_de_consumo!X31</f>
        <v>383659.2</v>
      </c>
      <c r="Y162" s="6">
        <f>+$C$135*Matriz_de_consumo!Y31</f>
        <v>380970</v>
      </c>
      <c r="Z162" s="6">
        <f>+$C$135*Matriz_de_consumo!Z31</f>
        <v>384555.6</v>
      </c>
    </row>
    <row r="163" spans="2:26" x14ac:dyDescent="0.2">
      <c r="B163" s="22">
        <f t="shared" si="3"/>
        <v>43856</v>
      </c>
      <c r="C163" s="6">
        <f>+$C$135*Matriz_de_consumo!C32</f>
        <v>372902.40000000002</v>
      </c>
      <c r="D163" s="6">
        <f>+$C$135*Matriz_de_consumo!D32</f>
        <v>368420.4</v>
      </c>
      <c r="E163" s="6">
        <f>+$C$135*Matriz_de_consumo!E32</f>
        <v>379177.2</v>
      </c>
      <c r="F163" s="6">
        <f>+$C$135*Matriz_de_consumo!F32</f>
        <v>387244.79999999999</v>
      </c>
      <c r="G163" s="6">
        <f>+$C$135*Matriz_de_consumo!G32</f>
        <v>385452</v>
      </c>
      <c r="H163" s="6">
        <f>+$C$135*Matriz_de_consumo!H32</f>
        <v>383659.2</v>
      </c>
      <c r="I163" s="6">
        <f>+$C$135*Matriz_de_consumo!I32</f>
        <v>382762.8</v>
      </c>
      <c r="J163" s="6">
        <f>+$C$135*Matriz_de_consumo!J32</f>
        <v>374695.2</v>
      </c>
      <c r="K163" s="6">
        <f>+$C$135*Matriz_de_consumo!K32</f>
        <v>377384.4</v>
      </c>
      <c r="L163" s="6">
        <f>+$C$135*Matriz_de_consumo!L32</f>
        <v>373798.8</v>
      </c>
      <c r="M163" s="6">
        <f>+$C$135*Matriz_de_consumo!M32</f>
        <v>377384.4</v>
      </c>
      <c r="N163" s="6">
        <f>+$C$135*Matriz_de_consumo!N32</f>
        <v>380970</v>
      </c>
      <c r="O163" s="6">
        <f>+$C$135*Matriz_de_consumo!O32</f>
        <v>392623.2</v>
      </c>
      <c r="P163" s="6">
        <f>+$C$135*Matriz_de_consumo!P32</f>
        <v>383659.2</v>
      </c>
      <c r="Q163" s="6">
        <f>+$C$135*Matriz_de_consumo!Q32</f>
        <v>362145.6</v>
      </c>
      <c r="R163" s="6">
        <f>+$C$135*Matriz_de_consumo!R32</f>
        <v>374695.2</v>
      </c>
      <c r="S163" s="6">
        <f>+$C$135*Matriz_de_consumo!S32</f>
        <v>377384.4</v>
      </c>
      <c r="T163" s="6">
        <f>+$C$135*Matriz_de_consumo!T32</f>
        <v>384555.6</v>
      </c>
      <c r="U163" s="6">
        <f>+$C$135*Matriz_de_consumo!U32</f>
        <v>385452</v>
      </c>
      <c r="V163" s="6">
        <f>+$C$135*Matriz_de_consumo!V32</f>
        <v>375591.6</v>
      </c>
      <c r="W163" s="6">
        <f>+$C$135*Matriz_de_consumo!W32</f>
        <v>380970</v>
      </c>
      <c r="X163" s="6">
        <f>+$C$135*Matriz_de_consumo!X32</f>
        <v>371109.6</v>
      </c>
      <c r="Y163" s="6">
        <f>+$C$135*Matriz_de_consumo!Y32</f>
        <v>377384.4</v>
      </c>
      <c r="Z163" s="6">
        <f>+$C$135*Matriz_de_consumo!Z32</f>
        <v>389934</v>
      </c>
    </row>
    <row r="164" spans="2:26" x14ac:dyDescent="0.2">
      <c r="B164" s="22">
        <f t="shared" si="3"/>
        <v>43857</v>
      </c>
      <c r="C164" s="6">
        <f>+$C$135*Matriz_de_consumo!C33</f>
        <v>380073.6</v>
      </c>
      <c r="D164" s="6">
        <f>+$C$135*Matriz_de_consumo!D33</f>
        <v>384555.6</v>
      </c>
      <c r="E164" s="6">
        <f>+$C$135*Matriz_de_consumo!E33</f>
        <v>384555.6</v>
      </c>
      <c r="F164" s="6">
        <f>+$C$135*Matriz_de_consumo!F33</f>
        <v>370213.2</v>
      </c>
      <c r="G164" s="6">
        <f>+$C$135*Matriz_de_consumo!G33</f>
        <v>381866.4</v>
      </c>
      <c r="H164" s="6">
        <f>+$C$135*Matriz_de_consumo!H33</f>
        <v>391726.8</v>
      </c>
      <c r="I164" s="6">
        <f>+$C$135*Matriz_de_consumo!I33</f>
        <v>392623.2</v>
      </c>
      <c r="J164" s="6">
        <f>+$C$135*Matriz_de_consumo!J33</f>
        <v>379177.2</v>
      </c>
      <c r="K164" s="6">
        <f>+$C$135*Matriz_de_consumo!K33</f>
        <v>374695.2</v>
      </c>
      <c r="L164" s="6">
        <f>+$C$135*Matriz_de_consumo!L33</f>
        <v>387244.79999999999</v>
      </c>
      <c r="M164" s="6">
        <f>+$C$135*Matriz_de_consumo!M33</f>
        <v>365731.2</v>
      </c>
      <c r="N164" s="6">
        <f>+$C$135*Matriz_de_consumo!N33</f>
        <v>362145.6</v>
      </c>
      <c r="O164" s="6">
        <f>+$C$135*Matriz_de_consumo!O33</f>
        <v>387244.79999999999</v>
      </c>
      <c r="P164" s="6">
        <f>+$C$135*Matriz_de_consumo!P33</f>
        <v>381866.4</v>
      </c>
      <c r="Q164" s="6">
        <f>+$C$135*Matriz_de_consumo!Q33</f>
        <v>374695.2</v>
      </c>
      <c r="R164" s="6">
        <f>+$C$135*Matriz_de_consumo!R33</f>
        <v>370213.2</v>
      </c>
      <c r="S164" s="6">
        <f>+$C$135*Matriz_de_consumo!S33</f>
        <v>364834.8</v>
      </c>
      <c r="T164" s="6">
        <f>+$C$135*Matriz_de_consumo!T33</f>
        <v>384555.6</v>
      </c>
      <c r="U164" s="6">
        <f>+$C$135*Matriz_de_consumo!U33</f>
        <v>382762.8</v>
      </c>
      <c r="V164" s="6">
        <f>+$C$135*Matriz_de_consumo!V33</f>
        <v>378280.8</v>
      </c>
      <c r="W164" s="6">
        <f>+$C$135*Matriz_de_consumo!W33</f>
        <v>376488</v>
      </c>
      <c r="X164" s="6">
        <f>+$C$135*Matriz_de_consumo!X33</f>
        <v>377384.4</v>
      </c>
      <c r="Y164" s="6">
        <f>+$C$135*Matriz_de_consumo!Y33</f>
        <v>367524</v>
      </c>
      <c r="Z164" s="6">
        <f>+$C$135*Matriz_de_consumo!Z33</f>
        <v>388141.2</v>
      </c>
    </row>
    <row r="165" spans="2:26" x14ac:dyDescent="0.2">
      <c r="B165" s="22">
        <f t="shared" si="3"/>
        <v>43858</v>
      </c>
      <c r="C165" s="6">
        <f>+$C$135*Matriz_de_consumo!C34</f>
        <v>379177.2</v>
      </c>
      <c r="D165" s="6">
        <f>+$C$135*Matriz_de_consumo!D34</f>
        <v>290433.59999999998</v>
      </c>
      <c r="E165" s="6">
        <f>+$C$135*Matriz_de_consumo!E34</f>
        <v>380970</v>
      </c>
      <c r="F165" s="6">
        <f>+$C$135*Matriz_de_consumo!F34</f>
        <v>294915.59999999998</v>
      </c>
      <c r="G165" s="6">
        <f>+$C$135*Matriz_de_consumo!G34</f>
        <v>376488</v>
      </c>
      <c r="H165" s="6">
        <f>+$C$135*Matriz_de_consumo!H34</f>
        <v>380970</v>
      </c>
      <c r="I165" s="6">
        <f>+$C$135*Matriz_de_consumo!I34</f>
        <v>389037.6</v>
      </c>
      <c r="J165" s="6">
        <f>+$C$135*Matriz_de_consumo!J34</f>
        <v>380073.6</v>
      </c>
      <c r="K165" s="6">
        <f>+$C$135*Matriz_de_consumo!K34</f>
        <v>380073.6</v>
      </c>
      <c r="L165" s="6">
        <f>+$C$135*Matriz_de_consumo!L34</f>
        <v>384555.6</v>
      </c>
      <c r="M165" s="6">
        <f>+$C$135*Matriz_de_consumo!M34</f>
        <v>384555.6</v>
      </c>
      <c r="N165" s="6">
        <f>+$C$135*Matriz_de_consumo!N34</f>
        <v>382762.8</v>
      </c>
      <c r="O165" s="6">
        <f>+$C$135*Matriz_de_consumo!O34</f>
        <v>364834.8</v>
      </c>
      <c r="P165" s="6">
        <f>+$C$135*Matriz_de_consumo!P34</f>
        <v>368420.4</v>
      </c>
      <c r="Q165" s="6">
        <f>+$C$135*Matriz_de_consumo!Q34</f>
        <v>350492.4</v>
      </c>
      <c r="R165" s="6">
        <f>+$C$135*Matriz_de_consumo!R34</f>
        <v>371109.6</v>
      </c>
      <c r="S165" s="6">
        <f>+$C$135*Matriz_de_consumo!S34</f>
        <v>380970</v>
      </c>
      <c r="T165" s="6">
        <f>+$C$135*Matriz_de_consumo!T34</f>
        <v>388141.2</v>
      </c>
      <c r="U165" s="6">
        <f>+$C$135*Matriz_de_consumo!U34</f>
        <v>393519.6</v>
      </c>
      <c r="V165" s="6">
        <f>+$C$135*Matriz_de_consumo!V34</f>
        <v>386348.4</v>
      </c>
      <c r="W165" s="6">
        <f>+$C$135*Matriz_de_consumo!W34</f>
        <v>372006</v>
      </c>
      <c r="X165" s="6">
        <f>+$C$135*Matriz_de_consumo!X34</f>
        <v>375591.6</v>
      </c>
      <c r="Y165" s="6">
        <f>+$C$135*Matriz_de_consumo!Y34</f>
        <v>386348.4</v>
      </c>
      <c r="Z165" s="6">
        <f>+$C$135*Matriz_de_consumo!Z34</f>
        <v>376488</v>
      </c>
    </row>
    <row r="166" spans="2:26" x14ac:dyDescent="0.2">
      <c r="B166" s="22">
        <f t="shared" si="3"/>
        <v>43859</v>
      </c>
      <c r="C166" s="6">
        <f>+$C$135*Matriz_de_consumo!C35</f>
        <v>379177.2</v>
      </c>
      <c r="D166" s="6">
        <f>+$C$135*Matriz_de_consumo!D35</f>
        <v>370213.2</v>
      </c>
      <c r="E166" s="6">
        <f>+$C$135*Matriz_de_consumo!E35</f>
        <v>384555.6</v>
      </c>
      <c r="F166" s="6">
        <f>+$C$135*Matriz_de_consumo!F35</f>
        <v>380970</v>
      </c>
      <c r="G166" s="6">
        <f>+$C$135*Matriz_de_consumo!G35</f>
        <v>378280.8</v>
      </c>
      <c r="H166" s="6">
        <f>+$C$135*Matriz_de_consumo!H35</f>
        <v>374695.2</v>
      </c>
      <c r="I166" s="6">
        <f>+$C$135*Matriz_de_consumo!I35</f>
        <v>385452</v>
      </c>
      <c r="J166" s="6">
        <f>+$C$135*Matriz_de_consumo!J35</f>
        <v>386348.4</v>
      </c>
      <c r="K166" s="6">
        <f>+$C$135*Matriz_de_consumo!K35</f>
        <v>387244.79999999999</v>
      </c>
      <c r="L166" s="6">
        <f>+$C$135*Matriz_de_consumo!L35</f>
        <v>380073.6</v>
      </c>
      <c r="M166" s="6">
        <f>+$C$135*Matriz_de_consumo!M35</f>
        <v>375591.6</v>
      </c>
      <c r="N166" s="6">
        <f>+$C$135*Matriz_de_consumo!N35</f>
        <v>385452</v>
      </c>
      <c r="O166" s="6">
        <f>+$C$135*Matriz_de_consumo!O35</f>
        <v>382762.8</v>
      </c>
      <c r="P166" s="6">
        <f>+$C$135*Matriz_de_consumo!P35</f>
        <v>364834.8</v>
      </c>
      <c r="Q166" s="6">
        <f>+$C$135*Matriz_de_consumo!Q35</f>
        <v>380073.6</v>
      </c>
      <c r="R166" s="6">
        <f>+$C$135*Matriz_de_consumo!R35</f>
        <v>392623.2</v>
      </c>
      <c r="S166" s="6">
        <f>+$C$135*Matriz_de_consumo!S35</f>
        <v>390830.4</v>
      </c>
      <c r="T166" s="6">
        <f>+$C$135*Matriz_de_consumo!T35</f>
        <v>365731.2</v>
      </c>
      <c r="U166" s="6">
        <f>+$C$135*Matriz_de_consumo!U35</f>
        <v>390830.4</v>
      </c>
      <c r="V166" s="6">
        <f>+$C$135*Matriz_de_consumo!V35</f>
        <v>311050.8</v>
      </c>
      <c r="W166" s="6">
        <f>+$C$135*Matriz_de_consumo!W35</f>
        <v>355870.8</v>
      </c>
      <c r="X166" s="6">
        <f>+$C$135*Matriz_de_consumo!X35</f>
        <v>357663.6</v>
      </c>
      <c r="Y166" s="6">
        <f>+$C$135*Matriz_de_consumo!Y35</f>
        <v>372902.40000000002</v>
      </c>
      <c r="Z166" s="6">
        <f>+$C$135*Matriz_de_consumo!Z35</f>
        <v>370213.2</v>
      </c>
    </row>
    <row r="167" spans="2:26" x14ac:dyDescent="0.2">
      <c r="B167" s="22">
        <f t="shared" si="3"/>
        <v>43860</v>
      </c>
      <c r="C167" s="6">
        <f>+$C$135*Matriz_de_consumo!C36</f>
        <v>374695.2</v>
      </c>
      <c r="D167" s="6">
        <f>+$C$135*Matriz_de_consumo!D36</f>
        <v>362145.6</v>
      </c>
      <c r="E167" s="6">
        <f>+$C$135*Matriz_de_consumo!E36</f>
        <v>360352.8</v>
      </c>
      <c r="F167" s="6">
        <f>+$C$135*Matriz_de_consumo!F36</f>
        <v>378280.8</v>
      </c>
      <c r="G167" s="6">
        <f>+$C$135*Matriz_de_consumo!G36</f>
        <v>359456.4</v>
      </c>
      <c r="H167" s="6">
        <f>+$C$135*Matriz_de_consumo!H36</f>
        <v>384555.6</v>
      </c>
      <c r="I167" s="6">
        <f>+$C$135*Matriz_de_consumo!I36</f>
        <v>380970</v>
      </c>
      <c r="J167" s="6">
        <f>+$C$135*Matriz_de_consumo!J36</f>
        <v>380970</v>
      </c>
      <c r="K167" s="6">
        <f>+$C$135*Matriz_de_consumo!K36</f>
        <v>361249.2</v>
      </c>
      <c r="L167" s="6">
        <f>+$C$135*Matriz_de_consumo!L36</f>
        <v>376488</v>
      </c>
      <c r="M167" s="6">
        <f>+$C$135*Matriz_de_consumo!M36</f>
        <v>374695.2</v>
      </c>
      <c r="N167" s="6">
        <f>+$C$135*Matriz_de_consumo!N36</f>
        <v>376488</v>
      </c>
      <c r="O167" s="6">
        <f>+$C$135*Matriz_de_consumo!O36</f>
        <v>369316.8</v>
      </c>
      <c r="P167" s="6">
        <f>+$C$135*Matriz_de_consumo!P36</f>
        <v>378280.8</v>
      </c>
      <c r="Q167" s="6">
        <f>+$C$135*Matriz_de_consumo!Q36</f>
        <v>363938.4</v>
      </c>
      <c r="R167" s="6">
        <f>+$C$135*Matriz_de_consumo!R36</f>
        <v>363938.4</v>
      </c>
      <c r="S167" s="6">
        <f>+$C$135*Matriz_de_consumo!S36</f>
        <v>374695.2</v>
      </c>
      <c r="T167" s="6">
        <f>+$C$135*Matriz_de_consumo!T36</f>
        <v>372902.40000000002</v>
      </c>
      <c r="U167" s="6">
        <f>+$C$135*Matriz_de_consumo!U36</f>
        <v>381866.4</v>
      </c>
      <c r="V167" s="6">
        <f>+$C$135*Matriz_de_consumo!V36</f>
        <v>372902.40000000002</v>
      </c>
      <c r="W167" s="6">
        <f>+$C$135*Matriz_de_consumo!W36</f>
        <v>371109.6</v>
      </c>
      <c r="X167" s="6">
        <f>+$C$135*Matriz_de_consumo!X36</f>
        <v>360352.8</v>
      </c>
      <c r="Y167" s="6">
        <f>+$C$135*Matriz_de_consumo!Y36</f>
        <v>368420.4</v>
      </c>
      <c r="Z167" s="6">
        <f>+$C$135*Matriz_de_consumo!Z36</f>
        <v>384555.6</v>
      </c>
    </row>
    <row r="168" spans="2:26" x14ac:dyDescent="0.2">
      <c r="B168" s="22">
        <f t="shared" si="3"/>
        <v>43861</v>
      </c>
      <c r="C168" s="6">
        <f>+$C$135*Matriz_de_consumo!C37</f>
        <v>374695.2</v>
      </c>
      <c r="D168" s="6">
        <f>+$C$135*Matriz_de_consumo!D37</f>
        <v>363938.4</v>
      </c>
      <c r="E168" s="6">
        <f>+$C$135*Matriz_de_consumo!E37</f>
        <v>378280.8</v>
      </c>
      <c r="F168" s="6">
        <f>+$C$135*Matriz_de_consumo!F37</f>
        <v>365731.2</v>
      </c>
      <c r="G168" s="6">
        <f>+$C$135*Matriz_de_consumo!G37</f>
        <v>362145.6</v>
      </c>
      <c r="H168" s="6">
        <f>+$C$135*Matriz_de_consumo!H37</f>
        <v>379177.2</v>
      </c>
      <c r="I168" s="6">
        <f>+$C$135*Matriz_de_consumo!I37</f>
        <v>372006</v>
      </c>
      <c r="J168" s="6">
        <f>+$C$135*Matriz_de_consumo!J37</f>
        <v>380073.6</v>
      </c>
      <c r="K168" s="6">
        <f>+$C$135*Matriz_de_consumo!K37</f>
        <v>373798.8</v>
      </c>
      <c r="L168" s="6">
        <f>+$C$135*Matriz_de_consumo!L37</f>
        <v>372006</v>
      </c>
      <c r="M168" s="6">
        <f>+$C$135*Matriz_de_consumo!M37</f>
        <v>360352.8</v>
      </c>
      <c r="N168" s="6">
        <f>+$C$135*Matriz_de_consumo!N37</f>
        <v>380073.6</v>
      </c>
      <c r="O168" s="6">
        <f>+$C$135*Matriz_de_consumo!O37</f>
        <v>382762.8</v>
      </c>
      <c r="P168" s="6">
        <f>+$C$135*Matriz_de_consumo!P37</f>
        <v>373798.8</v>
      </c>
      <c r="Q168" s="6">
        <f>+$C$135*Matriz_de_consumo!Q37</f>
        <v>364834.8</v>
      </c>
      <c r="R168" s="6">
        <f>+$C$135*Matriz_de_consumo!R37</f>
        <v>387244.79999999999</v>
      </c>
      <c r="S168" s="6">
        <f>+$C$135*Matriz_de_consumo!S37</f>
        <v>371109.6</v>
      </c>
      <c r="T168" s="6">
        <f>+$C$135*Matriz_de_consumo!T37</f>
        <v>361249.2</v>
      </c>
      <c r="U168" s="6">
        <f>+$C$135*Matriz_de_consumo!U37</f>
        <v>384555.6</v>
      </c>
      <c r="V168" s="6">
        <f>+$C$135*Matriz_de_consumo!V37</f>
        <v>375591.6</v>
      </c>
      <c r="W168" s="6">
        <f>+$C$135*Matriz_de_consumo!W37</f>
        <v>382762.8</v>
      </c>
      <c r="X168" s="6">
        <f>+$C$135*Matriz_de_consumo!X37</f>
        <v>373798.8</v>
      </c>
      <c r="Y168" s="6">
        <f>+$C$135*Matriz_de_consumo!Y37</f>
        <v>381866.4</v>
      </c>
      <c r="Z168" s="6">
        <f>+$C$135*Matriz_de_consumo!Z37</f>
        <v>372902.40000000002</v>
      </c>
    </row>
    <row r="170" spans="2:26" x14ac:dyDescent="0.2">
      <c r="B170" s="20" t="s">
        <v>27</v>
      </c>
      <c r="C170" s="15">
        <f>+SUM(C138:Z168)</f>
        <v>280712142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7.6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43831</v>
      </c>
      <c r="C179" s="6">
        <f>+$C$176*Matriz_de_consumo!C7</f>
        <v>133152</v>
      </c>
      <c r="D179" s="6">
        <f>+$C$176*Matriz_de_consumo!D7</f>
        <v>130720</v>
      </c>
      <c r="E179" s="6">
        <f>+$C$176*Matriz_de_consumo!E7</f>
        <v>131328</v>
      </c>
      <c r="F179" s="6">
        <f>+$C$176*Matriz_de_consumo!F7</f>
        <v>126160</v>
      </c>
      <c r="G179" s="6">
        <f>+$C$176*Matriz_de_consumo!G7</f>
        <v>130416</v>
      </c>
      <c r="H179" s="6">
        <f>+$C$176*Matriz_de_consumo!H7</f>
        <v>133152</v>
      </c>
      <c r="I179" s="6">
        <f>+$C$176*Matriz_de_consumo!I7</f>
        <v>126768</v>
      </c>
      <c r="J179" s="6">
        <f>+$C$176*Matriz_de_consumo!J7</f>
        <v>125552</v>
      </c>
      <c r="K179" s="6">
        <f>+$C$176*Matriz_de_consumo!K7</f>
        <v>127376</v>
      </c>
      <c r="L179" s="6">
        <f>+$C$176*Matriz_de_consumo!L7</f>
        <v>126464</v>
      </c>
      <c r="M179" s="6">
        <f>+$C$176*Matriz_de_consumo!M7</f>
        <v>127072</v>
      </c>
      <c r="N179" s="6">
        <f>+$C$176*Matriz_de_consumo!N7</f>
        <v>131024</v>
      </c>
      <c r="O179" s="6">
        <f>+$C$176*Matriz_de_consumo!O7</f>
        <v>131328</v>
      </c>
      <c r="P179" s="6">
        <f>+$C$176*Matriz_de_consumo!P7</f>
        <v>127376</v>
      </c>
      <c r="Q179" s="6">
        <f>+$C$176*Matriz_de_consumo!Q7</f>
        <v>128896</v>
      </c>
      <c r="R179" s="6">
        <f>+$C$176*Matriz_de_consumo!R7</f>
        <v>124640</v>
      </c>
      <c r="S179" s="6">
        <f>+$C$176*Matriz_de_consumo!S7</f>
        <v>122208</v>
      </c>
      <c r="T179" s="6">
        <f>+$C$176*Matriz_de_consumo!T7</f>
        <v>127680</v>
      </c>
      <c r="U179" s="6">
        <f>+$C$176*Matriz_de_consumo!U7</f>
        <v>133456</v>
      </c>
      <c r="V179" s="6">
        <f>+$C$176*Matriz_de_consumo!V7</f>
        <v>131024</v>
      </c>
      <c r="W179" s="6">
        <f>+$C$176*Matriz_de_consumo!W7</f>
        <v>131936</v>
      </c>
      <c r="X179" s="6">
        <f>+$C$176*Matriz_de_consumo!X7</f>
        <v>132240</v>
      </c>
      <c r="Y179" s="6">
        <f>+$C$176*Matriz_de_consumo!Y7</f>
        <v>128592</v>
      </c>
      <c r="Z179" s="6">
        <f>+$C$176*Matriz_de_consumo!Z7</f>
        <v>122816</v>
      </c>
    </row>
    <row r="180" spans="2:26" x14ac:dyDescent="0.2">
      <c r="B180" s="22">
        <f t="shared" ref="B180:B209" si="4">+B139</f>
        <v>43832</v>
      </c>
      <c r="C180" s="6">
        <f>+$C$176*Matriz_de_consumo!C8</f>
        <v>128288</v>
      </c>
      <c r="D180" s="6">
        <f>+$C$176*Matriz_de_consumo!D8</f>
        <v>129504</v>
      </c>
      <c r="E180" s="6">
        <f>+$C$176*Matriz_de_consumo!E8</f>
        <v>131632</v>
      </c>
      <c r="F180" s="6">
        <f>+$C$176*Matriz_de_consumo!F8</f>
        <v>129200</v>
      </c>
      <c r="G180" s="6">
        <f>+$C$176*Matriz_de_consumo!G8</f>
        <v>129200</v>
      </c>
      <c r="H180" s="6">
        <f>+$C$176*Matriz_de_consumo!H8</f>
        <v>125248</v>
      </c>
      <c r="I180" s="6">
        <f>+$C$176*Matriz_de_consumo!I8</f>
        <v>129808</v>
      </c>
      <c r="J180" s="6">
        <f>+$C$176*Matriz_de_consumo!J8</f>
        <v>127376</v>
      </c>
      <c r="K180" s="6">
        <f>+$C$176*Matriz_de_consumo!K8</f>
        <v>125856</v>
      </c>
      <c r="L180" s="6">
        <f>+$C$176*Matriz_de_consumo!L8</f>
        <v>130112</v>
      </c>
      <c r="M180" s="6">
        <f>+$C$176*Matriz_de_consumo!M8</f>
        <v>132544</v>
      </c>
      <c r="N180" s="6">
        <f>+$C$176*Matriz_de_consumo!N8</f>
        <v>123120</v>
      </c>
      <c r="O180" s="6">
        <f>+$C$176*Matriz_de_consumo!O8</f>
        <v>121904</v>
      </c>
      <c r="P180" s="6">
        <f>+$C$176*Matriz_de_consumo!P8</f>
        <v>124032</v>
      </c>
      <c r="Q180" s="6">
        <f>+$C$176*Matriz_de_consumo!Q8</f>
        <v>130720</v>
      </c>
      <c r="R180" s="6">
        <f>+$C$176*Matriz_de_consumo!R8</f>
        <v>126160</v>
      </c>
      <c r="S180" s="6">
        <f>+$C$176*Matriz_de_consumo!S8</f>
        <v>120080</v>
      </c>
      <c r="T180" s="6">
        <f>+$C$176*Matriz_de_consumo!T8</f>
        <v>119472</v>
      </c>
      <c r="U180" s="6">
        <f>+$C$176*Matriz_de_consumo!U8</f>
        <v>120992</v>
      </c>
      <c r="V180" s="6">
        <f>+$C$176*Matriz_de_consumo!V8</f>
        <v>124336</v>
      </c>
      <c r="W180" s="6">
        <f>+$C$176*Matriz_de_consumo!W8</f>
        <v>128896</v>
      </c>
      <c r="X180" s="6">
        <f>+$C$176*Matriz_de_consumo!X8</f>
        <v>127680</v>
      </c>
      <c r="Y180" s="6">
        <f>+$C$176*Matriz_de_consumo!Y8</f>
        <v>126464</v>
      </c>
      <c r="Z180" s="6">
        <f>+$C$176*Matriz_de_consumo!Z8</f>
        <v>127680</v>
      </c>
    </row>
    <row r="181" spans="2:26" x14ac:dyDescent="0.2">
      <c r="B181" s="22">
        <f t="shared" si="4"/>
        <v>43833</v>
      </c>
      <c r="C181" s="6">
        <f>+$C$176*Matriz_de_consumo!C9</f>
        <v>122512</v>
      </c>
      <c r="D181" s="6">
        <f>+$C$176*Matriz_de_consumo!D9</f>
        <v>123424</v>
      </c>
      <c r="E181" s="6">
        <f>+$C$176*Matriz_de_consumo!E9</f>
        <v>127984</v>
      </c>
      <c r="F181" s="6">
        <f>+$C$176*Matriz_de_consumo!F9</f>
        <v>130416</v>
      </c>
      <c r="G181" s="6">
        <f>+$C$176*Matriz_de_consumo!G9</f>
        <v>131936</v>
      </c>
      <c r="H181" s="6">
        <f>+$C$176*Matriz_de_consumo!H9</f>
        <v>127984</v>
      </c>
      <c r="I181" s="6">
        <f>+$C$176*Matriz_de_consumo!I9</f>
        <v>128592</v>
      </c>
      <c r="J181" s="6">
        <f>+$C$176*Matriz_de_consumo!J9</f>
        <v>123728</v>
      </c>
      <c r="K181" s="6">
        <f>+$C$176*Matriz_de_consumo!K9</f>
        <v>120080</v>
      </c>
      <c r="L181" s="6">
        <f>+$C$176*Matriz_de_consumo!L9</f>
        <v>131632</v>
      </c>
      <c r="M181" s="6">
        <f>+$C$176*Matriz_de_consumo!M9</f>
        <v>137104</v>
      </c>
      <c r="N181" s="6">
        <f>+$C$176*Matriz_de_consumo!N9</f>
        <v>134064</v>
      </c>
      <c r="O181" s="6">
        <f>+$C$176*Matriz_de_consumo!O9</f>
        <v>108528</v>
      </c>
      <c r="P181" s="6">
        <f>+$C$176*Matriz_de_consumo!P9</f>
        <v>113392</v>
      </c>
      <c r="Q181" s="6">
        <f>+$C$176*Matriz_de_consumo!Q9</f>
        <v>128288</v>
      </c>
      <c r="R181" s="6">
        <f>+$C$176*Matriz_de_consumo!R9</f>
        <v>127984</v>
      </c>
      <c r="S181" s="6">
        <f>+$C$176*Matriz_de_consumo!S9</f>
        <v>127984</v>
      </c>
      <c r="T181" s="6">
        <f>+$C$176*Matriz_de_consumo!T9</f>
        <v>131936</v>
      </c>
      <c r="U181" s="6">
        <f>+$C$176*Matriz_de_consumo!U9</f>
        <v>126464</v>
      </c>
      <c r="V181" s="6">
        <f>+$C$176*Matriz_de_consumo!V9</f>
        <v>102448</v>
      </c>
      <c r="W181" s="6">
        <f>+$C$176*Matriz_de_consumo!W9</f>
        <v>127072</v>
      </c>
      <c r="X181" s="6">
        <f>+$C$176*Matriz_de_consumo!X9</f>
        <v>128288</v>
      </c>
      <c r="Y181" s="6">
        <f>+$C$176*Matriz_de_consumo!Y9</f>
        <v>130416</v>
      </c>
      <c r="Z181" s="6">
        <f>+$C$176*Matriz_de_consumo!Z9</f>
        <v>131024</v>
      </c>
    </row>
    <row r="182" spans="2:26" x14ac:dyDescent="0.2">
      <c r="B182" s="22">
        <f t="shared" si="4"/>
        <v>43834</v>
      </c>
      <c r="C182" s="6">
        <f>+$C$176*Matriz_de_consumo!C10</f>
        <v>127984</v>
      </c>
      <c r="D182" s="6">
        <f>+$C$176*Matriz_de_consumo!D10</f>
        <v>129200</v>
      </c>
      <c r="E182" s="6">
        <f>+$C$176*Matriz_de_consumo!E10</f>
        <v>124336</v>
      </c>
      <c r="F182" s="6">
        <f>+$C$176*Matriz_de_consumo!F10</f>
        <v>127072</v>
      </c>
      <c r="G182" s="6">
        <f>+$C$176*Matriz_de_consumo!G10</f>
        <v>129808</v>
      </c>
      <c r="H182" s="6">
        <f>+$C$176*Matriz_de_consumo!H10</f>
        <v>128896</v>
      </c>
      <c r="I182" s="6">
        <f>+$C$176*Matriz_de_consumo!I10</f>
        <v>130720</v>
      </c>
      <c r="J182" s="6">
        <f>+$C$176*Matriz_de_consumo!J10</f>
        <v>132240</v>
      </c>
      <c r="K182" s="6">
        <f>+$C$176*Matriz_de_consumo!K10</f>
        <v>129200</v>
      </c>
      <c r="L182" s="6">
        <f>+$C$176*Matriz_de_consumo!L10</f>
        <v>125248</v>
      </c>
      <c r="M182" s="6">
        <f>+$C$176*Matriz_de_consumo!M10</f>
        <v>128896</v>
      </c>
      <c r="N182" s="6">
        <f>+$C$176*Matriz_de_consumo!N10</f>
        <v>130720</v>
      </c>
      <c r="O182" s="6">
        <f>+$C$176*Matriz_de_consumo!O10</f>
        <v>126464</v>
      </c>
      <c r="P182" s="6">
        <f>+$C$176*Matriz_de_consumo!P10</f>
        <v>130416</v>
      </c>
      <c r="Q182" s="6">
        <f>+$C$176*Matriz_de_consumo!Q10</f>
        <v>133152</v>
      </c>
      <c r="R182" s="6">
        <f>+$C$176*Matriz_de_consumo!R10</f>
        <v>128288</v>
      </c>
      <c r="S182" s="6">
        <f>+$C$176*Matriz_de_consumo!S10</f>
        <v>126160</v>
      </c>
      <c r="T182" s="6">
        <f>+$C$176*Matriz_de_consumo!T10</f>
        <v>126768</v>
      </c>
      <c r="U182" s="6">
        <f>+$C$176*Matriz_de_consumo!U10</f>
        <v>131936</v>
      </c>
      <c r="V182" s="6">
        <f>+$C$176*Matriz_de_consumo!V10</f>
        <v>131328</v>
      </c>
      <c r="W182" s="6">
        <f>+$C$176*Matriz_de_consumo!W10</f>
        <v>128592</v>
      </c>
      <c r="X182" s="6">
        <f>+$C$176*Matriz_de_consumo!X10</f>
        <v>127072</v>
      </c>
      <c r="Y182" s="6">
        <f>+$C$176*Matriz_de_consumo!Y10</f>
        <v>121600</v>
      </c>
      <c r="Z182" s="6">
        <f>+$C$176*Matriz_de_consumo!Z10</f>
        <v>127680</v>
      </c>
    </row>
    <row r="183" spans="2:26" x14ac:dyDescent="0.2">
      <c r="B183" s="22">
        <f t="shared" si="4"/>
        <v>43835</v>
      </c>
      <c r="C183" s="6">
        <f>+$C$176*Matriz_de_consumo!C11</f>
        <v>131024</v>
      </c>
      <c r="D183" s="6">
        <f>+$C$176*Matriz_de_consumo!D11</f>
        <v>133760</v>
      </c>
      <c r="E183" s="6">
        <f>+$C$176*Matriz_de_consumo!E11</f>
        <v>131024</v>
      </c>
      <c r="F183" s="6">
        <f>+$C$176*Matriz_de_consumo!F11</f>
        <v>129808</v>
      </c>
      <c r="G183" s="6">
        <f>+$C$176*Matriz_de_consumo!G11</f>
        <v>127376</v>
      </c>
      <c r="H183" s="6">
        <f>+$C$176*Matriz_de_consumo!H11</f>
        <v>127072</v>
      </c>
      <c r="I183" s="6">
        <f>+$C$176*Matriz_de_consumo!I11</f>
        <v>128592</v>
      </c>
      <c r="J183" s="6">
        <f>+$C$176*Matriz_de_consumo!J11</f>
        <v>130416</v>
      </c>
      <c r="K183" s="6">
        <f>+$C$176*Matriz_de_consumo!K11</f>
        <v>131024</v>
      </c>
      <c r="L183" s="6">
        <f>+$C$176*Matriz_de_consumo!L11</f>
        <v>131328</v>
      </c>
      <c r="M183" s="6">
        <f>+$C$176*Matriz_de_consumo!M11</f>
        <v>127680</v>
      </c>
      <c r="N183" s="6">
        <f>+$C$176*Matriz_de_consumo!N11</f>
        <v>129808</v>
      </c>
      <c r="O183" s="6">
        <f>+$C$176*Matriz_de_consumo!O11</f>
        <v>132544</v>
      </c>
      <c r="P183" s="6">
        <f>+$C$176*Matriz_de_consumo!P11</f>
        <v>129504</v>
      </c>
      <c r="Q183" s="6">
        <f>+$C$176*Matriz_de_consumo!Q11</f>
        <v>128592</v>
      </c>
      <c r="R183" s="6">
        <f>+$C$176*Matriz_de_consumo!R11</f>
        <v>127680</v>
      </c>
      <c r="S183" s="6">
        <f>+$C$176*Matriz_de_consumo!S11</f>
        <v>131632</v>
      </c>
      <c r="T183" s="6">
        <f>+$C$176*Matriz_de_consumo!T11</f>
        <v>123728</v>
      </c>
      <c r="U183" s="6">
        <f>+$C$176*Matriz_de_consumo!U11</f>
        <v>129504</v>
      </c>
      <c r="V183" s="6">
        <f>+$C$176*Matriz_de_consumo!V11</f>
        <v>133456</v>
      </c>
      <c r="W183" s="6">
        <f>+$C$176*Matriz_de_consumo!W11</f>
        <v>133152</v>
      </c>
      <c r="X183" s="6">
        <f>+$C$176*Matriz_de_consumo!X11</f>
        <v>130416</v>
      </c>
      <c r="Y183" s="6">
        <f>+$C$176*Matriz_de_consumo!Y11</f>
        <v>128288</v>
      </c>
      <c r="Z183" s="6">
        <f>+$C$176*Matriz_de_consumo!Z11</f>
        <v>124640</v>
      </c>
    </row>
    <row r="184" spans="2:26" x14ac:dyDescent="0.2">
      <c r="B184" s="22">
        <f t="shared" si="4"/>
        <v>43836</v>
      </c>
      <c r="C184" s="6">
        <f>+$C$176*Matriz_de_consumo!C12</f>
        <v>121296</v>
      </c>
      <c r="D184" s="6">
        <f>+$C$176*Matriz_de_consumo!D12</f>
        <v>129504</v>
      </c>
      <c r="E184" s="6">
        <f>+$C$176*Matriz_de_consumo!E12</f>
        <v>133760</v>
      </c>
      <c r="F184" s="6">
        <f>+$C$176*Matriz_de_consumo!F12</f>
        <v>107616</v>
      </c>
      <c r="G184" s="6">
        <f>+$C$176*Matriz_de_consumo!G12</f>
        <v>101840</v>
      </c>
      <c r="H184" s="6">
        <f>+$C$176*Matriz_de_consumo!H12</f>
        <v>126768</v>
      </c>
      <c r="I184" s="6">
        <f>+$C$176*Matriz_de_consumo!I12</f>
        <v>123120</v>
      </c>
      <c r="J184" s="6">
        <f>+$C$176*Matriz_de_consumo!J12</f>
        <v>130720</v>
      </c>
      <c r="K184" s="6">
        <f>+$C$176*Matriz_de_consumo!K12</f>
        <v>135584</v>
      </c>
      <c r="L184" s="6">
        <f>+$C$176*Matriz_de_consumo!L12</f>
        <v>129808</v>
      </c>
      <c r="M184" s="6">
        <f>+$C$176*Matriz_de_consumo!M12</f>
        <v>129504</v>
      </c>
      <c r="N184" s="6">
        <f>+$C$176*Matriz_de_consumo!N12</f>
        <v>130720</v>
      </c>
      <c r="O184" s="6">
        <f>+$C$176*Matriz_de_consumo!O12</f>
        <v>124032</v>
      </c>
      <c r="P184" s="6">
        <f>+$C$176*Matriz_de_consumo!P12</f>
        <v>124032</v>
      </c>
      <c r="Q184" s="6">
        <f>+$C$176*Matriz_de_consumo!Q12</f>
        <v>126160</v>
      </c>
      <c r="R184" s="6">
        <f>+$C$176*Matriz_de_consumo!R12</f>
        <v>127680</v>
      </c>
      <c r="S184" s="6">
        <f>+$C$176*Matriz_de_consumo!S12</f>
        <v>133760</v>
      </c>
      <c r="T184" s="6">
        <f>+$C$176*Matriz_de_consumo!T12</f>
        <v>131328</v>
      </c>
      <c r="U184" s="6">
        <f>+$C$176*Matriz_de_consumo!U12</f>
        <v>126464</v>
      </c>
      <c r="V184" s="6">
        <f>+$C$176*Matriz_de_consumo!V12</f>
        <v>124032</v>
      </c>
      <c r="W184" s="6">
        <f>+$C$176*Matriz_de_consumo!W12</f>
        <v>128592</v>
      </c>
      <c r="X184" s="6">
        <f>+$C$176*Matriz_de_consumo!X12</f>
        <v>129200</v>
      </c>
      <c r="Y184" s="6">
        <f>+$C$176*Matriz_de_consumo!Y12</f>
        <v>129200</v>
      </c>
      <c r="Z184" s="6">
        <f>+$C$176*Matriz_de_consumo!Z12</f>
        <v>126160</v>
      </c>
    </row>
    <row r="185" spans="2:26" x14ac:dyDescent="0.2">
      <c r="B185" s="22">
        <f t="shared" si="4"/>
        <v>43837</v>
      </c>
      <c r="C185" s="6">
        <f>+$C$176*Matriz_de_consumo!C13</f>
        <v>130416</v>
      </c>
      <c r="D185" s="6">
        <f>+$C$176*Matriz_de_consumo!D13</f>
        <v>129808</v>
      </c>
      <c r="E185" s="6">
        <f>+$C$176*Matriz_de_consumo!E13</f>
        <v>130720</v>
      </c>
      <c r="F185" s="6">
        <f>+$C$176*Matriz_de_consumo!F13</f>
        <v>134064</v>
      </c>
      <c r="G185" s="6">
        <f>+$C$176*Matriz_de_consumo!G13</f>
        <v>136192</v>
      </c>
      <c r="H185" s="6">
        <f>+$C$176*Matriz_de_consumo!H13</f>
        <v>132848</v>
      </c>
      <c r="I185" s="6">
        <f>+$C$176*Matriz_de_consumo!I13</f>
        <v>128592</v>
      </c>
      <c r="J185" s="6">
        <f>+$C$176*Matriz_de_consumo!J13</f>
        <v>121600</v>
      </c>
      <c r="K185" s="6">
        <f>+$C$176*Matriz_de_consumo!K13</f>
        <v>130112</v>
      </c>
      <c r="L185" s="6">
        <f>+$C$176*Matriz_de_consumo!L13</f>
        <v>130720</v>
      </c>
      <c r="M185" s="6">
        <f>+$C$176*Matriz_de_consumo!M13</f>
        <v>130416</v>
      </c>
      <c r="N185" s="6">
        <f>+$C$176*Matriz_de_consumo!N13</f>
        <v>126768</v>
      </c>
      <c r="O185" s="6">
        <f>+$C$176*Matriz_de_consumo!O13</f>
        <v>127680</v>
      </c>
      <c r="P185" s="6">
        <f>+$C$176*Matriz_de_consumo!P13</f>
        <v>130720</v>
      </c>
      <c r="Q185" s="6">
        <f>+$C$176*Matriz_de_consumo!Q13</f>
        <v>124944</v>
      </c>
      <c r="R185" s="6">
        <f>+$C$176*Matriz_de_consumo!R13</f>
        <v>129200</v>
      </c>
      <c r="S185" s="6">
        <f>+$C$176*Matriz_de_consumo!S13</f>
        <v>130720</v>
      </c>
      <c r="T185" s="6">
        <f>+$C$176*Matriz_de_consumo!T13</f>
        <v>132240</v>
      </c>
      <c r="U185" s="6">
        <f>+$C$176*Matriz_de_consumo!U13</f>
        <v>129504</v>
      </c>
      <c r="V185" s="6">
        <f>+$C$176*Matriz_de_consumo!V13</f>
        <v>129808</v>
      </c>
      <c r="W185" s="6">
        <f>+$C$176*Matriz_de_consumo!W13</f>
        <v>126768</v>
      </c>
      <c r="X185" s="6">
        <f>+$C$176*Matriz_de_consumo!X13</f>
        <v>129808</v>
      </c>
      <c r="Y185" s="6">
        <f>+$C$176*Matriz_de_consumo!Y13</f>
        <v>128592</v>
      </c>
      <c r="Z185" s="6">
        <f>+$C$176*Matriz_de_consumo!Z13</f>
        <v>97584</v>
      </c>
    </row>
    <row r="186" spans="2:26" x14ac:dyDescent="0.2">
      <c r="B186" s="22">
        <f t="shared" si="4"/>
        <v>43838</v>
      </c>
      <c r="C186" s="6">
        <f>+$C$176*Matriz_de_consumo!C14</f>
        <v>117040</v>
      </c>
      <c r="D186" s="6">
        <f>+$C$176*Matriz_de_consumo!D14</f>
        <v>129808</v>
      </c>
      <c r="E186" s="6">
        <f>+$C$176*Matriz_de_consumo!E14</f>
        <v>127680</v>
      </c>
      <c r="F186" s="6">
        <f>+$C$176*Matriz_de_consumo!F14</f>
        <v>132544</v>
      </c>
      <c r="G186" s="6">
        <f>+$C$176*Matriz_de_consumo!G14</f>
        <v>132240</v>
      </c>
      <c r="H186" s="6">
        <f>+$C$176*Matriz_de_consumo!H14</f>
        <v>133760</v>
      </c>
      <c r="I186" s="6">
        <f>+$C$176*Matriz_de_consumo!I14</f>
        <v>129200</v>
      </c>
      <c r="J186" s="6">
        <f>+$C$176*Matriz_de_consumo!J14</f>
        <v>126160</v>
      </c>
      <c r="K186" s="6">
        <f>+$C$176*Matriz_de_consumo!K14</f>
        <v>124336</v>
      </c>
      <c r="L186" s="6">
        <f>+$C$176*Matriz_de_consumo!L14</f>
        <v>131936</v>
      </c>
      <c r="M186" s="6">
        <f>+$C$176*Matriz_de_consumo!M14</f>
        <v>132848</v>
      </c>
      <c r="N186" s="6">
        <f>+$C$176*Matriz_de_consumo!N14</f>
        <v>131936</v>
      </c>
      <c r="O186" s="6">
        <f>+$C$176*Matriz_de_consumo!O14</f>
        <v>130720</v>
      </c>
      <c r="P186" s="6">
        <f>+$C$176*Matriz_de_consumo!P14</f>
        <v>130416</v>
      </c>
      <c r="Q186" s="6">
        <f>+$C$176*Matriz_de_consumo!Q14</f>
        <v>125248</v>
      </c>
      <c r="R186" s="6">
        <f>+$C$176*Matriz_de_consumo!R14</f>
        <v>124640</v>
      </c>
      <c r="S186" s="6">
        <f>+$C$176*Matriz_de_consumo!S14</f>
        <v>134976</v>
      </c>
      <c r="T186" s="6">
        <f>+$C$176*Matriz_de_consumo!T14</f>
        <v>134368</v>
      </c>
      <c r="U186" s="6">
        <f>+$C$176*Matriz_de_consumo!U14</f>
        <v>134368</v>
      </c>
      <c r="V186" s="6">
        <f>+$C$176*Matriz_de_consumo!V14</f>
        <v>124032</v>
      </c>
      <c r="W186" s="6">
        <f>+$C$176*Matriz_de_consumo!W14</f>
        <v>132240</v>
      </c>
      <c r="X186" s="6">
        <f>+$C$176*Matriz_de_consumo!X14</f>
        <v>128896</v>
      </c>
      <c r="Y186" s="6">
        <f>+$C$176*Matriz_de_consumo!Y14</f>
        <v>130416</v>
      </c>
      <c r="Z186" s="6">
        <f>+$C$176*Matriz_de_consumo!Z14</f>
        <v>130720</v>
      </c>
    </row>
    <row r="187" spans="2:26" x14ac:dyDescent="0.2">
      <c r="B187" s="22">
        <f t="shared" si="4"/>
        <v>43839</v>
      </c>
      <c r="C187" s="6">
        <f>+$C$176*Matriz_de_consumo!C15</f>
        <v>106704</v>
      </c>
      <c r="D187" s="6">
        <f>+$C$176*Matriz_de_consumo!D15</f>
        <v>129808</v>
      </c>
      <c r="E187" s="6">
        <f>+$C$176*Matriz_de_consumo!E15</f>
        <v>133760</v>
      </c>
      <c r="F187" s="6">
        <f>+$C$176*Matriz_de_consumo!F15</f>
        <v>131024</v>
      </c>
      <c r="G187" s="6">
        <f>+$C$176*Matriz_de_consumo!G15</f>
        <v>127376</v>
      </c>
      <c r="H187" s="6">
        <f>+$C$176*Matriz_de_consumo!H15</f>
        <v>134976</v>
      </c>
      <c r="I187" s="6">
        <f>+$C$176*Matriz_de_consumo!I15</f>
        <v>134064</v>
      </c>
      <c r="J187" s="6">
        <f>+$C$176*Matriz_de_consumo!J15</f>
        <v>133152</v>
      </c>
      <c r="K187" s="6">
        <f>+$C$176*Matriz_de_consumo!K15</f>
        <v>133760</v>
      </c>
      <c r="L187" s="6">
        <f>+$C$176*Matriz_de_consumo!L15</f>
        <v>134368</v>
      </c>
      <c r="M187" s="6">
        <f>+$C$176*Matriz_de_consumo!M15</f>
        <v>110352</v>
      </c>
      <c r="N187" s="6">
        <f>+$C$176*Matriz_de_consumo!N15</f>
        <v>106096</v>
      </c>
      <c r="O187" s="6">
        <f>+$C$176*Matriz_de_consumo!O15</f>
        <v>119776</v>
      </c>
      <c r="P187" s="6">
        <f>+$C$176*Matriz_de_consumo!P15</f>
        <v>132848</v>
      </c>
      <c r="Q187" s="6">
        <f>+$C$176*Matriz_de_consumo!Q15</f>
        <v>134976</v>
      </c>
      <c r="R187" s="6">
        <f>+$C$176*Matriz_de_consumo!R15</f>
        <v>127376</v>
      </c>
      <c r="S187" s="6">
        <f>+$C$176*Matriz_de_consumo!S15</f>
        <v>125856</v>
      </c>
      <c r="T187" s="6">
        <f>+$C$176*Matriz_de_consumo!T15</f>
        <v>130416</v>
      </c>
      <c r="U187" s="6">
        <f>+$C$176*Matriz_de_consumo!U15</f>
        <v>135280</v>
      </c>
      <c r="V187" s="6">
        <f>+$C$176*Matriz_de_consumo!V15</f>
        <v>133760</v>
      </c>
      <c r="W187" s="6">
        <f>+$C$176*Matriz_de_consumo!W15</f>
        <v>133456</v>
      </c>
      <c r="X187" s="6">
        <f>+$C$176*Matriz_de_consumo!X15</f>
        <v>131024</v>
      </c>
      <c r="Y187" s="6">
        <f>+$C$176*Matriz_de_consumo!Y15</f>
        <v>129808</v>
      </c>
      <c r="Z187" s="6">
        <f>+$C$176*Matriz_de_consumo!Z15</f>
        <v>128592</v>
      </c>
    </row>
    <row r="188" spans="2:26" x14ac:dyDescent="0.2">
      <c r="B188" s="22">
        <f t="shared" si="4"/>
        <v>43840</v>
      </c>
      <c r="C188" s="6">
        <f>+$C$176*Matriz_de_consumo!C16</f>
        <v>124640</v>
      </c>
      <c r="D188" s="6">
        <f>+$C$176*Matriz_de_consumo!D16</f>
        <v>127072</v>
      </c>
      <c r="E188" s="6">
        <f>+$C$176*Matriz_de_consumo!E16</f>
        <v>130112</v>
      </c>
      <c r="F188" s="6">
        <f>+$C$176*Matriz_de_consumo!F16</f>
        <v>133760</v>
      </c>
      <c r="G188" s="6">
        <f>+$C$176*Matriz_de_consumo!G16</f>
        <v>134368</v>
      </c>
      <c r="H188" s="6">
        <f>+$C$176*Matriz_de_consumo!H16</f>
        <v>107312</v>
      </c>
      <c r="I188" s="6">
        <f>+$C$176*Matriz_de_consumo!I16</f>
        <v>135280</v>
      </c>
      <c r="J188" s="6">
        <f>+$C$176*Matriz_de_consumo!J16</f>
        <v>126160</v>
      </c>
      <c r="K188" s="6">
        <f>+$C$176*Matriz_de_consumo!K16</f>
        <v>130416</v>
      </c>
      <c r="L188" s="6">
        <f>+$C$176*Matriz_de_consumo!L16</f>
        <v>124944</v>
      </c>
      <c r="M188" s="6">
        <f>+$C$176*Matriz_de_consumo!M16</f>
        <v>130720</v>
      </c>
      <c r="N188" s="6">
        <f>+$C$176*Matriz_de_consumo!N16</f>
        <v>130720</v>
      </c>
      <c r="O188" s="6">
        <f>+$C$176*Matriz_de_consumo!O16</f>
        <v>130720</v>
      </c>
      <c r="P188" s="6">
        <f>+$C$176*Matriz_de_consumo!P16</f>
        <v>131632</v>
      </c>
      <c r="Q188" s="6">
        <f>+$C$176*Matriz_de_consumo!Q16</f>
        <v>127376</v>
      </c>
      <c r="R188" s="6">
        <f>+$C$176*Matriz_de_consumo!R16</f>
        <v>127072</v>
      </c>
      <c r="S188" s="6">
        <f>+$C$176*Matriz_de_consumo!S16</f>
        <v>131936</v>
      </c>
      <c r="T188" s="6">
        <f>+$C$176*Matriz_de_consumo!T16</f>
        <v>131632</v>
      </c>
      <c r="U188" s="6">
        <f>+$C$176*Matriz_de_consumo!U16</f>
        <v>134368</v>
      </c>
      <c r="V188" s="6">
        <f>+$C$176*Matriz_de_consumo!V16</f>
        <v>131936</v>
      </c>
      <c r="W188" s="6">
        <f>+$C$176*Matriz_de_consumo!W16</f>
        <v>125856</v>
      </c>
      <c r="X188" s="6">
        <f>+$C$176*Matriz_de_consumo!X16</f>
        <v>132240</v>
      </c>
      <c r="Y188" s="6">
        <f>+$C$176*Matriz_de_consumo!Y16</f>
        <v>132848</v>
      </c>
      <c r="Z188" s="6">
        <f>+$C$176*Matriz_de_consumo!Z16</f>
        <v>131328</v>
      </c>
    </row>
    <row r="189" spans="2:26" x14ac:dyDescent="0.2">
      <c r="B189" s="22">
        <f t="shared" si="4"/>
        <v>43841</v>
      </c>
      <c r="C189" s="6">
        <f>+$C$176*Matriz_de_consumo!C17</f>
        <v>133152</v>
      </c>
      <c r="D189" s="6">
        <f>+$C$176*Matriz_de_consumo!D17</f>
        <v>131328</v>
      </c>
      <c r="E189" s="6">
        <f>+$C$176*Matriz_de_consumo!E17</f>
        <v>132240</v>
      </c>
      <c r="F189" s="6">
        <f>+$C$176*Matriz_de_consumo!F17</f>
        <v>127072</v>
      </c>
      <c r="G189" s="6">
        <f>+$C$176*Matriz_de_consumo!G17</f>
        <v>126768</v>
      </c>
      <c r="H189" s="6">
        <f>+$C$176*Matriz_de_consumo!H17</f>
        <v>134064</v>
      </c>
      <c r="I189" s="6">
        <f>+$C$176*Matriz_de_consumo!I17</f>
        <v>133152</v>
      </c>
      <c r="J189" s="6">
        <f>+$C$176*Matriz_de_consumo!J17</f>
        <v>132848</v>
      </c>
      <c r="K189" s="6">
        <f>+$C$176*Matriz_de_consumo!K17</f>
        <v>131024</v>
      </c>
      <c r="L189" s="6">
        <f>+$C$176*Matriz_de_consumo!L17</f>
        <v>131024</v>
      </c>
      <c r="M189" s="6">
        <f>+$C$176*Matriz_de_consumo!M17</f>
        <v>126768</v>
      </c>
      <c r="N189" s="6">
        <f>+$C$176*Matriz_de_consumo!N17</f>
        <v>132240</v>
      </c>
      <c r="O189" s="6">
        <f>+$C$176*Matriz_de_consumo!O17</f>
        <v>131024</v>
      </c>
      <c r="P189" s="6">
        <f>+$C$176*Matriz_de_consumo!P17</f>
        <v>132240</v>
      </c>
      <c r="Q189" s="6">
        <f>+$C$176*Matriz_de_consumo!Q17</f>
        <v>129504</v>
      </c>
      <c r="R189" s="6">
        <f>+$C$176*Matriz_de_consumo!R17</f>
        <v>132544</v>
      </c>
      <c r="S189" s="6">
        <f>+$C$176*Matriz_de_consumo!S17</f>
        <v>129808</v>
      </c>
      <c r="T189" s="6">
        <f>+$C$176*Matriz_de_consumo!T17</f>
        <v>130416</v>
      </c>
      <c r="U189" s="6">
        <f>+$C$176*Matriz_de_consumo!U17</f>
        <v>126464</v>
      </c>
      <c r="V189" s="6">
        <f>+$C$176*Matriz_de_consumo!V17</f>
        <v>128288</v>
      </c>
      <c r="W189" s="6">
        <f>+$C$176*Matriz_de_consumo!W17</f>
        <v>132240</v>
      </c>
      <c r="X189" s="6">
        <f>+$C$176*Matriz_de_consumo!X17</f>
        <v>131936</v>
      </c>
      <c r="Y189" s="6">
        <f>+$C$176*Matriz_de_consumo!Y17</f>
        <v>131328</v>
      </c>
      <c r="Z189" s="6">
        <f>+$C$176*Matriz_de_consumo!Z17</f>
        <v>131632</v>
      </c>
    </row>
    <row r="190" spans="2:26" x14ac:dyDescent="0.2">
      <c r="B190" s="22">
        <f t="shared" si="4"/>
        <v>43842</v>
      </c>
      <c r="C190" s="6">
        <f>+$C$176*Matriz_de_consumo!C18</f>
        <v>130416</v>
      </c>
      <c r="D190" s="6">
        <f>+$C$176*Matriz_de_consumo!D18</f>
        <v>131632</v>
      </c>
      <c r="E190" s="6">
        <f>+$C$176*Matriz_de_consumo!E18</f>
        <v>128896</v>
      </c>
      <c r="F190" s="6">
        <f>+$C$176*Matriz_de_consumo!F18</f>
        <v>132848</v>
      </c>
      <c r="G190" s="6">
        <f>+$C$176*Matriz_de_consumo!G18</f>
        <v>132544</v>
      </c>
      <c r="H190" s="6">
        <f>+$C$176*Matriz_de_consumo!H18</f>
        <v>125248</v>
      </c>
      <c r="I190" s="6">
        <f>+$C$176*Matriz_de_consumo!I18</f>
        <v>129504</v>
      </c>
      <c r="J190" s="6">
        <f>+$C$176*Matriz_de_consumo!J18</f>
        <v>131936</v>
      </c>
      <c r="K190" s="6">
        <f>+$C$176*Matriz_de_consumo!K18</f>
        <v>132544</v>
      </c>
      <c r="L190" s="6">
        <f>+$C$176*Matriz_de_consumo!L18</f>
        <v>132240</v>
      </c>
      <c r="M190" s="6">
        <f>+$C$176*Matriz_de_consumo!M18</f>
        <v>125856</v>
      </c>
      <c r="N190" s="6">
        <f>+$C$176*Matriz_de_consumo!N18</f>
        <v>129504</v>
      </c>
      <c r="O190" s="6">
        <f>+$C$176*Matriz_de_consumo!O18</f>
        <v>131024</v>
      </c>
      <c r="P190" s="6">
        <f>+$C$176*Matriz_de_consumo!P18</f>
        <v>130720</v>
      </c>
      <c r="Q190" s="6">
        <f>+$C$176*Matriz_de_consumo!Q18</f>
        <v>130720</v>
      </c>
      <c r="R190" s="6">
        <f>+$C$176*Matriz_de_consumo!R18</f>
        <v>127680</v>
      </c>
      <c r="S190" s="6">
        <f>+$C$176*Matriz_de_consumo!S18</f>
        <v>131936</v>
      </c>
      <c r="T190" s="6">
        <f>+$C$176*Matriz_de_consumo!T18</f>
        <v>132848</v>
      </c>
      <c r="U190" s="6">
        <f>+$C$176*Matriz_de_consumo!U18</f>
        <v>127072</v>
      </c>
      <c r="V190" s="6">
        <f>+$C$176*Matriz_de_consumo!V18</f>
        <v>131024</v>
      </c>
      <c r="W190" s="6">
        <f>+$C$176*Matriz_de_consumo!W18</f>
        <v>132240</v>
      </c>
      <c r="X190" s="6">
        <f>+$C$176*Matriz_de_consumo!X18</f>
        <v>130112</v>
      </c>
      <c r="Y190" s="6">
        <f>+$C$176*Matriz_de_consumo!Y18</f>
        <v>131328</v>
      </c>
      <c r="Z190" s="6">
        <f>+$C$176*Matriz_de_consumo!Z18</f>
        <v>127984</v>
      </c>
    </row>
    <row r="191" spans="2:26" x14ac:dyDescent="0.2">
      <c r="B191" s="22">
        <f t="shared" si="4"/>
        <v>43843</v>
      </c>
      <c r="C191" s="6">
        <f>+$C$176*Matriz_de_consumo!C19</f>
        <v>129200</v>
      </c>
      <c r="D191" s="6">
        <f>+$C$176*Matriz_de_consumo!D19</f>
        <v>124944</v>
      </c>
      <c r="E191" s="6">
        <f>+$C$176*Matriz_de_consumo!E19</f>
        <v>130112</v>
      </c>
      <c r="F191" s="6">
        <f>+$C$176*Matriz_de_consumo!F19</f>
        <v>132240</v>
      </c>
      <c r="G191" s="6">
        <f>+$C$176*Matriz_de_consumo!G19</f>
        <v>134064</v>
      </c>
      <c r="H191" s="6">
        <f>+$C$176*Matriz_de_consumo!H19</f>
        <v>131936</v>
      </c>
      <c r="I191" s="6">
        <f>+$C$176*Matriz_de_consumo!I19</f>
        <v>128288</v>
      </c>
      <c r="J191" s="6">
        <f>+$C$176*Matriz_de_consumo!J19</f>
        <v>126160</v>
      </c>
      <c r="K191" s="6">
        <f>+$C$176*Matriz_de_consumo!K19</f>
        <v>130416</v>
      </c>
      <c r="L191" s="6">
        <f>+$C$176*Matriz_de_consumo!L19</f>
        <v>131024</v>
      </c>
      <c r="M191" s="6">
        <f>+$C$176*Matriz_de_consumo!M19</f>
        <v>128896</v>
      </c>
      <c r="N191" s="6">
        <f>+$C$176*Matriz_de_consumo!N19</f>
        <v>98192</v>
      </c>
      <c r="O191" s="6">
        <f>+$C$176*Matriz_de_consumo!O19</f>
        <v>121296</v>
      </c>
      <c r="P191" s="6">
        <f>+$C$176*Matriz_de_consumo!P19</f>
        <v>122512</v>
      </c>
      <c r="Q191" s="6">
        <f>+$C$176*Matriz_de_consumo!Q19</f>
        <v>122816</v>
      </c>
      <c r="R191" s="6">
        <f>+$C$176*Matriz_de_consumo!R19</f>
        <v>121296</v>
      </c>
      <c r="S191" s="6">
        <f>+$C$176*Matriz_de_consumo!S19</f>
        <v>118560</v>
      </c>
      <c r="T191" s="6">
        <f>+$C$176*Matriz_de_consumo!T19</f>
        <v>122816</v>
      </c>
      <c r="U191" s="6">
        <f>+$C$176*Matriz_de_consumo!U19</f>
        <v>131632</v>
      </c>
      <c r="V191" s="6">
        <f>+$C$176*Matriz_de_consumo!V19</f>
        <v>132848</v>
      </c>
      <c r="W191" s="6">
        <f>+$C$176*Matriz_de_consumo!W19</f>
        <v>134368</v>
      </c>
      <c r="X191" s="6">
        <f>+$C$176*Matriz_de_consumo!X19</f>
        <v>132848</v>
      </c>
      <c r="Y191" s="6">
        <f>+$C$176*Matriz_de_consumo!Y19</f>
        <v>132240</v>
      </c>
      <c r="Z191" s="6">
        <f>+$C$176*Matriz_de_consumo!Z19</f>
        <v>127376</v>
      </c>
    </row>
    <row r="192" spans="2:26" x14ac:dyDescent="0.2">
      <c r="B192" s="22">
        <f t="shared" si="4"/>
        <v>43844</v>
      </c>
      <c r="C192" s="6">
        <f>+$C$176*Matriz_de_consumo!C20</f>
        <v>126768</v>
      </c>
      <c r="D192" s="6">
        <f>+$C$176*Matriz_de_consumo!D20</f>
        <v>127376</v>
      </c>
      <c r="E192" s="6">
        <f>+$C$176*Matriz_de_consumo!E20</f>
        <v>128896</v>
      </c>
      <c r="F192" s="6">
        <f>+$C$176*Matriz_de_consumo!F20</f>
        <v>129504</v>
      </c>
      <c r="G192" s="6">
        <f>+$C$176*Matriz_de_consumo!G20</f>
        <v>128288</v>
      </c>
      <c r="H192" s="6">
        <f>+$C$176*Matriz_de_consumo!H20</f>
        <v>125248</v>
      </c>
      <c r="I192" s="6">
        <f>+$C$176*Matriz_de_consumo!I20</f>
        <v>131328</v>
      </c>
      <c r="J192" s="6">
        <f>+$C$176*Matriz_de_consumo!J20</f>
        <v>128592</v>
      </c>
      <c r="K192" s="6">
        <f>+$C$176*Matriz_de_consumo!K20</f>
        <v>129504</v>
      </c>
      <c r="L192" s="6">
        <f>+$C$176*Matriz_de_consumo!L20</f>
        <v>128592</v>
      </c>
      <c r="M192" s="6">
        <f>+$C$176*Matriz_de_consumo!M20</f>
        <v>124944</v>
      </c>
      <c r="N192" s="6">
        <f>+$C$176*Matriz_de_consumo!N20</f>
        <v>120080</v>
      </c>
      <c r="O192" s="6">
        <f>+$C$176*Matriz_de_consumo!O20</f>
        <v>124944</v>
      </c>
      <c r="P192" s="6">
        <f>+$C$176*Matriz_de_consumo!P20</f>
        <v>131632</v>
      </c>
      <c r="Q192" s="6">
        <f>+$C$176*Matriz_de_consumo!Q20</f>
        <v>131024</v>
      </c>
      <c r="R192" s="6">
        <f>+$C$176*Matriz_de_consumo!R20</f>
        <v>131632</v>
      </c>
      <c r="S192" s="6">
        <f>+$C$176*Matriz_de_consumo!S20</f>
        <v>131936</v>
      </c>
      <c r="T192" s="6">
        <f>+$C$176*Matriz_de_consumo!T20</f>
        <v>129504</v>
      </c>
      <c r="U192" s="6">
        <f>+$C$176*Matriz_de_consumo!U20</f>
        <v>121296</v>
      </c>
      <c r="V192" s="6">
        <f>+$C$176*Matriz_de_consumo!V20</f>
        <v>131024</v>
      </c>
      <c r="W192" s="6">
        <f>+$C$176*Matriz_de_consumo!W20</f>
        <v>132240</v>
      </c>
      <c r="X192" s="6">
        <f>+$C$176*Matriz_de_consumo!X20</f>
        <v>132544</v>
      </c>
      <c r="Y192" s="6">
        <f>+$C$176*Matriz_de_consumo!Y20</f>
        <v>128896</v>
      </c>
      <c r="Z192" s="6">
        <f>+$C$176*Matriz_de_consumo!Z20</f>
        <v>126160</v>
      </c>
    </row>
    <row r="193" spans="2:26" x14ac:dyDescent="0.2">
      <c r="B193" s="22">
        <f t="shared" si="4"/>
        <v>43845</v>
      </c>
      <c r="C193" s="6">
        <f>+$C$176*Matriz_de_consumo!C21</f>
        <v>123424</v>
      </c>
      <c r="D193" s="6">
        <f>+$C$176*Matriz_de_consumo!D21</f>
        <v>125856</v>
      </c>
      <c r="E193" s="6">
        <f>+$C$176*Matriz_de_consumo!E21</f>
        <v>132240</v>
      </c>
      <c r="F193" s="6">
        <f>+$C$176*Matriz_de_consumo!F21</f>
        <v>130720</v>
      </c>
      <c r="G193" s="6">
        <f>+$C$176*Matriz_de_consumo!G21</f>
        <v>133456</v>
      </c>
      <c r="H193" s="6">
        <f>+$C$176*Matriz_de_consumo!H21</f>
        <v>125248</v>
      </c>
      <c r="I193" s="6">
        <f>+$C$176*Matriz_de_consumo!I21</f>
        <v>128896</v>
      </c>
      <c r="J193" s="6">
        <f>+$C$176*Matriz_de_consumo!J21</f>
        <v>127984</v>
      </c>
      <c r="K193" s="6">
        <f>+$C$176*Matriz_de_consumo!K21</f>
        <v>133152</v>
      </c>
      <c r="L193" s="6">
        <f>+$C$176*Matriz_de_consumo!L21</f>
        <v>125552</v>
      </c>
      <c r="M193" s="6">
        <f>+$C$176*Matriz_de_consumo!M21</f>
        <v>128592</v>
      </c>
      <c r="N193" s="6">
        <f>+$C$176*Matriz_de_consumo!N21</f>
        <v>132544</v>
      </c>
      <c r="O193" s="6">
        <f>+$C$176*Matriz_de_consumo!O21</f>
        <v>130720</v>
      </c>
      <c r="P193" s="6">
        <f>+$C$176*Matriz_de_consumo!P21</f>
        <v>127680</v>
      </c>
      <c r="Q193" s="6">
        <f>+$C$176*Matriz_de_consumo!Q21</f>
        <v>124944</v>
      </c>
      <c r="R193" s="6">
        <f>+$C$176*Matriz_de_consumo!R21</f>
        <v>127984</v>
      </c>
      <c r="S193" s="6">
        <f>+$C$176*Matriz_de_consumo!S21</f>
        <v>132544</v>
      </c>
      <c r="T193" s="6">
        <f>+$C$176*Matriz_de_consumo!T21</f>
        <v>132848</v>
      </c>
      <c r="U193" s="6">
        <f>+$C$176*Matriz_de_consumo!U21</f>
        <v>129808</v>
      </c>
      <c r="V193" s="6">
        <f>+$C$176*Matriz_de_consumo!V21</f>
        <v>131328</v>
      </c>
      <c r="W193" s="6">
        <f>+$C$176*Matriz_de_consumo!W21</f>
        <v>130112</v>
      </c>
      <c r="X193" s="6">
        <f>+$C$176*Matriz_de_consumo!X21</f>
        <v>135280</v>
      </c>
      <c r="Y193" s="6">
        <f>+$C$176*Matriz_de_consumo!Y21</f>
        <v>134672</v>
      </c>
      <c r="Z193" s="6">
        <f>+$C$176*Matriz_de_consumo!Z21</f>
        <v>134976</v>
      </c>
    </row>
    <row r="194" spans="2:26" x14ac:dyDescent="0.2">
      <c r="B194" s="22">
        <f t="shared" si="4"/>
        <v>43846</v>
      </c>
      <c r="C194" s="6">
        <f>+$C$176*Matriz_de_consumo!C22</f>
        <v>133456</v>
      </c>
      <c r="D194" s="6">
        <f>+$C$176*Matriz_de_consumo!D22</f>
        <v>128288</v>
      </c>
      <c r="E194" s="6">
        <f>+$C$176*Matriz_de_consumo!E22</f>
        <v>124944</v>
      </c>
      <c r="F194" s="6">
        <f>+$C$176*Matriz_de_consumo!F22</f>
        <v>129200</v>
      </c>
      <c r="G194" s="6">
        <f>+$C$176*Matriz_de_consumo!G22</f>
        <v>129808</v>
      </c>
      <c r="H194" s="6">
        <f>+$C$176*Matriz_de_consumo!H22</f>
        <v>128288</v>
      </c>
      <c r="I194" s="6">
        <f>+$C$176*Matriz_de_consumo!I22</f>
        <v>135888</v>
      </c>
      <c r="J194" s="6">
        <f>+$C$176*Matriz_de_consumo!J22</f>
        <v>133456</v>
      </c>
      <c r="K194" s="6">
        <f>+$C$176*Matriz_de_consumo!K22</f>
        <v>132848</v>
      </c>
      <c r="L194" s="6">
        <f>+$C$176*Matriz_de_consumo!L22</f>
        <v>131328</v>
      </c>
      <c r="M194" s="6">
        <f>+$C$176*Matriz_de_consumo!M22</f>
        <v>120080</v>
      </c>
      <c r="N194" s="6">
        <f>+$C$176*Matriz_de_consumo!N22</f>
        <v>128896</v>
      </c>
      <c r="O194" s="6">
        <f>+$C$176*Matriz_de_consumo!O22</f>
        <v>133152</v>
      </c>
      <c r="P194" s="6">
        <f>+$C$176*Matriz_de_consumo!P22</f>
        <v>123120</v>
      </c>
      <c r="Q194" s="6">
        <f>+$C$176*Matriz_de_consumo!Q22</f>
        <v>132240</v>
      </c>
      <c r="R194" s="6">
        <f>+$C$176*Matriz_de_consumo!R22</f>
        <v>132848</v>
      </c>
      <c r="S194" s="6">
        <f>+$C$176*Matriz_de_consumo!S22</f>
        <v>127376</v>
      </c>
      <c r="T194" s="6">
        <f>+$C$176*Matriz_de_consumo!T22</f>
        <v>131936</v>
      </c>
      <c r="U194" s="6">
        <f>+$C$176*Matriz_de_consumo!U22</f>
        <v>133456</v>
      </c>
      <c r="V194" s="6">
        <f>+$C$176*Matriz_de_consumo!V22</f>
        <v>132240</v>
      </c>
      <c r="W194" s="6">
        <f>+$C$176*Matriz_de_consumo!W22</f>
        <v>131328</v>
      </c>
      <c r="X194" s="6">
        <f>+$C$176*Matriz_de_consumo!X22</f>
        <v>128592</v>
      </c>
      <c r="Y194" s="6">
        <f>+$C$176*Matriz_de_consumo!Y22</f>
        <v>101232</v>
      </c>
      <c r="Z194" s="6">
        <f>+$C$176*Matriz_de_consumo!Z22</f>
        <v>131936</v>
      </c>
    </row>
    <row r="195" spans="2:26" x14ac:dyDescent="0.2">
      <c r="B195" s="22">
        <f t="shared" si="4"/>
        <v>43847</v>
      </c>
      <c r="C195" s="6">
        <f>+$C$176*Matriz_de_consumo!C23</f>
        <v>131632</v>
      </c>
      <c r="D195" s="6">
        <f>+$C$176*Matriz_de_consumo!D23</f>
        <v>133152</v>
      </c>
      <c r="E195" s="6">
        <f>+$C$176*Matriz_de_consumo!E23</f>
        <v>107312</v>
      </c>
      <c r="F195" s="6">
        <f>+$C$176*Matriz_de_consumo!F23</f>
        <v>125856</v>
      </c>
      <c r="G195" s="6">
        <f>+$C$176*Matriz_de_consumo!G23</f>
        <v>128288</v>
      </c>
      <c r="H195" s="6">
        <f>+$C$176*Matriz_de_consumo!H23</f>
        <v>105488</v>
      </c>
      <c r="I195" s="6">
        <f>+$C$176*Matriz_de_consumo!I23</f>
        <v>127680</v>
      </c>
      <c r="J195" s="6">
        <f>+$C$176*Matriz_de_consumo!J23</f>
        <v>131936</v>
      </c>
      <c r="K195" s="6">
        <f>+$C$176*Matriz_de_consumo!K23</f>
        <v>132240</v>
      </c>
      <c r="L195" s="6">
        <f>+$C$176*Matriz_de_consumo!L23</f>
        <v>132240</v>
      </c>
      <c r="M195" s="6">
        <f>+$C$176*Matriz_de_consumo!M23</f>
        <v>131024</v>
      </c>
      <c r="N195" s="6">
        <f>+$C$176*Matriz_de_consumo!N23</f>
        <v>118864</v>
      </c>
      <c r="O195" s="6">
        <f>+$C$176*Matriz_de_consumo!O23</f>
        <v>130416</v>
      </c>
      <c r="P195" s="6">
        <f>+$C$176*Matriz_de_consumo!P23</f>
        <v>128592</v>
      </c>
      <c r="Q195" s="6">
        <f>+$C$176*Matriz_de_consumo!Q23</f>
        <v>132848</v>
      </c>
      <c r="R195" s="6">
        <f>+$C$176*Matriz_de_consumo!R23</f>
        <v>127680</v>
      </c>
      <c r="S195" s="6">
        <f>+$C$176*Matriz_de_consumo!S23</f>
        <v>127376</v>
      </c>
      <c r="T195" s="6">
        <f>+$C$176*Matriz_de_consumo!T23</f>
        <v>129504</v>
      </c>
      <c r="U195" s="6">
        <f>+$C$176*Matriz_de_consumo!U23</f>
        <v>124640</v>
      </c>
      <c r="V195" s="6">
        <f>+$C$176*Matriz_de_consumo!V23</f>
        <v>127376</v>
      </c>
      <c r="W195" s="6">
        <f>+$C$176*Matriz_de_consumo!W23</f>
        <v>132240</v>
      </c>
      <c r="X195" s="6">
        <f>+$C$176*Matriz_de_consumo!X23</f>
        <v>129504</v>
      </c>
      <c r="Y195" s="6">
        <f>+$C$176*Matriz_de_consumo!Y23</f>
        <v>123728</v>
      </c>
      <c r="Z195" s="6">
        <f>+$C$176*Matriz_de_consumo!Z23</f>
        <v>129504</v>
      </c>
    </row>
    <row r="196" spans="2:26" x14ac:dyDescent="0.2">
      <c r="B196" s="22">
        <f t="shared" si="4"/>
        <v>43848</v>
      </c>
      <c r="C196" s="6">
        <f>+$C$176*Matriz_de_consumo!C24</f>
        <v>128288</v>
      </c>
      <c r="D196" s="6">
        <f>+$C$176*Matriz_de_consumo!D24</f>
        <v>93936</v>
      </c>
      <c r="E196" s="6">
        <f>+$C$176*Matriz_de_consumo!E24</f>
        <v>126160</v>
      </c>
      <c r="F196" s="6">
        <f>+$C$176*Matriz_de_consumo!F24</f>
        <v>127984</v>
      </c>
      <c r="G196" s="6">
        <f>+$C$176*Matriz_de_consumo!G24</f>
        <v>130112</v>
      </c>
      <c r="H196" s="6">
        <f>+$C$176*Matriz_de_consumo!H24</f>
        <v>129504</v>
      </c>
      <c r="I196" s="6">
        <f>+$C$176*Matriz_de_consumo!I24</f>
        <v>129200</v>
      </c>
      <c r="J196" s="6">
        <f>+$C$176*Matriz_de_consumo!J24</f>
        <v>126160</v>
      </c>
      <c r="K196" s="6">
        <f>+$C$176*Matriz_de_consumo!K24</f>
        <v>126464</v>
      </c>
      <c r="L196" s="6">
        <f>+$C$176*Matriz_de_consumo!L24</f>
        <v>130416</v>
      </c>
      <c r="M196" s="6">
        <f>+$C$176*Matriz_de_consumo!M24</f>
        <v>124944</v>
      </c>
      <c r="N196" s="6">
        <f>+$C$176*Matriz_de_consumo!N24</f>
        <v>123120</v>
      </c>
      <c r="O196" s="6">
        <f>+$C$176*Matriz_de_consumo!O24</f>
        <v>132240</v>
      </c>
      <c r="P196" s="6">
        <f>+$C$176*Matriz_de_consumo!P24</f>
        <v>131024</v>
      </c>
      <c r="Q196" s="6">
        <f>+$C$176*Matriz_de_consumo!Q24</f>
        <v>122208</v>
      </c>
      <c r="R196" s="6">
        <f>+$C$176*Matriz_de_consumo!R24</f>
        <v>125856</v>
      </c>
      <c r="S196" s="6">
        <f>+$C$176*Matriz_de_consumo!S24</f>
        <v>131936</v>
      </c>
      <c r="T196" s="6">
        <f>+$C$176*Matriz_de_consumo!T24</f>
        <v>131936</v>
      </c>
      <c r="U196" s="6">
        <f>+$C$176*Matriz_de_consumo!U24</f>
        <v>128896</v>
      </c>
      <c r="V196" s="6">
        <f>+$C$176*Matriz_de_consumo!V24</f>
        <v>127984</v>
      </c>
      <c r="W196" s="6">
        <f>+$C$176*Matriz_de_consumo!W24</f>
        <v>127680</v>
      </c>
      <c r="X196" s="6">
        <f>+$C$176*Matriz_de_consumo!X24</f>
        <v>128288</v>
      </c>
      <c r="Y196" s="6">
        <f>+$C$176*Matriz_de_consumo!Y24</f>
        <v>122816</v>
      </c>
      <c r="Z196" s="6">
        <f>+$C$176*Matriz_de_consumo!Z24</f>
        <v>122816</v>
      </c>
    </row>
    <row r="197" spans="2:26" x14ac:dyDescent="0.2">
      <c r="B197" s="22">
        <f t="shared" si="4"/>
        <v>43849</v>
      </c>
      <c r="C197" s="6">
        <f>+$C$176*Matriz_de_consumo!C25</f>
        <v>130416</v>
      </c>
      <c r="D197" s="6">
        <f>+$C$176*Matriz_de_consumo!D25</f>
        <v>130720</v>
      </c>
      <c r="E197" s="6">
        <f>+$C$176*Matriz_de_consumo!E25</f>
        <v>128288</v>
      </c>
      <c r="F197" s="6">
        <f>+$C$176*Matriz_de_consumo!F25</f>
        <v>126464</v>
      </c>
      <c r="G197" s="6">
        <f>+$C$176*Matriz_de_consumo!G25</f>
        <v>127680</v>
      </c>
      <c r="H197" s="6">
        <f>+$C$176*Matriz_de_consumo!H25</f>
        <v>133760</v>
      </c>
      <c r="I197" s="6">
        <f>+$C$176*Matriz_de_consumo!I25</f>
        <v>131632</v>
      </c>
      <c r="J197" s="6">
        <f>+$C$176*Matriz_de_consumo!J25</f>
        <v>131024</v>
      </c>
      <c r="K197" s="6">
        <f>+$C$176*Matriz_de_consumo!K25</f>
        <v>129808</v>
      </c>
      <c r="L197" s="6">
        <f>+$C$176*Matriz_de_consumo!L25</f>
        <v>124032</v>
      </c>
      <c r="M197" s="6">
        <f>+$C$176*Matriz_de_consumo!M25</f>
        <v>129200</v>
      </c>
      <c r="N197" s="6">
        <f>+$C$176*Matriz_de_consumo!N25</f>
        <v>124640</v>
      </c>
      <c r="O197" s="6">
        <f>+$C$176*Matriz_de_consumo!O25</f>
        <v>133456</v>
      </c>
      <c r="P197" s="6">
        <f>+$C$176*Matriz_de_consumo!P25</f>
        <v>132848</v>
      </c>
      <c r="Q197" s="6">
        <f>+$C$176*Matriz_de_consumo!Q25</f>
        <v>128288</v>
      </c>
      <c r="R197" s="6">
        <f>+$C$176*Matriz_de_consumo!R25</f>
        <v>123120</v>
      </c>
      <c r="S197" s="6">
        <f>+$C$176*Matriz_de_consumo!S25</f>
        <v>121600</v>
      </c>
      <c r="T197" s="6">
        <f>+$C$176*Matriz_de_consumo!T25</f>
        <v>124032</v>
      </c>
      <c r="U197" s="6">
        <f>+$C$176*Matriz_de_consumo!U25</f>
        <v>130112</v>
      </c>
      <c r="V197" s="6">
        <f>+$C$176*Matriz_de_consumo!V25</f>
        <v>128288</v>
      </c>
      <c r="W197" s="6">
        <f>+$C$176*Matriz_de_consumo!W25</f>
        <v>132240</v>
      </c>
      <c r="X197" s="6">
        <f>+$C$176*Matriz_de_consumo!X25</f>
        <v>131936</v>
      </c>
      <c r="Y197" s="6">
        <f>+$C$176*Matriz_de_consumo!Y25</f>
        <v>125856</v>
      </c>
      <c r="Z197" s="6">
        <f>+$C$176*Matriz_de_consumo!Z25</f>
        <v>129200</v>
      </c>
    </row>
    <row r="198" spans="2:26" x14ac:dyDescent="0.2">
      <c r="B198" s="22">
        <f t="shared" si="4"/>
        <v>43850</v>
      </c>
      <c r="C198" s="6">
        <f>+$C$176*Matriz_de_consumo!C26</f>
        <v>127984</v>
      </c>
      <c r="D198" s="6">
        <f>+$C$176*Matriz_de_consumo!D26</f>
        <v>131328</v>
      </c>
      <c r="E198" s="6">
        <f>+$C$176*Matriz_de_consumo!E26</f>
        <v>132544</v>
      </c>
      <c r="F198" s="6">
        <f>+$C$176*Matriz_de_consumo!F26</f>
        <v>130416</v>
      </c>
      <c r="G198" s="6">
        <f>+$C$176*Matriz_de_consumo!G26</f>
        <v>127984</v>
      </c>
      <c r="H198" s="6">
        <f>+$C$176*Matriz_de_consumo!H26</f>
        <v>129808</v>
      </c>
      <c r="I198" s="6">
        <f>+$C$176*Matriz_de_consumo!I26</f>
        <v>130720</v>
      </c>
      <c r="J198" s="6">
        <f>+$C$176*Matriz_de_consumo!J26</f>
        <v>131632</v>
      </c>
      <c r="K198" s="6">
        <f>+$C$176*Matriz_de_consumo!K26</f>
        <v>132240</v>
      </c>
      <c r="L198" s="6">
        <f>+$C$176*Matriz_de_consumo!L26</f>
        <v>124640</v>
      </c>
      <c r="M198" s="6">
        <f>+$C$176*Matriz_de_consumo!M26</f>
        <v>123120</v>
      </c>
      <c r="N198" s="6">
        <f>+$C$176*Matriz_de_consumo!N26</f>
        <v>124944</v>
      </c>
      <c r="O198" s="6">
        <f>+$C$176*Matriz_de_consumo!O26</f>
        <v>130720</v>
      </c>
      <c r="P198" s="6">
        <f>+$C$176*Matriz_de_consumo!P26</f>
        <v>130416</v>
      </c>
      <c r="Q198" s="6">
        <f>+$C$176*Matriz_de_consumo!Q26</f>
        <v>125248</v>
      </c>
      <c r="R198" s="6">
        <f>+$C$176*Matriz_de_consumo!R26</f>
        <v>129200</v>
      </c>
      <c r="S198" s="6">
        <f>+$C$176*Matriz_de_consumo!S26</f>
        <v>127072</v>
      </c>
      <c r="T198" s="6">
        <f>+$C$176*Matriz_de_consumo!T26</f>
        <v>129200</v>
      </c>
      <c r="U198" s="6">
        <f>+$C$176*Matriz_de_consumo!U26</f>
        <v>128592</v>
      </c>
      <c r="V198" s="6">
        <f>+$C$176*Matriz_de_consumo!V26</f>
        <v>102448</v>
      </c>
      <c r="W198" s="6">
        <f>+$C$176*Matriz_de_consumo!W26</f>
        <v>128288</v>
      </c>
      <c r="X198" s="6">
        <f>+$C$176*Matriz_de_consumo!X26</f>
        <v>129808</v>
      </c>
      <c r="Y198" s="6">
        <f>+$C$176*Matriz_de_consumo!Y26</f>
        <v>130416</v>
      </c>
      <c r="Z198" s="6">
        <f>+$C$176*Matriz_de_consumo!Z26</f>
        <v>128896</v>
      </c>
    </row>
    <row r="199" spans="2:26" x14ac:dyDescent="0.2">
      <c r="B199" s="22">
        <f t="shared" si="4"/>
        <v>43851</v>
      </c>
      <c r="C199" s="6">
        <f>+$C$176*Matriz_de_consumo!C27</f>
        <v>131024</v>
      </c>
      <c r="D199" s="6">
        <f>+$C$176*Matriz_de_consumo!D27</f>
        <v>132848</v>
      </c>
      <c r="E199" s="6">
        <f>+$C$176*Matriz_de_consumo!E27</f>
        <v>130112</v>
      </c>
      <c r="F199" s="6">
        <f>+$C$176*Matriz_de_consumo!F27</f>
        <v>122208</v>
      </c>
      <c r="G199" s="6">
        <f>+$C$176*Matriz_de_consumo!G27</f>
        <v>105184</v>
      </c>
      <c r="H199" s="6">
        <f>+$C$176*Matriz_de_consumo!H27</f>
        <v>126464</v>
      </c>
      <c r="I199" s="6">
        <f>+$C$176*Matriz_de_consumo!I27</f>
        <v>129808</v>
      </c>
      <c r="J199" s="6">
        <f>+$C$176*Matriz_de_consumo!J27</f>
        <v>128896</v>
      </c>
      <c r="K199" s="6">
        <f>+$C$176*Matriz_de_consumo!K27</f>
        <v>128288</v>
      </c>
      <c r="L199" s="6">
        <f>+$C$176*Matriz_de_consumo!L27</f>
        <v>128288</v>
      </c>
      <c r="M199" s="6">
        <f>+$C$176*Matriz_de_consumo!M27</f>
        <v>126464</v>
      </c>
      <c r="N199" s="6">
        <f>+$C$176*Matriz_de_consumo!N27</f>
        <v>125856</v>
      </c>
      <c r="O199" s="6">
        <f>+$C$176*Matriz_de_consumo!O27</f>
        <v>128592</v>
      </c>
      <c r="P199" s="6">
        <f>+$C$176*Matriz_de_consumo!P27</f>
        <v>128592</v>
      </c>
      <c r="Q199" s="6">
        <f>+$C$176*Matriz_de_consumo!Q27</f>
        <v>127072</v>
      </c>
      <c r="R199" s="6">
        <f>+$C$176*Matriz_de_consumo!R27</f>
        <v>126160</v>
      </c>
      <c r="S199" s="6">
        <f>+$C$176*Matriz_de_consumo!S27</f>
        <v>126464</v>
      </c>
      <c r="T199" s="6">
        <f>+$C$176*Matriz_de_consumo!T27</f>
        <v>124944</v>
      </c>
      <c r="U199" s="6">
        <f>+$C$176*Matriz_de_consumo!U27</f>
        <v>129808</v>
      </c>
      <c r="V199" s="6">
        <f>+$C$176*Matriz_de_consumo!V27</f>
        <v>127680</v>
      </c>
      <c r="W199" s="6">
        <f>+$C$176*Matriz_de_consumo!W27</f>
        <v>129200</v>
      </c>
      <c r="X199" s="6">
        <f>+$C$176*Matriz_de_consumo!X27</f>
        <v>131632</v>
      </c>
      <c r="Y199" s="6">
        <f>+$C$176*Matriz_de_consumo!Y27</f>
        <v>127072</v>
      </c>
      <c r="Z199" s="6">
        <f>+$C$176*Matriz_de_consumo!Z27</f>
        <v>127680</v>
      </c>
    </row>
    <row r="200" spans="2:26" x14ac:dyDescent="0.2">
      <c r="B200" s="22">
        <f t="shared" si="4"/>
        <v>43852</v>
      </c>
      <c r="C200" s="6">
        <f>+$C$176*Matriz_de_consumo!C28</f>
        <v>126768</v>
      </c>
      <c r="D200" s="6">
        <f>+$C$176*Matriz_de_consumo!D28</f>
        <v>132544</v>
      </c>
      <c r="E200" s="6">
        <f>+$C$176*Matriz_de_consumo!E28</f>
        <v>124640</v>
      </c>
      <c r="F200" s="6">
        <f>+$C$176*Matriz_de_consumo!F28</f>
        <v>115216</v>
      </c>
      <c r="G200" s="6">
        <f>+$C$176*Matriz_de_consumo!G28</f>
        <v>127376</v>
      </c>
      <c r="H200" s="6">
        <f>+$C$176*Matriz_de_consumo!H28</f>
        <v>96064</v>
      </c>
      <c r="I200" s="6">
        <f>+$C$176*Matriz_de_consumo!I28</f>
        <v>116736</v>
      </c>
      <c r="J200" s="6">
        <f>+$C$176*Matriz_de_consumo!J28</f>
        <v>125248</v>
      </c>
      <c r="K200" s="6">
        <f>+$C$176*Matriz_de_consumo!K28</f>
        <v>125552</v>
      </c>
      <c r="L200" s="6">
        <f>+$C$176*Matriz_de_consumo!L28</f>
        <v>128592</v>
      </c>
      <c r="M200" s="6">
        <f>+$C$176*Matriz_de_consumo!M28</f>
        <v>129504</v>
      </c>
      <c r="N200" s="6">
        <f>+$C$176*Matriz_de_consumo!N28</f>
        <v>123728</v>
      </c>
      <c r="O200" s="6">
        <f>+$C$176*Matriz_de_consumo!O28</f>
        <v>129504</v>
      </c>
      <c r="P200" s="6">
        <f>+$C$176*Matriz_de_consumo!P28</f>
        <v>128592</v>
      </c>
      <c r="Q200" s="6">
        <f>+$C$176*Matriz_de_consumo!Q28</f>
        <v>131328</v>
      </c>
      <c r="R200" s="6">
        <f>+$C$176*Matriz_de_consumo!R28</f>
        <v>130416</v>
      </c>
      <c r="S200" s="6">
        <f>+$C$176*Matriz_de_consumo!S28</f>
        <v>125856</v>
      </c>
      <c r="T200" s="6">
        <f>+$C$176*Matriz_de_consumo!T28</f>
        <v>129504</v>
      </c>
      <c r="U200" s="6">
        <f>+$C$176*Matriz_de_consumo!U28</f>
        <v>125248</v>
      </c>
      <c r="V200" s="6">
        <f>+$C$176*Matriz_de_consumo!V28</f>
        <v>127072</v>
      </c>
      <c r="W200" s="6">
        <f>+$C$176*Matriz_de_consumo!W28</f>
        <v>130720</v>
      </c>
      <c r="X200" s="6">
        <f>+$C$176*Matriz_de_consumo!X28</f>
        <v>131024</v>
      </c>
      <c r="Y200" s="6">
        <f>+$C$176*Matriz_de_consumo!Y28</f>
        <v>129808</v>
      </c>
      <c r="Z200" s="6">
        <f>+$C$176*Matriz_de_consumo!Z28</f>
        <v>130720</v>
      </c>
    </row>
    <row r="201" spans="2:26" x14ac:dyDescent="0.2">
      <c r="B201" s="22">
        <f t="shared" si="4"/>
        <v>43853</v>
      </c>
      <c r="C201" s="6">
        <f>+$C$176*Matriz_de_consumo!C29</f>
        <v>122208</v>
      </c>
      <c r="D201" s="6">
        <f>+$C$176*Matriz_de_consumo!D29</f>
        <v>123424</v>
      </c>
      <c r="E201" s="6">
        <f>+$C$176*Matriz_de_consumo!E29</f>
        <v>127376</v>
      </c>
      <c r="F201" s="6">
        <f>+$C$176*Matriz_de_consumo!F29</f>
        <v>132240</v>
      </c>
      <c r="G201" s="6">
        <f>+$C$176*Matriz_de_consumo!G29</f>
        <v>127680</v>
      </c>
      <c r="H201" s="6">
        <f>+$C$176*Matriz_de_consumo!H29</f>
        <v>130720</v>
      </c>
      <c r="I201" s="6">
        <f>+$C$176*Matriz_de_consumo!I29</f>
        <v>131328</v>
      </c>
      <c r="J201" s="6">
        <f>+$C$176*Matriz_de_consumo!J29</f>
        <v>125856</v>
      </c>
      <c r="K201" s="6">
        <f>+$C$176*Matriz_de_consumo!K29</f>
        <v>128592</v>
      </c>
      <c r="L201" s="6">
        <f>+$C$176*Matriz_de_consumo!L29</f>
        <v>128288</v>
      </c>
      <c r="M201" s="6">
        <f>+$C$176*Matriz_de_consumo!M29</f>
        <v>129504</v>
      </c>
      <c r="N201" s="6">
        <f>+$C$176*Matriz_de_consumo!N29</f>
        <v>125552</v>
      </c>
      <c r="O201" s="6">
        <f>+$C$176*Matriz_de_consumo!O29</f>
        <v>125552</v>
      </c>
      <c r="P201" s="6">
        <f>+$C$176*Matriz_de_consumo!P29</f>
        <v>128896</v>
      </c>
      <c r="Q201" s="6">
        <f>+$C$176*Matriz_de_consumo!Q29</f>
        <v>132240</v>
      </c>
      <c r="R201" s="6">
        <f>+$C$176*Matriz_de_consumo!R29</f>
        <v>125856</v>
      </c>
      <c r="S201" s="6">
        <f>+$C$176*Matriz_de_consumo!S29</f>
        <v>128592</v>
      </c>
      <c r="T201" s="6">
        <f>+$C$176*Matriz_de_consumo!T29</f>
        <v>130112</v>
      </c>
      <c r="U201" s="6">
        <f>+$C$176*Matriz_de_consumo!U29</f>
        <v>128288</v>
      </c>
      <c r="V201" s="6">
        <f>+$C$176*Matriz_de_consumo!V29</f>
        <v>125248</v>
      </c>
      <c r="W201" s="6">
        <f>+$C$176*Matriz_de_consumo!W29</f>
        <v>122512</v>
      </c>
      <c r="X201" s="6">
        <f>+$C$176*Matriz_de_consumo!X29</f>
        <v>127376</v>
      </c>
      <c r="Y201" s="6">
        <f>+$C$176*Matriz_de_consumo!Y29</f>
        <v>134368</v>
      </c>
      <c r="Z201" s="6">
        <f>+$C$176*Matriz_de_consumo!Z29</f>
        <v>132240</v>
      </c>
    </row>
    <row r="202" spans="2:26" x14ac:dyDescent="0.2">
      <c r="B202" s="22">
        <f t="shared" si="4"/>
        <v>43854</v>
      </c>
      <c r="C202" s="6">
        <f>+$C$176*Matriz_de_consumo!C30</f>
        <v>124944</v>
      </c>
      <c r="D202" s="6">
        <f>+$C$176*Matriz_de_consumo!D30</f>
        <v>124032</v>
      </c>
      <c r="E202" s="6">
        <f>+$C$176*Matriz_de_consumo!E30</f>
        <v>124336</v>
      </c>
      <c r="F202" s="6">
        <f>+$C$176*Matriz_de_consumo!F30</f>
        <v>123728</v>
      </c>
      <c r="G202" s="6">
        <f>+$C$176*Matriz_de_consumo!G30</f>
        <v>129504</v>
      </c>
      <c r="H202" s="6">
        <f>+$C$176*Matriz_de_consumo!H30</f>
        <v>129808</v>
      </c>
      <c r="I202" s="6">
        <f>+$C$176*Matriz_de_consumo!I30</f>
        <v>127984</v>
      </c>
      <c r="J202" s="6">
        <f>+$C$176*Matriz_de_consumo!J30</f>
        <v>126464</v>
      </c>
      <c r="K202" s="6">
        <f>+$C$176*Matriz_de_consumo!K30</f>
        <v>128896</v>
      </c>
      <c r="L202" s="6">
        <f>+$C$176*Matriz_de_consumo!L30</f>
        <v>128896</v>
      </c>
      <c r="M202" s="6">
        <f>+$C$176*Matriz_de_consumo!M30</f>
        <v>127376</v>
      </c>
      <c r="N202" s="6">
        <f>+$C$176*Matriz_de_consumo!N30</f>
        <v>127376</v>
      </c>
      <c r="O202" s="6">
        <f>+$C$176*Matriz_de_consumo!O30</f>
        <v>129504</v>
      </c>
      <c r="P202" s="6">
        <f>+$C$176*Matriz_de_consumo!P30</f>
        <v>130112</v>
      </c>
      <c r="Q202" s="6">
        <f>+$C$176*Matriz_de_consumo!Q30</f>
        <v>130720</v>
      </c>
      <c r="R202" s="6">
        <f>+$C$176*Matriz_de_consumo!R30</f>
        <v>127680</v>
      </c>
      <c r="S202" s="6">
        <f>+$C$176*Matriz_de_consumo!S30</f>
        <v>124336</v>
      </c>
      <c r="T202" s="6">
        <f>+$C$176*Matriz_de_consumo!T30</f>
        <v>121600</v>
      </c>
      <c r="U202" s="6">
        <f>+$C$176*Matriz_de_consumo!U30</f>
        <v>131936</v>
      </c>
      <c r="V202" s="6">
        <f>+$C$176*Matriz_de_consumo!V30</f>
        <v>131328</v>
      </c>
      <c r="W202" s="6">
        <f>+$C$176*Matriz_de_consumo!W30</f>
        <v>130416</v>
      </c>
      <c r="X202" s="6">
        <f>+$C$176*Matriz_de_consumo!X30</f>
        <v>128288</v>
      </c>
      <c r="Y202" s="6">
        <f>+$C$176*Matriz_de_consumo!Y30</f>
        <v>130720</v>
      </c>
      <c r="Z202" s="6">
        <f>+$C$176*Matriz_de_consumo!Z30</f>
        <v>129808</v>
      </c>
    </row>
    <row r="203" spans="2:26" x14ac:dyDescent="0.2">
      <c r="B203" s="22">
        <f t="shared" si="4"/>
        <v>43855</v>
      </c>
      <c r="C203" s="6">
        <f>+$C$176*Matriz_de_consumo!C31</f>
        <v>123728</v>
      </c>
      <c r="D203" s="6">
        <f>+$C$176*Matriz_de_consumo!D31</f>
        <v>125552</v>
      </c>
      <c r="E203" s="6">
        <f>+$C$176*Matriz_de_consumo!E31</f>
        <v>100624</v>
      </c>
      <c r="F203" s="6">
        <f>+$C$176*Matriz_de_consumo!F31</f>
        <v>129200</v>
      </c>
      <c r="G203" s="6">
        <f>+$C$176*Matriz_de_consumo!G31</f>
        <v>131024</v>
      </c>
      <c r="H203" s="6">
        <f>+$C$176*Matriz_de_consumo!H31</f>
        <v>134064</v>
      </c>
      <c r="I203" s="6">
        <f>+$C$176*Matriz_de_consumo!I31</f>
        <v>127984</v>
      </c>
      <c r="J203" s="6">
        <f>+$C$176*Matriz_de_consumo!J31</f>
        <v>128288</v>
      </c>
      <c r="K203" s="6">
        <f>+$C$176*Matriz_de_consumo!K31</f>
        <v>133152</v>
      </c>
      <c r="L203" s="6">
        <f>+$C$176*Matriz_de_consumo!L31</f>
        <v>132240</v>
      </c>
      <c r="M203" s="6">
        <f>+$C$176*Matriz_de_consumo!M31</f>
        <v>123728</v>
      </c>
      <c r="N203" s="6">
        <f>+$C$176*Matriz_de_consumo!N31</f>
        <v>131024</v>
      </c>
      <c r="O203" s="6">
        <f>+$C$176*Matriz_de_consumo!O31</f>
        <v>127376</v>
      </c>
      <c r="P203" s="6">
        <f>+$C$176*Matriz_de_consumo!P31</f>
        <v>127376</v>
      </c>
      <c r="Q203" s="6">
        <f>+$C$176*Matriz_de_consumo!Q31</f>
        <v>126464</v>
      </c>
      <c r="R203" s="6">
        <f>+$C$176*Matriz_de_consumo!R31</f>
        <v>130720</v>
      </c>
      <c r="S203" s="6">
        <f>+$C$176*Matriz_de_consumo!S31</f>
        <v>133456</v>
      </c>
      <c r="T203" s="6">
        <f>+$C$176*Matriz_de_consumo!T31</f>
        <v>126160</v>
      </c>
      <c r="U203" s="6">
        <f>+$C$176*Matriz_de_consumo!U31</f>
        <v>127376</v>
      </c>
      <c r="V203" s="6">
        <f>+$C$176*Matriz_de_consumo!V31</f>
        <v>125856</v>
      </c>
      <c r="W203" s="6">
        <f>+$C$176*Matriz_de_consumo!W31</f>
        <v>127072</v>
      </c>
      <c r="X203" s="6">
        <f>+$C$176*Matriz_de_consumo!X31</f>
        <v>130112</v>
      </c>
      <c r="Y203" s="6">
        <f>+$C$176*Matriz_de_consumo!Y31</f>
        <v>129200</v>
      </c>
      <c r="Z203" s="6">
        <f>+$C$176*Matriz_de_consumo!Z31</f>
        <v>130416</v>
      </c>
    </row>
    <row r="204" spans="2:26" x14ac:dyDescent="0.2">
      <c r="B204" s="22">
        <f t="shared" si="4"/>
        <v>43856</v>
      </c>
      <c r="C204" s="6">
        <f>+$C$176*Matriz_de_consumo!C32</f>
        <v>126464</v>
      </c>
      <c r="D204" s="6">
        <f>+$C$176*Matriz_de_consumo!D32</f>
        <v>124944</v>
      </c>
      <c r="E204" s="6">
        <f>+$C$176*Matriz_de_consumo!E32</f>
        <v>128592</v>
      </c>
      <c r="F204" s="6">
        <f>+$C$176*Matriz_de_consumo!F32</f>
        <v>131328</v>
      </c>
      <c r="G204" s="6">
        <f>+$C$176*Matriz_de_consumo!G32</f>
        <v>130720</v>
      </c>
      <c r="H204" s="6">
        <f>+$C$176*Matriz_de_consumo!H32</f>
        <v>130112</v>
      </c>
      <c r="I204" s="6">
        <f>+$C$176*Matriz_de_consumo!I32</f>
        <v>129808</v>
      </c>
      <c r="J204" s="6">
        <f>+$C$176*Matriz_de_consumo!J32</f>
        <v>127072</v>
      </c>
      <c r="K204" s="6">
        <f>+$C$176*Matriz_de_consumo!K32</f>
        <v>127984</v>
      </c>
      <c r="L204" s="6">
        <f>+$C$176*Matriz_de_consumo!L32</f>
        <v>126768</v>
      </c>
      <c r="M204" s="6">
        <f>+$C$176*Matriz_de_consumo!M32</f>
        <v>127984</v>
      </c>
      <c r="N204" s="6">
        <f>+$C$176*Matriz_de_consumo!N32</f>
        <v>129200</v>
      </c>
      <c r="O204" s="6">
        <f>+$C$176*Matriz_de_consumo!O32</f>
        <v>133152</v>
      </c>
      <c r="P204" s="6">
        <f>+$C$176*Matriz_de_consumo!P32</f>
        <v>130112</v>
      </c>
      <c r="Q204" s="6">
        <f>+$C$176*Matriz_de_consumo!Q32</f>
        <v>122816</v>
      </c>
      <c r="R204" s="6">
        <f>+$C$176*Matriz_de_consumo!R32</f>
        <v>127072</v>
      </c>
      <c r="S204" s="6">
        <f>+$C$176*Matriz_de_consumo!S32</f>
        <v>127984</v>
      </c>
      <c r="T204" s="6">
        <f>+$C$176*Matriz_de_consumo!T32</f>
        <v>130416</v>
      </c>
      <c r="U204" s="6">
        <f>+$C$176*Matriz_de_consumo!U32</f>
        <v>130720</v>
      </c>
      <c r="V204" s="6">
        <f>+$C$176*Matriz_de_consumo!V32</f>
        <v>127376</v>
      </c>
      <c r="W204" s="6">
        <f>+$C$176*Matriz_de_consumo!W32</f>
        <v>129200</v>
      </c>
      <c r="X204" s="6">
        <f>+$C$176*Matriz_de_consumo!X32</f>
        <v>125856</v>
      </c>
      <c r="Y204" s="6">
        <f>+$C$176*Matriz_de_consumo!Y32</f>
        <v>127984</v>
      </c>
      <c r="Z204" s="6">
        <f>+$C$176*Matriz_de_consumo!Z32</f>
        <v>132240</v>
      </c>
    </row>
    <row r="205" spans="2:26" x14ac:dyDescent="0.2">
      <c r="B205" s="22">
        <f t="shared" si="4"/>
        <v>43857</v>
      </c>
      <c r="C205" s="6">
        <f>+$C$176*Matriz_de_consumo!C33</f>
        <v>128896</v>
      </c>
      <c r="D205" s="6">
        <f>+$C$176*Matriz_de_consumo!D33</f>
        <v>130416</v>
      </c>
      <c r="E205" s="6">
        <f>+$C$176*Matriz_de_consumo!E33</f>
        <v>130416</v>
      </c>
      <c r="F205" s="6">
        <f>+$C$176*Matriz_de_consumo!F33</f>
        <v>125552</v>
      </c>
      <c r="G205" s="6">
        <f>+$C$176*Matriz_de_consumo!G33</f>
        <v>129504</v>
      </c>
      <c r="H205" s="6">
        <f>+$C$176*Matriz_de_consumo!H33</f>
        <v>132848</v>
      </c>
      <c r="I205" s="6">
        <f>+$C$176*Matriz_de_consumo!I33</f>
        <v>133152</v>
      </c>
      <c r="J205" s="6">
        <f>+$C$176*Matriz_de_consumo!J33</f>
        <v>128592</v>
      </c>
      <c r="K205" s="6">
        <f>+$C$176*Matriz_de_consumo!K33</f>
        <v>127072</v>
      </c>
      <c r="L205" s="6">
        <f>+$C$176*Matriz_de_consumo!L33</f>
        <v>131328</v>
      </c>
      <c r="M205" s="6">
        <f>+$C$176*Matriz_de_consumo!M33</f>
        <v>124032</v>
      </c>
      <c r="N205" s="6">
        <f>+$C$176*Matriz_de_consumo!N33</f>
        <v>122816</v>
      </c>
      <c r="O205" s="6">
        <f>+$C$176*Matriz_de_consumo!O33</f>
        <v>131328</v>
      </c>
      <c r="P205" s="6">
        <f>+$C$176*Matriz_de_consumo!P33</f>
        <v>129504</v>
      </c>
      <c r="Q205" s="6">
        <f>+$C$176*Matriz_de_consumo!Q33</f>
        <v>127072</v>
      </c>
      <c r="R205" s="6">
        <f>+$C$176*Matriz_de_consumo!R33</f>
        <v>125552</v>
      </c>
      <c r="S205" s="6">
        <f>+$C$176*Matriz_de_consumo!S33</f>
        <v>123728</v>
      </c>
      <c r="T205" s="6">
        <f>+$C$176*Matriz_de_consumo!T33</f>
        <v>130416</v>
      </c>
      <c r="U205" s="6">
        <f>+$C$176*Matriz_de_consumo!U33</f>
        <v>129808</v>
      </c>
      <c r="V205" s="6">
        <f>+$C$176*Matriz_de_consumo!V33</f>
        <v>128288</v>
      </c>
      <c r="W205" s="6">
        <f>+$C$176*Matriz_de_consumo!W33</f>
        <v>127680</v>
      </c>
      <c r="X205" s="6">
        <f>+$C$176*Matriz_de_consumo!X33</f>
        <v>127984</v>
      </c>
      <c r="Y205" s="6">
        <f>+$C$176*Matriz_de_consumo!Y33</f>
        <v>124640</v>
      </c>
      <c r="Z205" s="6">
        <f>+$C$176*Matriz_de_consumo!Z33</f>
        <v>131632</v>
      </c>
    </row>
    <row r="206" spans="2:26" x14ac:dyDescent="0.2">
      <c r="B206" s="22">
        <f t="shared" si="4"/>
        <v>43858</v>
      </c>
      <c r="C206" s="6">
        <f>+$C$176*Matriz_de_consumo!C34</f>
        <v>128592</v>
      </c>
      <c r="D206" s="6">
        <f>+$C$176*Matriz_de_consumo!D34</f>
        <v>98496</v>
      </c>
      <c r="E206" s="6">
        <f>+$C$176*Matriz_de_consumo!E34</f>
        <v>129200</v>
      </c>
      <c r="F206" s="6">
        <f>+$C$176*Matriz_de_consumo!F34</f>
        <v>100016</v>
      </c>
      <c r="G206" s="6">
        <f>+$C$176*Matriz_de_consumo!G34</f>
        <v>127680</v>
      </c>
      <c r="H206" s="6">
        <f>+$C$176*Matriz_de_consumo!H34</f>
        <v>129200</v>
      </c>
      <c r="I206" s="6">
        <f>+$C$176*Matriz_de_consumo!I34</f>
        <v>131936</v>
      </c>
      <c r="J206" s="6">
        <f>+$C$176*Matriz_de_consumo!J34</f>
        <v>128896</v>
      </c>
      <c r="K206" s="6">
        <f>+$C$176*Matriz_de_consumo!K34</f>
        <v>128896</v>
      </c>
      <c r="L206" s="6">
        <f>+$C$176*Matriz_de_consumo!L34</f>
        <v>130416</v>
      </c>
      <c r="M206" s="6">
        <f>+$C$176*Matriz_de_consumo!M34</f>
        <v>130416</v>
      </c>
      <c r="N206" s="6">
        <f>+$C$176*Matriz_de_consumo!N34</f>
        <v>129808</v>
      </c>
      <c r="O206" s="6">
        <f>+$C$176*Matriz_de_consumo!O34</f>
        <v>123728</v>
      </c>
      <c r="P206" s="6">
        <f>+$C$176*Matriz_de_consumo!P34</f>
        <v>124944</v>
      </c>
      <c r="Q206" s="6">
        <f>+$C$176*Matriz_de_consumo!Q34</f>
        <v>118864</v>
      </c>
      <c r="R206" s="6">
        <f>+$C$176*Matriz_de_consumo!R34</f>
        <v>125856</v>
      </c>
      <c r="S206" s="6">
        <f>+$C$176*Matriz_de_consumo!S34</f>
        <v>129200</v>
      </c>
      <c r="T206" s="6">
        <f>+$C$176*Matriz_de_consumo!T34</f>
        <v>131632</v>
      </c>
      <c r="U206" s="6">
        <f>+$C$176*Matriz_de_consumo!U34</f>
        <v>133456</v>
      </c>
      <c r="V206" s="6">
        <f>+$C$176*Matriz_de_consumo!V34</f>
        <v>131024</v>
      </c>
      <c r="W206" s="6">
        <f>+$C$176*Matriz_de_consumo!W34</f>
        <v>126160</v>
      </c>
      <c r="X206" s="6">
        <f>+$C$176*Matriz_de_consumo!X34</f>
        <v>127376</v>
      </c>
      <c r="Y206" s="6">
        <f>+$C$176*Matriz_de_consumo!Y34</f>
        <v>131024</v>
      </c>
      <c r="Z206" s="6">
        <f>+$C$176*Matriz_de_consumo!Z34</f>
        <v>127680</v>
      </c>
    </row>
    <row r="207" spans="2:26" x14ac:dyDescent="0.2">
      <c r="B207" s="22">
        <f t="shared" si="4"/>
        <v>43859</v>
      </c>
      <c r="C207" s="6">
        <f>+$C$176*Matriz_de_consumo!C35</f>
        <v>128592</v>
      </c>
      <c r="D207" s="6">
        <f>+$C$176*Matriz_de_consumo!D35</f>
        <v>125552</v>
      </c>
      <c r="E207" s="6">
        <f>+$C$176*Matriz_de_consumo!E35</f>
        <v>130416</v>
      </c>
      <c r="F207" s="6">
        <f>+$C$176*Matriz_de_consumo!F35</f>
        <v>129200</v>
      </c>
      <c r="G207" s="6">
        <f>+$C$176*Matriz_de_consumo!G35</f>
        <v>128288</v>
      </c>
      <c r="H207" s="6">
        <f>+$C$176*Matriz_de_consumo!H35</f>
        <v>127072</v>
      </c>
      <c r="I207" s="6">
        <f>+$C$176*Matriz_de_consumo!I35</f>
        <v>130720</v>
      </c>
      <c r="J207" s="6">
        <f>+$C$176*Matriz_de_consumo!J35</f>
        <v>131024</v>
      </c>
      <c r="K207" s="6">
        <f>+$C$176*Matriz_de_consumo!K35</f>
        <v>131328</v>
      </c>
      <c r="L207" s="6">
        <f>+$C$176*Matriz_de_consumo!L35</f>
        <v>128896</v>
      </c>
      <c r="M207" s="6">
        <f>+$C$176*Matriz_de_consumo!M35</f>
        <v>127376</v>
      </c>
      <c r="N207" s="6">
        <f>+$C$176*Matriz_de_consumo!N35</f>
        <v>130720</v>
      </c>
      <c r="O207" s="6">
        <f>+$C$176*Matriz_de_consumo!O35</f>
        <v>129808</v>
      </c>
      <c r="P207" s="6">
        <f>+$C$176*Matriz_de_consumo!P35</f>
        <v>123728</v>
      </c>
      <c r="Q207" s="6">
        <f>+$C$176*Matriz_de_consumo!Q35</f>
        <v>128896</v>
      </c>
      <c r="R207" s="6">
        <f>+$C$176*Matriz_de_consumo!R35</f>
        <v>133152</v>
      </c>
      <c r="S207" s="6">
        <f>+$C$176*Matriz_de_consumo!S35</f>
        <v>132544</v>
      </c>
      <c r="T207" s="6">
        <f>+$C$176*Matriz_de_consumo!T35</f>
        <v>124032</v>
      </c>
      <c r="U207" s="6">
        <f>+$C$176*Matriz_de_consumo!U35</f>
        <v>132544</v>
      </c>
      <c r="V207" s="6">
        <f>+$C$176*Matriz_de_consumo!V35</f>
        <v>105488</v>
      </c>
      <c r="W207" s="6">
        <f>+$C$176*Matriz_de_consumo!W35</f>
        <v>120688</v>
      </c>
      <c r="X207" s="6">
        <f>+$C$176*Matriz_de_consumo!X35</f>
        <v>121296</v>
      </c>
      <c r="Y207" s="6">
        <f>+$C$176*Matriz_de_consumo!Y35</f>
        <v>126464</v>
      </c>
      <c r="Z207" s="6">
        <f>+$C$176*Matriz_de_consumo!Z35</f>
        <v>125552</v>
      </c>
    </row>
    <row r="208" spans="2:26" x14ac:dyDescent="0.2">
      <c r="B208" s="22">
        <f t="shared" si="4"/>
        <v>43860</v>
      </c>
      <c r="C208" s="6">
        <f>+$C$176*Matriz_de_consumo!C36</f>
        <v>127072</v>
      </c>
      <c r="D208" s="6">
        <f>+$C$176*Matriz_de_consumo!D36</f>
        <v>122816</v>
      </c>
      <c r="E208" s="6">
        <f>+$C$176*Matriz_de_consumo!E36</f>
        <v>122208</v>
      </c>
      <c r="F208" s="6">
        <f>+$C$176*Matriz_de_consumo!F36</f>
        <v>128288</v>
      </c>
      <c r="G208" s="6">
        <f>+$C$176*Matriz_de_consumo!G36</f>
        <v>121904</v>
      </c>
      <c r="H208" s="6">
        <f>+$C$176*Matriz_de_consumo!H36</f>
        <v>130416</v>
      </c>
      <c r="I208" s="6">
        <f>+$C$176*Matriz_de_consumo!I36</f>
        <v>129200</v>
      </c>
      <c r="J208" s="6">
        <f>+$C$176*Matriz_de_consumo!J36</f>
        <v>129200</v>
      </c>
      <c r="K208" s="6">
        <f>+$C$176*Matriz_de_consumo!K36</f>
        <v>122512</v>
      </c>
      <c r="L208" s="6">
        <f>+$C$176*Matriz_de_consumo!L36</f>
        <v>127680</v>
      </c>
      <c r="M208" s="6">
        <f>+$C$176*Matriz_de_consumo!M36</f>
        <v>127072</v>
      </c>
      <c r="N208" s="6">
        <f>+$C$176*Matriz_de_consumo!N36</f>
        <v>127680</v>
      </c>
      <c r="O208" s="6">
        <f>+$C$176*Matriz_de_consumo!O36</f>
        <v>125248</v>
      </c>
      <c r="P208" s="6">
        <f>+$C$176*Matriz_de_consumo!P36</f>
        <v>128288</v>
      </c>
      <c r="Q208" s="6">
        <f>+$C$176*Matriz_de_consumo!Q36</f>
        <v>123424</v>
      </c>
      <c r="R208" s="6">
        <f>+$C$176*Matriz_de_consumo!R36</f>
        <v>123424</v>
      </c>
      <c r="S208" s="6">
        <f>+$C$176*Matriz_de_consumo!S36</f>
        <v>127072</v>
      </c>
      <c r="T208" s="6">
        <f>+$C$176*Matriz_de_consumo!T36</f>
        <v>126464</v>
      </c>
      <c r="U208" s="6">
        <f>+$C$176*Matriz_de_consumo!U36</f>
        <v>129504</v>
      </c>
      <c r="V208" s="6">
        <f>+$C$176*Matriz_de_consumo!V36</f>
        <v>126464</v>
      </c>
      <c r="W208" s="6">
        <f>+$C$176*Matriz_de_consumo!W36</f>
        <v>125856</v>
      </c>
      <c r="X208" s="6">
        <f>+$C$176*Matriz_de_consumo!X36</f>
        <v>122208</v>
      </c>
      <c r="Y208" s="6">
        <f>+$C$176*Matriz_de_consumo!Y36</f>
        <v>124944</v>
      </c>
      <c r="Z208" s="6">
        <f>+$C$176*Matriz_de_consumo!Z36</f>
        <v>130416</v>
      </c>
    </row>
    <row r="209" spans="2:26" x14ac:dyDescent="0.2">
      <c r="B209" s="22">
        <f t="shared" si="4"/>
        <v>43861</v>
      </c>
      <c r="C209" s="6">
        <f>+$C$176*Matriz_de_consumo!C37</f>
        <v>127072</v>
      </c>
      <c r="D209" s="6">
        <f>+$C$176*Matriz_de_consumo!D37</f>
        <v>123424</v>
      </c>
      <c r="E209" s="6">
        <f>+$C$176*Matriz_de_consumo!E37</f>
        <v>128288</v>
      </c>
      <c r="F209" s="6">
        <f>+$C$176*Matriz_de_consumo!F37</f>
        <v>124032</v>
      </c>
      <c r="G209" s="6">
        <f>+$C$176*Matriz_de_consumo!G37</f>
        <v>122816</v>
      </c>
      <c r="H209" s="6">
        <f>+$C$176*Matriz_de_consumo!H37</f>
        <v>128592</v>
      </c>
      <c r="I209" s="6">
        <f>+$C$176*Matriz_de_consumo!I37</f>
        <v>126160</v>
      </c>
      <c r="J209" s="6">
        <f>+$C$176*Matriz_de_consumo!J37</f>
        <v>128896</v>
      </c>
      <c r="K209" s="6">
        <f>+$C$176*Matriz_de_consumo!K37</f>
        <v>126768</v>
      </c>
      <c r="L209" s="6">
        <f>+$C$176*Matriz_de_consumo!L37</f>
        <v>126160</v>
      </c>
      <c r="M209" s="6">
        <f>+$C$176*Matriz_de_consumo!M37</f>
        <v>122208</v>
      </c>
      <c r="N209" s="6">
        <f>+$C$176*Matriz_de_consumo!N37</f>
        <v>128896</v>
      </c>
      <c r="O209" s="6">
        <f>+$C$176*Matriz_de_consumo!O37</f>
        <v>129808</v>
      </c>
      <c r="P209" s="6">
        <f>+$C$176*Matriz_de_consumo!P37</f>
        <v>126768</v>
      </c>
      <c r="Q209" s="6">
        <f>+$C$176*Matriz_de_consumo!Q37</f>
        <v>123728</v>
      </c>
      <c r="R209" s="6">
        <f>+$C$176*Matriz_de_consumo!R37</f>
        <v>131328</v>
      </c>
      <c r="S209" s="6">
        <f>+$C$176*Matriz_de_consumo!S37</f>
        <v>125856</v>
      </c>
      <c r="T209" s="6">
        <f>+$C$176*Matriz_de_consumo!T37</f>
        <v>122512</v>
      </c>
      <c r="U209" s="6">
        <f>+$C$176*Matriz_de_consumo!U37</f>
        <v>130416</v>
      </c>
      <c r="V209" s="6">
        <f>+$C$176*Matriz_de_consumo!V37</f>
        <v>127376</v>
      </c>
      <c r="W209" s="6">
        <f>+$C$176*Matriz_de_consumo!W37</f>
        <v>129808</v>
      </c>
      <c r="X209" s="6">
        <f>+$C$176*Matriz_de_consumo!X37</f>
        <v>126768</v>
      </c>
      <c r="Y209" s="6">
        <f>+$C$176*Matriz_de_consumo!Y37</f>
        <v>129504</v>
      </c>
      <c r="Z209" s="6">
        <f>+$C$176*Matriz_de_consumo!Z37</f>
        <v>126464</v>
      </c>
    </row>
    <row r="211" spans="2:26" x14ac:dyDescent="0.2">
      <c r="B211" s="20" t="s">
        <v>27</v>
      </c>
      <c r="C211" s="15">
        <f>+SUM(C179:Z209)</f>
        <v>95199120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5.32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43831</v>
      </c>
      <c r="C220" s="6">
        <f>+$C$217*Matriz_de_consumo!C7</f>
        <v>93206.400000000009</v>
      </c>
      <c r="D220" s="6">
        <f>+$C$217*Matriz_de_consumo!D7</f>
        <v>91504</v>
      </c>
      <c r="E220" s="6">
        <f>+$C$217*Matriz_de_consumo!E7</f>
        <v>91929.600000000006</v>
      </c>
      <c r="F220" s="6">
        <f>+$C$217*Matriz_de_consumo!F7</f>
        <v>88312</v>
      </c>
      <c r="G220" s="6">
        <f>+$C$217*Matriz_de_consumo!G7</f>
        <v>91291.200000000012</v>
      </c>
      <c r="H220" s="6">
        <f>+$C$217*Matriz_de_consumo!H7</f>
        <v>93206.400000000009</v>
      </c>
      <c r="I220" s="6">
        <f>+$C$217*Matriz_de_consumo!I7</f>
        <v>88737.600000000006</v>
      </c>
      <c r="J220" s="6">
        <f>+$C$217*Matriz_de_consumo!J7</f>
        <v>87886.400000000009</v>
      </c>
      <c r="K220" s="6">
        <f>+$C$217*Matriz_de_consumo!K7</f>
        <v>89163.200000000012</v>
      </c>
      <c r="L220" s="6">
        <f>+$C$217*Matriz_de_consumo!L7</f>
        <v>88524.800000000003</v>
      </c>
      <c r="M220" s="6">
        <f>+$C$217*Matriz_de_consumo!M7</f>
        <v>88950.400000000009</v>
      </c>
      <c r="N220" s="6">
        <f>+$C$217*Matriz_de_consumo!N7</f>
        <v>91716.800000000003</v>
      </c>
      <c r="O220" s="6">
        <f>+$C$217*Matriz_de_consumo!O7</f>
        <v>91929.600000000006</v>
      </c>
      <c r="P220" s="6">
        <f>+$C$217*Matriz_de_consumo!P7</f>
        <v>89163.200000000012</v>
      </c>
      <c r="Q220" s="6">
        <f>+$C$217*Matriz_de_consumo!Q7</f>
        <v>90227.200000000012</v>
      </c>
      <c r="R220" s="6">
        <f>+$C$217*Matriz_de_consumo!R7</f>
        <v>87248</v>
      </c>
      <c r="S220" s="6">
        <f>+$C$217*Matriz_de_consumo!S7</f>
        <v>85545.600000000006</v>
      </c>
      <c r="T220" s="6">
        <f>+$C$217*Matriz_de_consumo!T7</f>
        <v>89376</v>
      </c>
      <c r="U220" s="6">
        <f>+$C$217*Matriz_de_consumo!U7</f>
        <v>93419.200000000012</v>
      </c>
      <c r="V220" s="6">
        <f>+$C$217*Matriz_de_consumo!V7</f>
        <v>91716.800000000003</v>
      </c>
      <c r="W220" s="6">
        <f>+$C$217*Matriz_de_consumo!W7</f>
        <v>92355.200000000012</v>
      </c>
      <c r="X220" s="6">
        <f>+$C$217*Matriz_de_consumo!X7</f>
        <v>92568</v>
      </c>
      <c r="Y220" s="6">
        <f>+$C$217*Matriz_de_consumo!Y7</f>
        <v>90014.400000000009</v>
      </c>
      <c r="Z220" s="6">
        <f>+$C$217*Matriz_de_consumo!Z7</f>
        <v>85971.200000000012</v>
      </c>
    </row>
    <row r="221" spans="2:26" x14ac:dyDescent="0.2">
      <c r="B221" s="22">
        <f t="shared" ref="B221:B250" si="5">+B180</f>
        <v>43832</v>
      </c>
      <c r="C221" s="6">
        <f>+$C$217*Matriz_de_consumo!C8</f>
        <v>89801.600000000006</v>
      </c>
      <c r="D221" s="6">
        <f>+$C$217*Matriz_de_consumo!D8</f>
        <v>90652.800000000003</v>
      </c>
      <c r="E221" s="6">
        <f>+$C$217*Matriz_de_consumo!E8</f>
        <v>92142.400000000009</v>
      </c>
      <c r="F221" s="6">
        <f>+$C$217*Matriz_de_consumo!F8</f>
        <v>90440</v>
      </c>
      <c r="G221" s="6">
        <f>+$C$217*Matriz_de_consumo!G8</f>
        <v>90440</v>
      </c>
      <c r="H221" s="6">
        <f>+$C$217*Matriz_de_consumo!H8</f>
        <v>87673.600000000006</v>
      </c>
      <c r="I221" s="6">
        <f>+$C$217*Matriz_de_consumo!I8</f>
        <v>90865.600000000006</v>
      </c>
      <c r="J221" s="6">
        <f>+$C$217*Matriz_de_consumo!J8</f>
        <v>89163.200000000012</v>
      </c>
      <c r="K221" s="6">
        <f>+$C$217*Matriz_de_consumo!K8</f>
        <v>88099.200000000012</v>
      </c>
      <c r="L221" s="6">
        <f>+$C$217*Matriz_de_consumo!L8</f>
        <v>91078.400000000009</v>
      </c>
      <c r="M221" s="6">
        <f>+$C$217*Matriz_de_consumo!M8</f>
        <v>92780.800000000003</v>
      </c>
      <c r="N221" s="6">
        <f>+$C$217*Matriz_de_consumo!N8</f>
        <v>86184</v>
      </c>
      <c r="O221" s="6">
        <f>+$C$217*Matriz_de_consumo!O8</f>
        <v>85332.800000000003</v>
      </c>
      <c r="P221" s="6">
        <f>+$C$217*Matriz_de_consumo!P8</f>
        <v>86822.400000000009</v>
      </c>
      <c r="Q221" s="6">
        <f>+$C$217*Matriz_de_consumo!Q8</f>
        <v>91504</v>
      </c>
      <c r="R221" s="6">
        <f>+$C$217*Matriz_de_consumo!R8</f>
        <v>88312</v>
      </c>
      <c r="S221" s="6">
        <f>+$C$217*Matriz_de_consumo!S8</f>
        <v>84056</v>
      </c>
      <c r="T221" s="6">
        <f>+$C$217*Matriz_de_consumo!T8</f>
        <v>83630.400000000009</v>
      </c>
      <c r="U221" s="6">
        <f>+$C$217*Matriz_de_consumo!U8</f>
        <v>84694.400000000009</v>
      </c>
      <c r="V221" s="6">
        <f>+$C$217*Matriz_de_consumo!V8</f>
        <v>87035.200000000012</v>
      </c>
      <c r="W221" s="6">
        <f>+$C$217*Matriz_de_consumo!W8</f>
        <v>90227.200000000012</v>
      </c>
      <c r="X221" s="6">
        <f>+$C$217*Matriz_de_consumo!X8</f>
        <v>89376</v>
      </c>
      <c r="Y221" s="6">
        <f>+$C$217*Matriz_de_consumo!Y8</f>
        <v>88524.800000000003</v>
      </c>
      <c r="Z221" s="6">
        <f>+$C$217*Matriz_de_consumo!Z8</f>
        <v>89376</v>
      </c>
    </row>
    <row r="222" spans="2:26" x14ac:dyDescent="0.2">
      <c r="B222" s="22">
        <f t="shared" si="5"/>
        <v>43833</v>
      </c>
      <c r="C222" s="6">
        <f>+$C$217*Matriz_de_consumo!C9</f>
        <v>85758.400000000009</v>
      </c>
      <c r="D222" s="6">
        <f>+$C$217*Matriz_de_consumo!D9</f>
        <v>86396.800000000003</v>
      </c>
      <c r="E222" s="6">
        <f>+$C$217*Matriz_de_consumo!E9</f>
        <v>89588.800000000003</v>
      </c>
      <c r="F222" s="6">
        <f>+$C$217*Matriz_de_consumo!F9</f>
        <v>91291.200000000012</v>
      </c>
      <c r="G222" s="6">
        <f>+$C$217*Matriz_de_consumo!G9</f>
        <v>92355.200000000012</v>
      </c>
      <c r="H222" s="6">
        <f>+$C$217*Matriz_de_consumo!H9</f>
        <v>89588.800000000003</v>
      </c>
      <c r="I222" s="6">
        <f>+$C$217*Matriz_de_consumo!I9</f>
        <v>90014.400000000009</v>
      </c>
      <c r="J222" s="6">
        <f>+$C$217*Matriz_de_consumo!J9</f>
        <v>86609.600000000006</v>
      </c>
      <c r="K222" s="6">
        <f>+$C$217*Matriz_de_consumo!K9</f>
        <v>84056</v>
      </c>
      <c r="L222" s="6">
        <f>+$C$217*Matriz_de_consumo!L9</f>
        <v>92142.400000000009</v>
      </c>
      <c r="M222" s="6">
        <f>+$C$217*Matriz_de_consumo!M9</f>
        <v>95972.800000000003</v>
      </c>
      <c r="N222" s="6">
        <f>+$C$217*Matriz_de_consumo!N9</f>
        <v>93844.800000000003</v>
      </c>
      <c r="O222" s="6">
        <f>+$C$217*Matriz_de_consumo!O9</f>
        <v>75969.600000000006</v>
      </c>
      <c r="P222" s="6">
        <f>+$C$217*Matriz_de_consumo!P9</f>
        <v>79374.400000000009</v>
      </c>
      <c r="Q222" s="6">
        <f>+$C$217*Matriz_de_consumo!Q9</f>
        <v>89801.600000000006</v>
      </c>
      <c r="R222" s="6">
        <f>+$C$217*Matriz_de_consumo!R9</f>
        <v>89588.800000000003</v>
      </c>
      <c r="S222" s="6">
        <f>+$C$217*Matriz_de_consumo!S9</f>
        <v>89588.800000000003</v>
      </c>
      <c r="T222" s="6">
        <f>+$C$217*Matriz_de_consumo!T9</f>
        <v>92355.200000000012</v>
      </c>
      <c r="U222" s="6">
        <f>+$C$217*Matriz_de_consumo!U9</f>
        <v>88524.800000000003</v>
      </c>
      <c r="V222" s="6">
        <f>+$C$217*Matriz_de_consumo!V9</f>
        <v>71713.600000000006</v>
      </c>
      <c r="W222" s="6">
        <f>+$C$217*Matriz_de_consumo!W9</f>
        <v>88950.400000000009</v>
      </c>
      <c r="X222" s="6">
        <f>+$C$217*Matriz_de_consumo!X9</f>
        <v>89801.600000000006</v>
      </c>
      <c r="Y222" s="6">
        <f>+$C$217*Matriz_de_consumo!Y9</f>
        <v>91291.200000000012</v>
      </c>
      <c r="Z222" s="6">
        <f>+$C$217*Matriz_de_consumo!Z9</f>
        <v>91716.800000000003</v>
      </c>
    </row>
    <row r="223" spans="2:26" x14ac:dyDescent="0.2">
      <c r="B223" s="22">
        <f t="shared" si="5"/>
        <v>43834</v>
      </c>
      <c r="C223" s="6">
        <f>+$C$217*Matriz_de_consumo!C10</f>
        <v>89588.800000000003</v>
      </c>
      <c r="D223" s="6">
        <f>+$C$217*Matriz_de_consumo!D10</f>
        <v>90440</v>
      </c>
      <c r="E223" s="6">
        <f>+$C$217*Matriz_de_consumo!E10</f>
        <v>87035.200000000012</v>
      </c>
      <c r="F223" s="6">
        <f>+$C$217*Matriz_de_consumo!F10</f>
        <v>88950.400000000009</v>
      </c>
      <c r="G223" s="6">
        <f>+$C$217*Matriz_de_consumo!G10</f>
        <v>90865.600000000006</v>
      </c>
      <c r="H223" s="6">
        <f>+$C$217*Matriz_de_consumo!H10</f>
        <v>90227.200000000012</v>
      </c>
      <c r="I223" s="6">
        <f>+$C$217*Matriz_de_consumo!I10</f>
        <v>91504</v>
      </c>
      <c r="J223" s="6">
        <f>+$C$217*Matriz_de_consumo!J10</f>
        <v>92568</v>
      </c>
      <c r="K223" s="6">
        <f>+$C$217*Matriz_de_consumo!K10</f>
        <v>90440</v>
      </c>
      <c r="L223" s="6">
        <f>+$C$217*Matriz_de_consumo!L10</f>
        <v>87673.600000000006</v>
      </c>
      <c r="M223" s="6">
        <f>+$C$217*Matriz_de_consumo!M10</f>
        <v>90227.200000000012</v>
      </c>
      <c r="N223" s="6">
        <f>+$C$217*Matriz_de_consumo!N10</f>
        <v>91504</v>
      </c>
      <c r="O223" s="6">
        <f>+$C$217*Matriz_de_consumo!O10</f>
        <v>88524.800000000003</v>
      </c>
      <c r="P223" s="6">
        <f>+$C$217*Matriz_de_consumo!P10</f>
        <v>91291.200000000012</v>
      </c>
      <c r="Q223" s="6">
        <f>+$C$217*Matriz_de_consumo!Q10</f>
        <v>93206.400000000009</v>
      </c>
      <c r="R223" s="6">
        <f>+$C$217*Matriz_de_consumo!R10</f>
        <v>89801.600000000006</v>
      </c>
      <c r="S223" s="6">
        <f>+$C$217*Matriz_de_consumo!S10</f>
        <v>88312</v>
      </c>
      <c r="T223" s="6">
        <f>+$C$217*Matriz_de_consumo!T10</f>
        <v>88737.600000000006</v>
      </c>
      <c r="U223" s="6">
        <f>+$C$217*Matriz_de_consumo!U10</f>
        <v>92355.200000000012</v>
      </c>
      <c r="V223" s="6">
        <f>+$C$217*Matriz_de_consumo!V10</f>
        <v>91929.600000000006</v>
      </c>
      <c r="W223" s="6">
        <f>+$C$217*Matriz_de_consumo!W10</f>
        <v>90014.400000000009</v>
      </c>
      <c r="X223" s="6">
        <f>+$C$217*Matriz_de_consumo!X10</f>
        <v>88950.400000000009</v>
      </c>
      <c r="Y223" s="6">
        <f>+$C$217*Matriz_de_consumo!Y10</f>
        <v>85120</v>
      </c>
      <c r="Z223" s="6">
        <f>+$C$217*Matriz_de_consumo!Z10</f>
        <v>89376</v>
      </c>
    </row>
    <row r="224" spans="2:26" x14ac:dyDescent="0.2">
      <c r="B224" s="22">
        <f t="shared" si="5"/>
        <v>43835</v>
      </c>
      <c r="C224" s="6">
        <f>+$C$217*Matriz_de_consumo!C11</f>
        <v>91716.800000000003</v>
      </c>
      <c r="D224" s="6">
        <f>+$C$217*Matriz_de_consumo!D11</f>
        <v>93632</v>
      </c>
      <c r="E224" s="6">
        <f>+$C$217*Matriz_de_consumo!E11</f>
        <v>91716.800000000003</v>
      </c>
      <c r="F224" s="6">
        <f>+$C$217*Matriz_de_consumo!F11</f>
        <v>90865.600000000006</v>
      </c>
      <c r="G224" s="6">
        <f>+$C$217*Matriz_de_consumo!G11</f>
        <v>89163.200000000012</v>
      </c>
      <c r="H224" s="6">
        <f>+$C$217*Matriz_de_consumo!H11</f>
        <v>88950.400000000009</v>
      </c>
      <c r="I224" s="6">
        <f>+$C$217*Matriz_de_consumo!I11</f>
        <v>90014.400000000009</v>
      </c>
      <c r="J224" s="6">
        <f>+$C$217*Matriz_de_consumo!J11</f>
        <v>91291.200000000012</v>
      </c>
      <c r="K224" s="6">
        <f>+$C$217*Matriz_de_consumo!K11</f>
        <v>91716.800000000003</v>
      </c>
      <c r="L224" s="6">
        <f>+$C$217*Matriz_de_consumo!L11</f>
        <v>91929.600000000006</v>
      </c>
      <c r="M224" s="6">
        <f>+$C$217*Matriz_de_consumo!M11</f>
        <v>89376</v>
      </c>
      <c r="N224" s="6">
        <f>+$C$217*Matriz_de_consumo!N11</f>
        <v>90865.600000000006</v>
      </c>
      <c r="O224" s="6">
        <f>+$C$217*Matriz_de_consumo!O11</f>
        <v>92780.800000000003</v>
      </c>
      <c r="P224" s="6">
        <f>+$C$217*Matriz_de_consumo!P11</f>
        <v>90652.800000000003</v>
      </c>
      <c r="Q224" s="6">
        <f>+$C$217*Matriz_de_consumo!Q11</f>
        <v>90014.400000000009</v>
      </c>
      <c r="R224" s="6">
        <f>+$C$217*Matriz_de_consumo!R11</f>
        <v>89376</v>
      </c>
      <c r="S224" s="6">
        <f>+$C$217*Matriz_de_consumo!S11</f>
        <v>92142.400000000009</v>
      </c>
      <c r="T224" s="6">
        <f>+$C$217*Matriz_de_consumo!T11</f>
        <v>86609.600000000006</v>
      </c>
      <c r="U224" s="6">
        <f>+$C$217*Matriz_de_consumo!U11</f>
        <v>90652.800000000003</v>
      </c>
      <c r="V224" s="6">
        <f>+$C$217*Matriz_de_consumo!V11</f>
        <v>93419.200000000012</v>
      </c>
      <c r="W224" s="6">
        <f>+$C$217*Matriz_de_consumo!W11</f>
        <v>93206.400000000009</v>
      </c>
      <c r="X224" s="6">
        <f>+$C$217*Matriz_de_consumo!X11</f>
        <v>91291.200000000012</v>
      </c>
      <c r="Y224" s="6">
        <f>+$C$217*Matriz_de_consumo!Y11</f>
        <v>89801.600000000006</v>
      </c>
      <c r="Z224" s="6">
        <f>+$C$217*Matriz_de_consumo!Z11</f>
        <v>87248</v>
      </c>
    </row>
    <row r="225" spans="2:26" x14ac:dyDescent="0.2">
      <c r="B225" s="22">
        <f t="shared" si="5"/>
        <v>43836</v>
      </c>
      <c r="C225" s="6">
        <f>+$C$217*Matriz_de_consumo!C12</f>
        <v>84907.200000000012</v>
      </c>
      <c r="D225" s="6">
        <f>+$C$217*Matriz_de_consumo!D12</f>
        <v>90652.800000000003</v>
      </c>
      <c r="E225" s="6">
        <f>+$C$217*Matriz_de_consumo!E12</f>
        <v>93632</v>
      </c>
      <c r="F225" s="6">
        <f>+$C$217*Matriz_de_consumo!F12</f>
        <v>75331.199999999997</v>
      </c>
      <c r="G225" s="6">
        <f>+$C$217*Matriz_de_consumo!G12</f>
        <v>71288</v>
      </c>
      <c r="H225" s="6">
        <f>+$C$217*Matriz_de_consumo!H12</f>
        <v>88737.600000000006</v>
      </c>
      <c r="I225" s="6">
        <f>+$C$217*Matriz_de_consumo!I12</f>
        <v>86184</v>
      </c>
      <c r="J225" s="6">
        <f>+$C$217*Matriz_de_consumo!J12</f>
        <v>91504</v>
      </c>
      <c r="K225" s="6">
        <f>+$C$217*Matriz_de_consumo!K12</f>
        <v>94908.800000000003</v>
      </c>
      <c r="L225" s="6">
        <f>+$C$217*Matriz_de_consumo!L12</f>
        <v>90865.600000000006</v>
      </c>
      <c r="M225" s="6">
        <f>+$C$217*Matriz_de_consumo!M12</f>
        <v>90652.800000000003</v>
      </c>
      <c r="N225" s="6">
        <f>+$C$217*Matriz_de_consumo!N12</f>
        <v>91504</v>
      </c>
      <c r="O225" s="6">
        <f>+$C$217*Matriz_de_consumo!O12</f>
        <v>86822.400000000009</v>
      </c>
      <c r="P225" s="6">
        <f>+$C$217*Matriz_de_consumo!P12</f>
        <v>86822.400000000009</v>
      </c>
      <c r="Q225" s="6">
        <f>+$C$217*Matriz_de_consumo!Q12</f>
        <v>88312</v>
      </c>
      <c r="R225" s="6">
        <f>+$C$217*Matriz_de_consumo!R12</f>
        <v>89376</v>
      </c>
      <c r="S225" s="6">
        <f>+$C$217*Matriz_de_consumo!S12</f>
        <v>93632</v>
      </c>
      <c r="T225" s="6">
        <f>+$C$217*Matriz_de_consumo!T12</f>
        <v>91929.600000000006</v>
      </c>
      <c r="U225" s="6">
        <f>+$C$217*Matriz_de_consumo!U12</f>
        <v>88524.800000000003</v>
      </c>
      <c r="V225" s="6">
        <f>+$C$217*Matriz_de_consumo!V12</f>
        <v>86822.400000000009</v>
      </c>
      <c r="W225" s="6">
        <f>+$C$217*Matriz_de_consumo!W12</f>
        <v>90014.400000000009</v>
      </c>
      <c r="X225" s="6">
        <f>+$C$217*Matriz_de_consumo!X12</f>
        <v>90440</v>
      </c>
      <c r="Y225" s="6">
        <f>+$C$217*Matriz_de_consumo!Y12</f>
        <v>90440</v>
      </c>
      <c r="Z225" s="6">
        <f>+$C$217*Matriz_de_consumo!Z12</f>
        <v>88312</v>
      </c>
    </row>
    <row r="226" spans="2:26" x14ac:dyDescent="0.2">
      <c r="B226" s="22">
        <f t="shared" si="5"/>
        <v>43837</v>
      </c>
      <c r="C226" s="6">
        <f>+$C$217*Matriz_de_consumo!C13</f>
        <v>91291.200000000012</v>
      </c>
      <c r="D226" s="6">
        <f>+$C$217*Matriz_de_consumo!D13</f>
        <v>90865.600000000006</v>
      </c>
      <c r="E226" s="6">
        <f>+$C$217*Matriz_de_consumo!E13</f>
        <v>91504</v>
      </c>
      <c r="F226" s="6">
        <f>+$C$217*Matriz_de_consumo!F13</f>
        <v>93844.800000000003</v>
      </c>
      <c r="G226" s="6">
        <f>+$C$217*Matriz_de_consumo!G13</f>
        <v>95334.400000000009</v>
      </c>
      <c r="H226" s="6">
        <f>+$C$217*Matriz_de_consumo!H13</f>
        <v>92993.600000000006</v>
      </c>
      <c r="I226" s="6">
        <f>+$C$217*Matriz_de_consumo!I13</f>
        <v>90014.400000000009</v>
      </c>
      <c r="J226" s="6">
        <f>+$C$217*Matriz_de_consumo!J13</f>
        <v>85120</v>
      </c>
      <c r="K226" s="6">
        <f>+$C$217*Matriz_de_consumo!K13</f>
        <v>91078.400000000009</v>
      </c>
      <c r="L226" s="6">
        <f>+$C$217*Matriz_de_consumo!L13</f>
        <v>91504</v>
      </c>
      <c r="M226" s="6">
        <f>+$C$217*Matriz_de_consumo!M13</f>
        <v>91291.200000000012</v>
      </c>
      <c r="N226" s="6">
        <f>+$C$217*Matriz_de_consumo!N13</f>
        <v>88737.600000000006</v>
      </c>
      <c r="O226" s="6">
        <f>+$C$217*Matriz_de_consumo!O13</f>
        <v>89376</v>
      </c>
      <c r="P226" s="6">
        <f>+$C$217*Matriz_de_consumo!P13</f>
        <v>91504</v>
      </c>
      <c r="Q226" s="6">
        <f>+$C$217*Matriz_de_consumo!Q13</f>
        <v>87460.800000000003</v>
      </c>
      <c r="R226" s="6">
        <f>+$C$217*Matriz_de_consumo!R13</f>
        <v>90440</v>
      </c>
      <c r="S226" s="6">
        <f>+$C$217*Matriz_de_consumo!S13</f>
        <v>91504</v>
      </c>
      <c r="T226" s="6">
        <f>+$C$217*Matriz_de_consumo!T13</f>
        <v>92568</v>
      </c>
      <c r="U226" s="6">
        <f>+$C$217*Matriz_de_consumo!U13</f>
        <v>90652.800000000003</v>
      </c>
      <c r="V226" s="6">
        <f>+$C$217*Matriz_de_consumo!V13</f>
        <v>90865.600000000006</v>
      </c>
      <c r="W226" s="6">
        <f>+$C$217*Matriz_de_consumo!W13</f>
        <v>88737.600000000006</v>
      </c>
      <c r="X226" s="6">
        <f>+$C$217*Matriz_de_consumo!X13</f>
        <v>90865.600000000006</v>
      </c>
      <c r="Y226" s="6">
        <f>+$C$217*Matriz_de_consumo!Y13</f>
        <v>90014.400000000009</v>
      </c>
      <c r="Z226" s="6">
        <f>+$C$217*Matriz_de_consumo!Z13</f>
        <v>68308.800000000003</v>
      </c>
    </row>
    <row r="227" spans="2:26" x14ac:dyDescent="0.2">
      <c r="B227" s="22">
        <f t="shared" si="5"/>
        <v>43838</v>
      </c>
      <c r="C227" s="6">
        <f>+$C$217*Matriz_de_consumo!C14</f>
        <v>81928</v>
      </c>
      <c r="D227" s="6">
        <f>+$C$217*Matriz_de_consumo!D14</f>
        <v>90865.600000000006</v>
      </c>
      <c r="E227" s="6">
        <f>+$C$217*Matriz_de_consumo!E14</f>
        <v>89376</v>
      </c>
      <c r="F227" s="6">
        <f>+$C$217*Matriz_de_consumo!F14</f>
        <v>92780.800000000003</v>
      </c>
      <c r="G227" s="6">
        <f>+$C$217*Matriz_de_consumo!G14</f>
        <v>92568</v>
      </c>
      <c r="H227" s="6">
        <f>+$C$217*Matriz_de_consumo!H14</f>
        <v>93632</v>
      </c>
      <c r="I227" s="6">
        <f>+$C$217*Matriz_de_consumo!I14</f>
        <v>90440</v>
      </c>
      <c r="J227" s="6">
        <f>+$C$217*Matriz_de_consumo!J14</f>
        <v>88312</v>
      </c>
      <c r="K227" s="6">
        <f>+$C$217*Matriz_de_consumo!K14</f>
        <v>87035.200000000012</v>
      </c>
      <c r="L227" s="6">
        <f>+$C$217*Matriz_de_consumo!L14</f>
        <v>92355.200000000012</v>
      </c>
      <c r="M227" s="6">
        <f>+$C$217*Matriz_de_consumo!M14</f>
        <v>92993.600000000006</v>
      </c>
      <c r="N227" s="6">
        <f>+$C$217*Matriz_de_consumo!N14</f>
        <v>92355.200000000012</v>
      </c>
      <c r="O227" s="6">
        <f>+$C$217*Matriz_de_consumo!O14</f>
        <v>91504</v>
      </c>
      <c r="P227" s="6">
        <f>+$C$217*Matriz_de_consumo!P14</f>
        <v>91291.200000000012</v>
      </c>
      <c r="Q227" s="6">
        <f>+$C$217*Matriz_de_consumo!Q14</f>
        <v>87673.600000000006</v>
      </c>
      <c r="R227" s="6">
        <f>+$C$217*Matriz_de_consumo!R14</f>
        <v>87248</v>
      </c>
      <c r="S227" s="6">
        <f>+$C$217*Matriz_de_consumo!S14</f>
        <v>94483.200000000012</v>
      </c>
      <c r="T227" s="6">
        <f>+$C$217*Matriz_de_consumo!T14</f>
        <v>94057.600000000006</v>
      </c>
      <c r="U227" s="6">
        <f>+$C$217*Matriz_de_consumo!U14</f>
        <v>94057.600000000006</v>
      </c>
      <c r="V227" s="6">
        <f>+$C$217*Matriz_de_consumo!V14</f>
        <v>86822.400000000009</v>
      </c>
      <c r="W227" s="6">
        <f>+$C$217*Matriz_de_consumo!W14</f>
        <v>92568</v>
      </c>
      <c r="X227" s="6">
        <f>+$C$217*Matriz_de_consumo!X14</f>
        <v>90227.200000000012</v>
      </c>
      <c r="Y227" s="6">
        <f>+$C$217*Matriz_de_consumo!Y14</f>
        <v>91291.200000000012</v>
      </c>
      <c r="Z227" s="6">
        <f>+$C$217*Matriz_de_consumo!Z14</f>
        <v>91504</v>
      </c>
    </row>
    <row r="228" spans="2:26" x14ac:dyDescent="0.2">
      <c r="B228" s="22">
        <f t="shared" si="5"/>
        <v>43839</v>
      </c>
      <c r="C228" s="6">
        <f>+$C$217*Matriz_de_consumo!C15</f>
        <v>74692.800000000003</v>
      </c>
      <c r="D228" s="6">
        <f>+$C$217*Matriz_de_consumo!D15</f>
        <v>90865.600000000006</v>
      </c>
      <c r="E228" s="6">
        <f>+$C$217*Matriz_de_consumo!E15</f>
        <v>93632</v>
      </c>
      <c r="F228" s="6">
        <f>+$C$217*Matriz_de_consumo!F15</f>
        <v>91716.800000000003</v>
      </c>
      <c r="G228" s="6">
        <f>+$C$217*Matriz_de_consumo!G15</f>
        <v>89163.200000000012</v>
      </c>
      <c r="H228" s="6">
        <f>+$C$217*Matriz_de_consumo!H15</f>
        <v>94483.200000000012</v>
      </c>
      <c r="I228" s="6">
        <f>+$C$217*Matriz_de_consumo!I15</f>
        <v>93844.800000000003</v>
      </c>
      <c r="J228" s="6">
        <f>+$C$217*Matriz_de_consumo!J15</f>
        <v>93206.400000000009</v>
      </c>
      <c r="K228" s="6">
        <f>+$C$217*Matriz_de_consumo!K15</f>
        <v>93632</v>
      </c>
      <c r="L228" s="6">
        <f>+$C$217*Matriz_de_consumo!L15</f>
        <v>94057.600000000006</v>
      </c>
      <c r="M228" s="6">
        <f>+$C$217*Matriz_de_consumo!M15</f>
        <v>77246.400000000009</v>
      </c>
      <c r="N228" s="6">
        <f>+$C$217*Matriz_de_consumo!N15</f>
        <v>74267.199999999997</v>
      </c>
      <c r="O228" s="6">
        <f>+$C$217*Matriz_de_consumo!O15</f>
        <v>83843.200000000012</v>
      </c>
      <c r="P228" s="6">
        <f>+$C$217*Matriz_de_consumo!P15</f>
        <v>92993.600000000006</v>
      </c>
      <c r="Q228" s="6">
        <f>+$C$217*Matriz_de_consumo!Q15</f>
        <v>94483.200000000012</v>
      </c>
      <c r="R228" s="6">
        <f>+$C$217*Matriz_de_consumo!R15</f>
        <v>89163.200000000012</v>
      </c>
      <c r="S228" s="6">
        <f>+$C$217*Matriz_de_consumo!S15</f>
        <v>88099.200000000012</v>
      </c>
      <c r="T228" s="6">
        <f>+$C$217*Matriz_de_consumo!T15</f>
        <v>91291.200000000012</v>
      </c>
      <c r="U228" s="6">
        <f>+$C$217*Matriz_de_consumo!U15</f>
        <v>94696</v>
      </c>
      <c r="V228" s="6">
        <f>+$C$217*Matriz_de_consumo!V15</f>
        <v>93632</v>
      </c>
      <c r="W228" s="6">
        <f>+$C$217*Matriz_de_consumo!W15</f>
        <v>93419.200000000012</v>
      </c>
      <c r="X228" s="6">
        <f>+$C$217*Matriz_de_consumo!X15</f>
        <v>91716.800000000003</v>
      </c>
      <c r="Y228" s="6">
        <f>+$C$217*Matriz_de_consumo!Y15</f>
        <v>90865.600000000006</v>
      </c>
      <c r="Z228" s="6">
        <f>+$C$217*Matriz_de_consumo!Z15</f>
        <v>90014.400000000009</v>
      </c>
    </row>
    <row r="229" spans="2:26" x14ac:dyDescent="0.2">
      <c r="B229" s="22">
        <f t="shared" si="5"/>
        <v>43840</v>
      </c>
      <c r="C229" s="6">
        <f>+$C$217*Matriz_de_consumo!C16</f>
        <v>87248</v>
      </c>
      <c r="D229" s="6">
        <f>+$C$217*Matriz_de_consumo!D16</f>
        <v>88950.400000000009</v>
      </c>
      <c r="E229" s="6">
        <f>+$C$217*Matriz_de_consumo!E16</f>
        <v>91078.400000000009</v>
      </c>
      <c r="F229" s="6">
        <f>+$C$217*Matriz_de_consumo!F16</f>
        <v>93632</v>
      </c>
      <c r="G229" s="6">
        <f>+$C$217*Matriz_de_consumo!G16</f>
        <v>94057.600000000006</v>
      </c>
      <c r="H229" s="6">
        <f>+$C$217*Matriz_de_consumo!H16</f>
        <v>75118.400000000009</v>
      </c>
      <c r="I229" s="6">
        <f>+$C$217*Matriz_de_consumo!I16</f>
        <v>94696</v>
      </c>
      <c r="J229" s="6">
        <f>+$C$217*Matriz_de_consumo!J16</f>
        <v>88312</v>
      </c>
      <c r="K229" s="6">
        <f>+$C$217*Matriz_de_consumo!K16</f>
        <v>91291.200000000012</v>
      </c>
      <c r="L229" s="6">
        <f>+$C$217*Matriz_de_consumo!L16</f>
        <v>87460.800000000003</v>
      </c>
      <c r="M229" s="6">
        <f>+$C$217*Matriz_de_consumo!M16</f>
        <v>91504</v>
      </c>
      <c r="N229" s="6">
        <f>+$C$217*Matriz_de_consumo!N16</f>
        <v>91504</v>
      </c>
      <c r="O229" s="6">
        <f>+$C$217*Matriz_de_consumo!O16</f>
        <v>91504</v>
      </c>
      <c r="P229" s="6">
        <f>+$C$217*Matriz_de_consumo!P16</f>
        <v>92142.400000000009</v>
      </c>
      <c r="Q229" s="6">
        <f>+$C$217*Matriz_de_consumo!Q16</f>
        <v>89163.200000000012</v>
      </c>
      <c r="R229" s="6">
        <f>+$C$217*Matriz_de_consumo!R16</f>
        <v>88950.400000000009</v>
      </c>
      <c r="S229" s="6">
        <f>+$C$217*Matriz_de_consumo!S16</f>
        <v>92355.200000000012</v>
      </c>
      <c r="T229" s="6">
        <f>+$C$217*Matriz_de_consumo!T16</f>
        <v>92142.400000000009</v>
      </c>
      <c r="U229" s="6">
        <f>+$C$217*Matriz_de_consumo!U16</f>
        <v>94057.600000000006</v>
      </c>
      <c r="V229" s="6">
        <f>+$C$217*Matriz_de_consumo!V16</f>
        <v>92355.200000000012</v>
      </c>
      <c r="W229" s="6">
        <f>+$C$217*Matriz_de_consumo!W16</f>
        <v>88099.200000000012</v>
      </c>
      <c r="X229" s="6">
        <f>+$C$217*Matriz_de_consumo!X16</f>
        <v>92568</v>
      </c>
      <c r="Y229" s="6">
        <f>+$C$217*Matriz_de_consumo!Y16</f>
        <v>92993.600000000006</v>
      </c>
      <c r="Z229" s="6">
        <f>+$C$217*Matriz_de_consumo!Z16</f>
        <v>91929.600000000006</v>
      </c>
    </row>
    <row r="230" spans="2:26" x14ac:dyDescent="0.2">
      <c r="B230" s="22">
        <f t="shared" si="5"/>
        <v>43841</v>
      </c>
      <c r="C230" s="6">
        <f>+$C$217*Matriz_de_consumo!C17</f>
        <v>93206.400000000009</v>
      </c>
      <c r="D230" s="6">
        <f>+$C$217*Matriz_de_consumo!D17</f>
        <v>91929.600000000006</v>
      </c>
      <c r="E230" s="6">
        <f>+$C$217*Matriz_de_consumo!E17</f>
        <v>92568</v>
      </c>
      <c r="F230" s="6">
        <f>+$C$217*Matriz_de_consumo!F17</f>
        <v>88950.400000000009</v>
      </c>
      <c r="G230" s="6">
        <f>+$C$217*Matriz_de_consumo!G17</f>
        <v>88737.600000000006</v>
      </c>
      <c r="H230" s="6">
        <f>+$C$217*Matriz_de_consumo!H17</f>
        <v>93844.800000000003</v>
      </c>
      <c r="I230" s="6">
        <f>+$C$217*Matriz_de_consumo!I17</f>
        <v>93206.400000000009</v>
      </c>
      <c r="J230" s="6">
        <f>+$C$217*Matriz_de_consumo!J17</f>
        <v>92993.600000000006</v>
      </c>
      <c r="K230" s="6">
        <f>+$C$217*Matriz_de_consumo!K17</f>
        <v>91716.800000000003</v>
      </c>
      <c r="L230" s="6">
        <f>+$C$217*Matriz_de_consumo!L17</f>
        <v>91716.800000000003</v>
      </c>
      <c r="M230" s="6">
        <f>+$C$217*Matriz_de_consumo!M17</f>
        <v>88737.600000000006</v>
      </c>
      <c r="N230" s="6">
        <f>+$C$217*Matriz_de_consumo!N17</f>
        <v>92568</v>
      </c>
      <c r="O230" s="6">
        <f>+$C$217*Matriz_de_consumo!O17</f>
        <v>91716.800000000003</v>
      </c>
      <c r="P230" s="6">
        <f>+$C$217*Matriz_de_consumo!P17</f>
        <v>92568</v>
      </c>
      <c r="Q230" s="6">
        <f>+$C$217*Matriz_de_consumo!Q17</f>
        <v>90652.800000000003</v>
      </c>
      <c r="R230" s="6">
        <f>+$C$217*Matriz_de_consumo!R17</f>
        <v>92780.800000000003</v>
      </c>
      <c r="S230" s="6">
        <f>+$C$217*Matriz_de_consumo!S17</f>
        <v>90865.600000000006</v>
      </c>
      <c r="T230" s="6">
        <f>+$C$217*Matriz_de_consumo!T17</f>
        <v>91291.200000000012</v>
      </c>
      <c r="U230" s="6">
        <f>+$C$217*Matriz_de_consumo!U17</f>
        <v>88524.800000000003</v>
      </c>
      <c r="V230" s="6">
        <f>+$C$217*Matriz_de_consumo!V17</f>
        <v>89801.600000000006</v>
      </c>
      <c r="W230" s="6">
        <f>+$C$217*Matriz_de_consumo!W17</f>
        <v>92568</v>
      </c>
      <c r="X230" s="6">
        <f>+$C$217*Matriz_de_consumo!X17</f>
        <v>92355.200000000012</v>
      </c>
      <c r="Y230" s="6">
        <f>+$C$217*Matriz_de_consumo!Y17</f>
        <v>91929.600000000006</v>
      </c>
      <c r="Z230" s="6">
        <f>+$C$217*Matriz_de_consumo!Z17</f>
        <v>92142.400000000009</v>
      </c>
    </row>
    <row r="231" spans="2:26" x14ac:dyDescent="0.2">
      <c r="B231" s="22">
        <f t="shared" si="5"/>
        <v>43842</v>
      </c>
      <c r="C231" s="6">
        <f>+$C$217*Matriz_de_consumo!C18</f>
        <v>91291.200000000012</v>
      </c>
      <c r="D231" s="6">
        <f>+$C$217*Matriz_de_consumo!D18</f>
        <v>92142.400000000009</v>
      </c>
      <c r="E231" s="6">
        <f>+$C$217*Matriz_de_consumo!E18</f>
        <v>90227.200000000012</v>
      </c>
      <c r="F231" s="6">
        <f>+$C$217*Matriz_de_consumo!F18</f>
        <v>92993.600000000006</v>
      </c>
      <c r="G231" s="6">
        <f>+$C$217*Matriz_de_consumo!G18</f>
        <v>92780.800000000003</v>
      </c>
      <c r="H231" s="6">
        <f>+$C$217*Matriz_de_consumo!H18</f>
        <v>87673.600000000006</v>
      </c>
      <c r="I231" s="6">
        <f>+$C$217*Matriz_de_consumo!I18</f>
        <v>90652.800000000003</v>
      </c>
      <c r="J231" s="6">
        <f>+$C$217*Matriz_de_consumo!J18</f>
        <v>92355.200000000012</v>
      </c>
      <c r="K231" s="6">
        <f>+$C$217*Matriz_de_consumo!K18</f>
        <v>92780.800000000003</v>
      </c>
      <c r="L231" s="6">
        <f>+$C$217*Matriz_de_consumo!L18</f>
        <v>92568</v>
      </c>
      <c r="M231" s="6">
        <f>+$C$217*Matriz_de_consumo!M18</f>
        <v>88099.200000000012</v>
      </c>
      <c r="N231" s="6">
        <f>+$C$217*Matriz_de_consumo!N18</f>
        <v>90652.800000000003</v>
      </c>
      <c r="O231" s="6">
        <f>+$C$217*Matriz_de_consumo!O18</f>
        <v>91716.800000000003</v>
      </c>
      <c r="P231" s="6">
        <f>+$C$217*Matriz_de_consumo!P18</f>
        <v>91504</v>
      </c>
      <c r="Q231" s="6">
        <f>+$C$217*Matriz_de_consumo!Q18</f>
        <v>91504</v>
      </c>
      <c r="R231" s="6">
        <f>+$C$217*Matriz_de_consumo!R18</f>
        <v>89376</v>
      </c>
      <c r="S231" s="6">
        <f>+$C$217*Matriz_de_consumo!S18</f>
        <v>92355.200000000012</v>
      </c>
      <c r="T231" s="6">
        <f>+$C$217*Matriz_de_consumo!T18</f>
        <v>92993.600000000006</v>
      </c>
      <c r="U231" s="6">
        <f>+$C$217*Matriz_de_consumo!U18</f>
        <v>88950.400000000009</v>
      </c>
      <c r="V231" s="6">
        <f>+$C$217*Matriz_de_consumo!V18</f>
        <v>91716.800000000003</v>
      </c>
      <c r="W231" s="6">
        <f>+$C$217*Matriz_de_consumo!W18</f>
        <v>92568</v>
      </c>
      <c r="X231" s="6">
        <f>+$C$217*Matriz_de_consumo!X18</f>
        <v>91078.400000000009</v>
      </c>
      <c r="Y231" s="6">
        <f>+$C$217*Matriz_de_consumo!Y18</f>
        <v>91929.600000000006</v>
      </c>
      <c r="Z231" s="6">
        <f>+$C$217*Matriz_de_consumo!Z18</f>
        <v>89588.800000000003</v>
      </c>
    </row>
    <row r="232" spans="2:26" x14ac:dyDescent="0.2">
      <c r="B232" s="22">
        <f t="shared" si="5"/>
        <v>43843</v>
      </c>
      <c r="C232" s="6">
        <f>+$C$217*Matriz_de_consumo!C19</f>
        <v>90440</v>
      </c>
      <c r="D232" s="6">
        <f>+$C$217*Matriz_de_consumo!D19</f>
        <v>87460.800000000003</v>
      </c>
      <c r="E232" s="6">
        <f>+$C$217*Matriz_de_consumo!E19</f>
        <v>91078.400000000009</v>
      </c>
      <c r="F232" s="6">
        <f>+$C$217*Matriz_de_consumo!F19</f>
        <v>92568</v>
      </c>
      <c r="G232" s="6">
        <f>+$C$217*Matriz_de_consumo!G19</f>
        <v>93844.800000000003</v>
      </c>
      <c r="H232" s="6">
        <f>+$C$217*Matriz_de_consumo!H19</f>
        <v>92355.200000000012</v>
      </c>
      <c r="I232" s="6">
        <f>+$C$217*Matriz_de_consumo!I19</f>
        <v>89801.600000000006</v>
      </c>
      <c r="J232" s="6">
        <f>+$C$217*Matriz_de_consumo!J19</f>
        <v>88312</v>
      </c>
      <c r="K232" s="6">
        <f>+$C$217*Matriz_de_consumo!K19</f>
        <v>91291.200000000012</v>
      </c>
      <c r="L232" s="6">
        <f>+$C$217*Matriz_de_consumo!L19</f>
        <v>91716.800000000003</v>
      </c>
      <c r="M232" s="6">
        <f>+$C$217*Matriz_de_consumo!M19</f>
        <v>90227.200000000012</v>
      </c>
      <c r="N232" s="6">
        <f>+$C$217*Matriz_de_consumo!N19</f>
        <v>68734.400000000009</v>
      </c>
      <c r="O232" s="6">
        <f>+$C$217*Matriz_de_consumo!O19</f>
        <v>84907.200000000012</v>
      </c>
      <c r="P232" s="6">
        <f>+$C$217*Matriz_de_consumo!P19</f>
        <v>85758.400000000009</v>
      </c>
      <c r="Q232" s="6">
        <f>+$C$217*Matriz_de_consumo!Q19</f>
        <v>85971.200000000012</v>
      </c>
      <c r="R232" s="6">
        <f>+$C$217*Matriz_de_consumo!R19</f>
        <v>84907.200000000012</v>
      </c>
      <c r="S232" s="6">
        <f>+$C$217*Matriz_de_consumo!S19</f>
        <v>82992</v>
      </c>
      <c r="T232" s="6">
        <f>+$C$217*Matriz_de_consumo!T19</f>
        <v>85971.200000000012</v>
      </c>
      <c r="U232" s="6">
        <f>+$C$217*Matriz_de_consumo!U19</f>
        <v>92142.400000000009</v>
      </c>
      <c r="V232" s="6">
        <f>+$C$217*Matriz_de_consumo!V19</f>
        <v>92993.600000000006</v>
      </c>
      <c r="W232" s="6">
        <f>+$C$217*Matriz_de_consumo!W19</f>
        <v>94057.600000000006</v>
      </c>
      <c r="X232" s="6">
        <f>+$C$217*Matriz_de_consumo!X19</f>
        <v>92993.600000000006</v>
      </c>
      <c r="Y232" s="6">
        <f>+$C$217*Matriz_de_consumo!Y19</f>
        <v>92568</v>
      </c>
      <c r="Z232" s="6">
        <f>+$C$217*Matriz_de_consumo!Z19</f>
        <v>89163.200000000012</v>
      </c>
    </row>
    <row r="233" spans="2:26" x14ac:dyDescent="0.2">
      <c r="B233" s="22">
        <f t="shared" si="5"/>
        <v>43844</v>
      </c>
      <c r="C233" s="6">
        <f>+$C$217*Matriz_de_consumo!C20</f>
        <v>88737.600000000006</v>
      </c>
      <c r="D233" s="6">
        <f>+$C$217*Matriz_de_consumo!D20</f>
        <v>89163.200000000012</v>
      </c>
      <c r="E233" s="6">
        <f>+$C$217*Matriz_de_consumo!E20</f>
        <v>90227.200000000012</v>
      </c>
      <c r="F233" s="6">
        <f>+$C$217*Matriz_de_consumo!F20</f>
        <v>90652.800000000003</v>
      </c>
      <c r="G233" s="6">
        <f>+$C$217*Matriz_de_consumo!G20</f>
        <v>89801.600000000006</v>
      </c>
      <c r="H233" s="6">
        <f>+$C$217*Matriz_de_consumo!H20</f>
        <v>87673.600000000006</v>
      </c>
      <c r="I233" s="6">
        <f>+$C$217*Matriz_de_consumo!I20</f>
        <v>91929.600000000006</v>
      </c>
      <c r="J233" s="6">
        <f>+$C$217*Matriz_de_consumo!J20</f>
        <v>90014.400000000009</v>
      </c>
      <c r="K233" s="6">
        <f>+$C$217*Matriz_de_consumo!K20</f>
        <v>90652.800000000003</v>
      </c>
      <c r="L233" s="6">
        <f>+$C$217*Matriz_de_consumo!L20</f>
        <v>90014.400000000009</v>
      </c>
      <c r="M233" s="6">
        <f>+$C$217*Matriz_de_consumo!M20</f>
        <v>87460.800000000003</v>
      </c>
      <c r="N233" s="6">
        <f>+$C$217*Matriz_de_consumo!N20</f>
        <v>84056</v>
      </c>
      <c r="O233" s="6">
        <f>+$C$217*Matriz_de_consumo!O20</f>
        <v>87460.800000000003</v>
      </c>
      <c r="P233" s="6">
        <f>+$C$217*Matriz_de_consumo!P20</f>
        <v>92142.400000000009</v>
      </c>
      <c r="Q233" s="6">
        <f>+$C$217*Matriz_de_consumo!Q20</f>
        <v>91716.800000000003</v>
      </c>
      <c r="R233" s="6">
        <f>+$C$217*Matriz_de_consumo!R20</f>
        <v>92142.400000000009</v>
      </c>
      <c r="S233" s="6">
        <f>+$C$217*Matriz_de_consumo!S20</f>
        <v>92355.200000000012</v>
      </c>
      <c r="T233" s="6">
        <f>+$C$217*Matriz_de_consumo!T20</f>
        <v>90652.800000000003</v>
      </c>
      <c r="U233" s="6">
        <f>+$C$217*Matriz_de_consumo!U20</f>
        <v>84907.200000000012</v>
      </c>
      <c r="V233" s="6">
        <f>+$C$217*Matriz_de_consumo!V20</f>
        <v>91716.800000000003</v>
      </c>
      <c r="W233" s="6">
        <f>+$C$217*Matriz_de_consumo!W20</f>
        <v>92568</v>
      </c>
      <c r="X233" s="6">
        <f>+$C$217*Matriz_de_consumo!X20</f>
        <v>92780.800000000003</v>
      </c>
      <c r="Y233" s="6">
        <f>+$C$217*Matriz_de_consumo!Y20</f>
        <v>90227.200000000012</v>
      </c>
      <c r="Z233" s="6">
        <f>+$C$217*Matriz_de_consumo!Z20</f>
        <v>88312</v>
      </c>
    </row>
    <row r="234" spans="2:26" x14ac:dyDescent="0.2">
      <c r="B234" s="22">
        <f t="shared" si="5"/>
        <v>43845</v>
      </c>
      <c r="C234" s="6">
        <f>+$C$217*Matriz_de_consumo!C21</f>
        <v>86396.800000000003</v>
      </c>
      <c r="D234" s="6">
        <f>+$C$217*Matriz_de_consumo!D21</f>
        <v>88099.200000000012</v>
      </c>
      <c r="E234" s="6">
        <f>+$C$217*Matriz_de_consumo!E21</f>
        <v>92568</v>
      </c>
      <c r="F234" s="6">
        <f>+$C$217*Matriz_de_consumo!F21</f>
        <v>91504</v>
      </c>
      <c r="G234" s="6">
        <f>+$C$217*Matriz_de_consumo!G21</f>
        <v>93419.200000000012</v>
      </c>
      <c r="H234" s="6">
        <f>+$C$217*Matriz_de_consumo!H21</f>
        <v>87673.600000000006</v>
      </c>
      <c r="I234" s="6">
        <f>+$C$217*Matriz_de_consumo!I21</f>
        <v>90227.200000000012</v>
      </c>
      <c r="J234" s="6">
        <f>+$C$217*Matriz_de_consumo!J21</f>
        <v>89588.800000000003</v>
      </c>
      <c r="K234" s="6">
        <f>+$C$217*Matriz_de_consumo!K21</f>
        <v>93206.400000000009</v>
      </c>
      <c r="L234" s="6">
        <f>+$C$217*Matriz_de_consumo!L21</f>
        <v>87886.400000000009</v>
      </c>
      <c r="M234" s="6">
        <f>+$C$217*Matriz_de_consumo!M21</f>
        <v>90014.400000000009</v>
      </c>
      <c r="N234" s="6">
        <f>+$C$217*Matriz_de_consumo!N21</f>
        <v>92780.800000000003</v>
      </c>
      <c r="O234" s="6">
        <f>+$C$217*Matriz_de_consumo!O21</f>
        <v>91504</v>
      </c>
      <c r="P234" s="6">
        <f>+$C$217*Matriz_de_consumo!P21</f>
        <v>89376</v>
      </c>
      <c r="Q234" s="6">
        <f>+$C$217*Matriz_de_consumo!Q21</f>
        <v>87460.800000000003</v>
      </c>
      <c r="R234" s="6">
        <f>+$C$217*Matriz_de_consumo!R21</f>
        <v>89588.800000000003</v>
      </c>
      <c r="S234" s="6">
        <f>+$C$217*Matriz_de_consumo!S21</f>
        <v>92780.800000000003</v>
      </c>
      <c r="T234" s="6">
        <f>+$C$217*Matriz_de_consumo!T21</f>
        <v>92993.600000000006</v>
      </c>
      <c r="U234" s="6">
        <f>+$C$217*Matriz_de_consumo!U21</f>
        <v>90865.600000000006</v>
      </c>
      <c r="V234" s="6">
        <f>+$C$217*Matriz_de_consumo!V21</f>
        <v>91929.600000000006</v>
      </c>
      <c r="W234" s="6">
        <f>+$C$217*Matriz_de_consumo!W21</f>
        <v>91078.400000000009</v>
      </c>
      <c r="X234" s="6">
        <f>+$C$217*Matriz_de_consumo!X21</f>
        <v>94696</v>
      </c>
      <c r="Y234" s="6">
        <f>+$C$217*Matriz_de_consumo!Y21</f>
        <v>94270.400000000009</v>
      </c>
      <c r="Z234" s="6">
        <f>+$C$217*Matriz_de_consumo!Z21</f>
        <v>94483.200000000012</v>
      </c>
    </row>
    <row r="235" spans="2:26" x14ac:dyDescent="0.2">
      <c r="B235" s="22">
        <f t="shared" si="5"/>
        <v>43846</v>
      </c>
      <c r="C235" s="6">
        <f>+$C$217*Matriz_de_consumo!C22</f>
        <v>93419.200000000012</v>
      </c>
      <c r="D235" s="6">
        <f>+$C$217*Matriz_de_consumo!D22</f>
        <v>89801.600000000006</v>
      </c>
      <c r="E235" s="6">
        <f>+$C$217*Matriz_de_consumo!E22</f>
        <v>87460.800000000003</v>
      </c>
      <c r="F235" s="6">
        <f>+$C$217*Matriz_de_consumo!F22</f>
        <v>90440</v>
      </c>
      <c r="G235" s="6">
        <f>+$C$217*Matriz_de_consumo!G22</f>
        <v>90865.600000000006</v>
      </c>
      <c r="H235" s="6">
        <f>+$C$217*Matriz_de_consumo!H22</f>
        <v>89801.600000000006</v>
      </c>
      <c r="I235" s="6">
        <f>+$C$217*Matriz_de_consumo!I22</f>
        <v>95121.600000000006</v>
      </c>
      <c r="J235" s="6">
        <f>+$C$217*Matriz_de_consumo!J22</f>
        <v>93419.200000000012</v>
      </c>
      <c r="K235" s="6">
        <f>+$C$217*Matriz_de_consumo!K22</f>
        <v>92993.600000000006</v>
      </c>
      <c r="L235" s="6">
        <f>+$C$217*Matriz_de_consumo!L22</f>
        <v>91929.600000000006</v>
      </c>
      <c r="M235" s="6">
        <f>+$C$217*Matriz_de_consumo!M22</f>
        <v>84056</v>
      </c>
      <c r="N235" s="6">
        <f>+$C$217*Matriz_de_consumo!N22</f>
        <v>90227.200000000012</v>
      </c>
      <c r="O235" s="6">
        <f>+$C$217*Matriz_de_consumo!O22</f>
        <v>93206.400000000009</v>
      </c>
      <c r="P235" s="6">
        <f>+$C$217*Matriz_de_consumo!P22</f>
        <v>86184</v>
      </c>
      <c r="Q235" s="6">
        <f>+$C$217*Matriz_de_consumo!Q22</f>
        <v>92568</v>
      </c>
      <c r="R235" s="6">
        <f>+$C$217*Matriz_de_consumo!R22</f>
        <v>92993.600000000006</v>
      </c>
      <c r="S235" s="6">
        <f>+$C$217*Matriz_de_consumo!S22</f>
        <v>89163.200000000012</v>
      </c>
      <c r="T235" s="6">
        <f>+$C$217*Matriz_de_consumo!T22</f>
        <v>92355.200000000012</v>
      </c>
      <c r="U235" s="6">
        <f>+$C$217*Matriz_de_consumo!U22</f>
        <v>93419.200000000012</v>
      </c>
      <c r="V235" s="6">
        <f>+$C$217*Matriz_de_consumo!V22</f>
        <v>92568</v>
      </c>
      <c r="W235" s="6">
        <f>+$C$217*Matriz_de_consumo!W22</f>
        <v>91929.600000000006</v>
      </c>
      <c r="X235" s="6">
        <f>+$C$217*Matriz_de_consumo!X22</f>
        <v>90014.400000000009</v>
      </c>
      <c r="Y235" s="6">
        <f>+$C$217*Matriz_de_consumo!Y22</f>
        <v>70862.400000000009</v>
      </c>
      <c r="Z235" s="6">
        <f>+$C$217*Matriz_de_consumo!Z22</f>
        <v>92355.200000000012</v>
      </c>
    </row>
    <row r="236" spans="2:26" x14ac:dyDescent="0.2">
      <c r="B236" s="22">
        <f t="shared" si="5"/>
        <v>43847</v>
      </c>
      <c r="C236" s="6">
        <f>+$C$217*Matriz_de_consumo!C23</f>
        <v>92142.400000000009</v>
      </c>
      <c r="D236" s="6">
        <f>+$C$217*Matriz_de_consumo!D23</f>
        <v>93206.400000000009</v>
      </c>
      <c r="E236" s="6">
        <f>+$C$217*Matriz_de_consumo!E23</f>
        <v>75118.400000000009</v>
      </c>
      <c r="F236" s="6">
        <f>+$C$217*Matriz_de_consumo!F23</f>
        <v>88099.200000000012</v>
      </c>
      <c r="G236" s="6">
        <f>+$C$217*Matriz_de_consumo!G23</f>
        <v>89801.600000000006</v>
      </c>
      <c r="H236" s="6">
        <f>+$C$217*Matriz_de_consumo!H23</f>
        <v>73841.600000000006</v>
      </c>
      <c r="I236" s="6">
        <f>+$C$217*Matriz_de_consumo!I23</f>
        <v>89376</v>
      </c>
      <c r="J236" s="6">
        <f>+$C$217*Matriz_de_consumo!J23</f>
        <v>92355.200000000012</v>
      </c>
      <c r="K236" s="6">
        <f>+$C$217*Matriz_de_consumo!K23</f>
        <v>92568</v>
      </c>
      <c r="L236" s="6">
        <f>+$C$217*Matriz_de_consumo!L23</f>
        <v>92568</v>
      </c>
      <c r="M236" s="6">
        <f>+$C$217*Matriz_de_consumo!M23</f>
        <v>91716.800000000003</v>
      </c>
      <c r="N236" s="6">
        <f>+$C$217*Matriz_de_consumo!N23</f>
        <v>83204.800000000003</v>
      </c>
      <c r="O236" s="6">
        <f>+$C$217*Matriz_de_consumo!O23</f>
        <v>91291.200000000012</v>
      </c>
      <c r="P236" s="6">
        <f>+$C$217*Matriz_de_consumo!P23</f>
        <v>90014.400000000009</v>
      </c>
      <c r="Q236" s="6">
        <f>+$C$217*Matriz_de_consumo!Q23</f>
        <v>92993.600000000006</v>
      </c>
      <c r="R236" s="6">
        <f>+$C$217*Matriz_de_consumo!R23</f>
        <v>89376</v>
      </c>
      <c r="S236" s="6">
        <f>+$C$217*Matriz_de_consumo!S23</f>
        <v>89163.200000000012</v>
      </c>
      <c r="T236" s="6">
        <f>+$C$217*Matriz_de_consumo!T23</f>
        <v>90652.800000000003</v>
      </c>
      <c r="U236" s="6">
        <f>+$C$217*Matriz_de_consumo!U23</f>
        <v>87248</v>
      </c>
      <c r="V236" s="6">
        <f>+$C$217*Matriz_de_consumo!V23</f>
        <v>89163.200000000012</v>
      </c>
      <c r="W236" s="6">
        <f>+$C$217*Matriz_de_consumo!W23</f>
        <v>92568</v>
      </c>
      <c r="X236" s="6">
        <f>+$C$217*Matriz_de_consumo!X23</f>
        <v>90652.800000000003</v>
      </c>
      <c r="Y236" s="6">
        <f>+$C$217*Matriz_de_consumo!Y23</f>
        <v>86609.600000000006</v>
      </c>
      <c r="Z236" s="6">
        <f>+$C$217*Matriz_de_consumo!Z23</f>
        <v>90652.800000000003</v>
      </c>
    </row>
    <row r="237" spans="2:26" x14ac:dyDescent="0.2">
      <c r="B237" s="22">
        <f t="shared" si="5"/>
        <v>43848</v>
      </c>
      <c r="C237" s="6">
        <f>+$C$217*Matriz_de_consumo!C24</f>
        <v>89801.600000000006</v>
      </c>
      <c r="D237" s="6">
        <f>+$C$217*Matriz_de_consumo!D24</f>
        <v>65755.199999999997</v>
      </c>
      <c r="E237" s="6">
        <f>+$C$217*Matriz_de_consumo!E24</f>
        <v>88312</v>
      </c>
      <c r="F237" s="6">
        <f>+$C$217*Matriz_de_consumo!F24</f>
        <v>89588.800000000003</v>
      </c>
      <c r="G237" s="6">
        <f>+$C$217*Matriz_de_consumo!G24</f>
        <v>91078.400000000009</v>
      </c>
      <c r="H237" s="6">
        <f>+$C$217*Matriz_de_consumo!H24</f>
        <v>90652.800000000003</v>
      </c>
      <c r="I237" s="6">
        <f>+$C$217*Matriz_de_consumo!I24</f>
        <v>90440</v>
      </c>
      <c r="J237" s="6">
        <f>+$C$217*Matriz_de_consumo!J24</f>
        <v>88312</v>
      </c>
      <c r="K237" s="6">
        <f>+$C$217*Matriz_de_consumo!K24</f>
        <v>88524.800000000003</v>
      </c>
      <c r="L237" s="6">
        <f>+$C$217*Matriz_de_consumo!L24</f>
        <v>91291.200000000012</v>
      </c>
      <c r="M237" s="6">
        <f>+$C$217*Matriz_de_consumo!M24</f>
        <v>87460.800000000003</v>
      </c>
      <c r="N237" s="6">
        <f>+$C$217*Matriz_de_consumo!N24</f>
        <v>86184</v>
      </c>
      <c r="O237" s="6">
        <f>+$C$217*Matriz_de_consumo!O24</f>
        <v>92568</v>
      </c>
      <c r="P237" s="6">
        <f>+$C$217*Matriz_de_consumo!P24</f>
        <v>91716.800000000003</v>
      </c>
      <c r="Q237" s="6">
        <f>+$C$217*Matriz_de_consumo!Q24</f>
        <v>85545.600000000006</v>
      </c>
      <c r="R237" s="6">
        <f>+$C$217*Matriz_de_consumo!R24</f>
        <v>88099.200000000012</v>
      </c>
      <c r="S237" s="6">
        <f>+$C$217*Matriz_de_consumo!S24</f>
        <v>92355.200000000012</v>
      </c>
      <c r="T237" s="6">
        <f>+$C$217*Matriz_de_consumo!T24</f>
        <v>92355.200000000012</v>
      </c>
      <c r="U237" s="6">
        <f>+$C$217*Matriz_de_consumo!U24</f>
        <v>90227.200000000012</v>
      </c>
      <c r="V237" s="6">
        <f>+$C$217*Matriz_de_consumo!V24</f>
        <v>89588.800000000003</v>
      </c>
      <c r="W237" s="6">
        <f>+$C$217*Matriz_de_consumo!W24</f>
        <v>89376</v>
      </c>
      <c r="X237" s="6">
        <f>+$C$217*Matriz_de_consumo!X24</f>
        <v>89801.600000000006</v>
      </c>
      <c r="Y237" s="6">
        <f>+$C$217*Matriz_de_consumo!Y24</f>
        <v>85971.200000000012</v>
      </c>
      <c r="Z237" s="6">
        <f>+$C$217*Matriz_de_consumo!Z24</f>
        <v>85971.200000000012</v>
      </c>
    </row>
    <row r="238" spans="2:26" x14ac:dyDescent="0.2">
      <c r="B238" s="22">
        <f t="shared" si="5"/>
        <v>43849</v>
      </c>
      <c r="C238" s="6">
        <f>+$C$217*Matriz_de_consumo!C25</f>
        <v>91291.200000000012</v>
      </c>
      <c r="D238" s="6">
        <f>+$C$217*Matriz_de_consumo!D25</f>
        <v>91504</v>
      </c>
      <c r="E238" s="6">
        <f>+$C$217*Matriz_de_consumo!E25</f>
        <v>89801.600000000006</v>
      </c>
      <c r="F238" s="6">
        <f>+$C$217*Matriz_de_consumo!F25</f>
        <v>88524.800000000003</v>
      </c>
      <c r="G238" s="6">
        <f>+$C$217*Matriz_de_consumo!G25</f>
        <v>89376</v>
      </c>
      <c r="H238" s="6">
        <f>+$C$217*Matriz_de_consumo!H25</f>
        <v>93632</v>
      </c>
      <c r="I238" s="6">
        <f>+$C$217*Matriz_de_consumo!I25</f>
        <v>92142.400000000009</v>
      </c>
      <c r="J238" s="6">
        <f>+$C$217*Matriz_de_consumo!J25</f>
        <v>91716.800000000003</v>
      </c>
      <c r="K238" s="6">
        <f>+$C$217*Matriz_de_consumo!K25</f>
        <v>90865.600000000006</v>
      </c>
      <c r="L238" s="6">
        <f>+$C$217*Matriz_de_consumo!L25</f>
        <v>86822.400000000009</v>
      </c>
      <c r="M238" s="6">
        <f>+$C$217*Matriz_de_consumo!M25</f>
        <v>90440</v>
      </c>
      <c r="N238" s="6">
        <f>+$C$217*Matriz_de_consumo!N25</f>
        <v>87248</v>
      </c>
      <c r="O238" s="6">
        <f>+$C$217*Matriz_de_consumo!O25</f>
        <v>93419.200000000012</v>
      </c>
      <c r="P238" s="6">
        <f>+$C$217*Matriz_de_consumo!P25</f>
        <v>92993.600000000006</v>
      </c>
      <c r="Q238" s="6">
        <f>+$C$217*Matriz_de_consumo!Q25</f>
        <v>89801.600000000006</v>
      </c>
      <c r="R238" s="6">
        <f>+$C$217*Matriz_de_consumo!R25</f>
        <v>86184</v>
      </c>
      <c r="S238" s="6">
        <f>+$C$217*Matriz_de_consumo!S25</f>
        <v>85120</v>
      </c>
      <c r="T238" s="6">
        <f>+$C$217*Matriz_de_consumo!T25</f>
        <v>86822.400000000009</v>
      </c>
      <c r="U238" s="6">
        <f>+$C$217*Matriz_de_consumo!U25</f>
        <v>91078.400000000009</v>
      </c>
      <c r="V238" s="6">
        <f>+$C$217*Matriz_de_consumo!V25</f>
        <v>89801.600000000006</v>
      </c>
      <c r="W238" s="6">
        <f>+$C$217*Matriz_de_consumo!W25</f>
        <v>92568</v>
      </c>
      <c r="X238" s="6">
        <f>+$C$217*Matriz_de_consumo!X25</f>
        <v>92355.200000000012</v>
      </c>
      <c r="Y238" s="6">
        <f>+$C$217*Matriz_de_consumo!Y25</f>
        <v>88099.200000000012</v>
      </c>
      <c r="Z238" s="6">
        <f>+$C$217*Matriz_de_consumo!Z25</f>
        <v>90440</v>
      </c>
    </row>
    <row r="239" spans="2:26" x14ac:dyDescent="0.2">
      <c r="B239" s="22">
        <f t="shared" si="5"/>
        <v>43850</v>
      </c>
      <c r="C239" s="6">
        <f>+$C$217*Matriz_de_consumo!C26</f>
        <v>89588.800000000003</v>
      </c>
      <c r="D239" s="6">
        <f>+$C$217*Matriz_de_consumo!D26</f>
        <v>91929.600000000006</v>
      </c>
      <c r="E239" s="6">
        <f>+$C$217*Matriz_de_consumo!E26</f>
        <v>92780.800000000003</v>
      </c>
      <c r="F239" s="6">
        <f>+$C$217*Matriz_de_consumo!F26</f>
        <v>91291.200000000012</v>
      </c>
      <c r="G239" s="6">
        <f>+$C$217*Matriz_de_consumo!G26</f>
        <v>89588.800000000003</v>
      </c>
      <c r="H239" s="6">
        <f>+$C$217*Matriz_de_consumo!H26</f>
        <v>90865.600000000006</v>
      </c>
      <c r="I239" s="6">
        <f>+$C$217*Matriz_de_consumo!I26</f>
        <v>91504</v>
      </c>
      <c r="J239" s="6">
        <f>+$C$217*Matriz_de_consumo!J26</f>
        <v>92142.400000000009</v>
      </c>
      <c r="K239" s="6">
        <f>+$C$217*Matriz_de_consumo!K26</f>
        <v>92568</v>
      </c>
      <c r="L239" s="6">
        <f>+$C$217*Matriz_de_consumo!L26</f>
        <v>87248</v>
      </c>
      <c r="M239" s="6">
        <f>+$C$217*Matriz_de_consumo!M26</f>
        <v>86184</v>
      </c>
      <c r="N239" s="6">
        <f>+$C$217*Matriz_de_consumo!N26</f>
        <v>87460.800000000003</v>
      </c>
      <c r="O239" s="6">
        <f>+$C$217*Matriz_de_consumo!O26</f>
        <v>91504</v>
      </c>
      <c r="P239" s="6">
        <f>+$C$217*Matriz_de_consumo!P26</f>
        <v>91291.200000000012</v>
      </c>
      <c r="Q239" s="6">
        <f>+$C$217*Matriz_de_consumo!Q26</f>
        <v>87673.600000000006</v>
      </c>
      <c r="R239" s="6">
        <f>+$C$217*Matriz_de_consumo!R26</f>
        <v>90440</v>
      </c>
      <c r="S239" s="6">
        <f>+$C$217*Matriz_de_consumo!S26</f>
        <v>88950.400000000009</v>
      </c>
      <c r="T239" s="6">
        <f>+$C$217*Matriz_de_consumo!T26</f>
        <v>90440</v>
      </c>
      <c r="U239" s="6">
        <f>+$C$217*Matriz_de_consumo!U26</f>
        <v>90014.400000000009</v>
      </c>
      <c r="V239" s="6">
        <f>+$C$217*Matriz_de_consumo!V26</f>
        <v>71713.600000000006</v>
      </c>
      <c r="W239" s="6">
        <f>+$C$217*Matriz_de_consumo!W26</f>
        <v>89801.600000000006</v>
      </c>
      <c r="X239" s="6">
        <f>+$C$217*Matriz_de_consumo!X26</f>
        <v>90865.600000000006</v>
      </c>
      <c r="Y239" s="6">
        <f>+$C$217*Matriz_de_consumo!Y26</f>
        <v>91291.200000000012</v>
      </c>
      <c r="Z239" s="6">
        <f>+$C$217*Matriz_de_consumo!Z26</f>
        <v>90227.200000000012</v>
      </c>
    </row>
    <row r="240" spans="2:26" x14ac:dyDescent="0.2">
      <c r="B240" s="22">
        <f t="shared" si="5"/>
        <v>43851</v>
      </c>
      <c r="C240" s="6">
        <f>+$C$217*Matriz_de_consumo!C27</f>
        <v>91716.800000000003</v>
      </c>
      <c r="D240" s="6">
        <f>+$C$217*Matriz_de_consumo!D27</f>
        <v>92993.600000000006</v>
      </c>
      <c r="E240" s="6">
        <f>+$C$217*Matriz_de_consumo!E27</f>
        <v>91078.400000000009</v>
      </c>
      <c r="F240" s="6">
        <f>+$C$217*Matriz_de_consumo!F27</f>
        <v>85545.600000000006</v>
      </c>
      <c r="G240" s="6">
        <f>+$C$217*Matriz_de_consumo!G27</f>
        <v>73628.800000000003</v>
      </c>
      <c r="H240" s="6">
        <f>+$C$217*Matriz_de_consumo!H27</f>
        <v>88524.800000000003</v>
      </c>
      <c r="I240" s="6">
        <f>+$C$217*Matriz_de_consumo!I27</f>
        <v>90865.600000000006</v>
      </c>
      <c r="J240" s="6">
        <f>+$C$217*Matriz_de_consumo!J27</f>
        <v>90227.200000000012</v>
      </c>
      <c r="K240" s="6">
        <f>+$C$217*Matriz_de_consumo!K27</f>
        <v>89801.600000000006</v>
      </c>
      <c r="L240" s="6">
        <f>+$C$217*Matriz_de_consumo!L27</f>
        <v>89801.600000000006</v>
      </c>
      <c r="M240" s="6">
        <f>+$C$217*Matriz_de_consumo!M27</f>
        <v>88524.800000000003</v>
      </c>
      <c r="N240" s="6">
        <f>+$C$217*Matriz_de_consumo!N27</f>
        <v>88099.200000000012</v>
      </c>
      <c r="O240" s="6">
        <f>+$C$217*Matriz_de_consumo!O27</f>
        <v>90014.400000000009</v>
      </c>
      <c r="P240" s="6">
        <f>+$C$217*Matriz_de_consumo!P27</f>
        <v>90014.400000000009</v>
      </c>
      <c r="Q240" s="6">
        <f>+$C$217*Matriz_de_consumo!Q27</f>
        <v>88950.400000000009</v>
      </c>
      <c r="R240" s="6">
        <f>+$C$217*Matriz_de_consumo!R27</f>
        <v>88312</v>
      </c>
      <c r="S240" s="6">
        <f>+$C$217*Matriz_de_consumo!S27</f>
        <v>88524.800000000003</v>
      </c>
      <c r="T240" s="6">
        <f>+$C$217*Matriz_de_consumo!T27</f>
        <v>87460.800000000003</v>
      </c>
      <c r="U240" s="6">
        <f>+$C$217*Matriz_de_consumo!U27</f>
        <v>90865.600000000006</v>
      </c>
      <c r="V240" s="6">
        <f>+$C$217*Matriz_de_consumo!V27</f>
        <v>89376</v>
      </c>
      <c r="W240" s="6">
        <f>+$C$217*Matriz_de_consumo!W27</f>
        <v>90440</v>
      </c>
      <c r="X240" s="6">
        <f>+$C$217*Matriz_de_consumo!X27</f>
        <v>92142.400000000009</v>
      </c>
      <c r="Y240" s="6">
        <f>+$C$217*Matriz_de_consumo!Y27</f>
        <v>88950.400000000009</v>
      </c>
      <c r="Z240" s="6">
        <f>+$C$217*Matriz_de_consumo!Z27</f>
        <v>89376</v>
      </c>
    </row>
    <row r="241" spans="2:26" x14ac:dyDescent="0.2">
      <c r="B241" s="22">
        <f t="shared" si="5"/>
        <v>43852</v>
      </c>
      <c r="C241" s="6">
        <f>+$C$217*Matriz_de_consumo!C28</f>
        <v>88737.600000000006</v>
      </c>
      <c r="D241" s="6">
        <f>+$C$217*Matriz_de_consumo!D28</f>
        <v>92780.800000000003</v>
      </c>
      <c r="E241" s="6">
        <f>+$C$217*Matriz_de_consumo!E28</f>
        <v>87248</v>
      </c>
      <c r="F241" s="6">
        <f>+$C$217*Matriz_de_consumo!F28</f>
        <v>80651.199999999997</v>
      </c>
      <c r="G241" s="6">
        <f>+$C$217*Matriz_de_consumo!G28</f>
        <v>89163.200000000012</v>
      </c>
      <c r="H241" s="6">
        <f>+$C$217*Matriz_de_consumo!H28</f>
        <v>67244.800000000003</v>
      </c>
      <c r="I241" s="6">
        <f>+$C$217*Matriz_de_consumo!I28</f>
        <v>81715.200000000012</v>
      </c>
      <c r="J241" s="6">
        <f>+$C$217*Matriz_de_consumo!J28</f>
        <v>87673.600000000006</v>
      </c>
      <c r="K241" s="6">
        <f>+$C$217*Matriz_de_consumo!K28</f>
        <v>87886.400000000009</v>
      </c>
      <c r="L241" s="6">
        <f>+$C$217*Matriz_de_consumo!L28</f>
        <v>90014.400000000009</v>
      </c>
      <c r="M241" s="6">
        <f>+$C$217*Matriz_de_consumo!M28</f>
        <v>90652.800000000003</v>
      </c>
      <c r="N241" s="6">
        <f>+$C$217*Matriz_de_consumo!N28</f>
        <v>86609.600000000006</v>
      </c>
      <c r="O241" s="6">
        <f>+$C$217*Matriz_de_consumo!O28</f>
        <v>90652.800000000003</v>
      </c>
      <c r="P241" s="6">
        <f>+$C$217*Matriz_de_consumo!P28</f>
        <v>90014.400000000009</v>
      </c>
      <c r="Q241" s="6">
        <f>+$C$217*Matriz_de_consumo!Q28</f>
        <v>91929.600000000006</v>
      </c>
      <c r="R241" s="6">
        <f>+$C$217*Matriz_de_consumo!R28</f>
        <v>91291.200000000012</v>
      </c>
      <c r="S241" s="6">
        <f>+$C$217*Matriz_de_consumo!S28</f>
        <v>88099.200000000012</v>
      </c>
      <c r="T241" s="6">
        <f>+$C$217*Matriz_de_consumo!T28</f>
        <v>90652.800000000003</v>
      </c>
      <c r="U241" s="6">
        <f>+$C$217*Matriz_de_consumo!U28</f>
        <v>87673.600000000006</v>
      </c>
      <c r="V241" s="6">
        <f>+$C$217*Matriz_de_consumo!V28</f>
        <v>88950.400000000009</v>
      </c>
      <c r="W241" s="6">
        <f>+$C$217*Matriz_de_consumo!W28</f>
        <v>91504</v>
      </c>
      <c r="X241" s="6">
        <f>+$C$217*Matriz_de_consumo!X28</f>
        <v>91716.800000000003</v>
      </c>
      <c r="Y241" s="6">
        <f>+$C$217*Matriz_de_consumo!Y28</f>
        <v>90865.600000000006</v>
      </c>
      <c r="Z241" s="6">
        <f>+$C$217*Matriz_de_consumo!Z28</f>
        <v>91504</v>
      </c>
    </row>
    <row r="242" spans="2:26" x14ac:dyDescent="0.2">
      <c r="B242" s="22">
        <f t="shared" si="5"/>
        <v>43853</v>
      </c>
      <c r="C242" s="6">
        <f>+$C$217*Matriz_de_consumo!C29</f>
        <v>85545.600000000006</v>
      </c>
      <c r="D242" s="6">
        <f>+$C$217*Matriz_de_consumo!D29</f>
        <v>86396.800000000003</v>
      </c>
      <c r="E242" s="6">
        <f>+$C$217*Matriz_de_consumo!E29</f>
        <v>89163.200000000012</v>
      </c>
      <c r="F242" s="6">
        <f>+$C$217*Matriz_de_consumo!F29</f>
        <v>92568</v>
      </c>
      <c r="G242" s="6">
        <f>+$C$217*Matriz_de_consumo!G29</f>
        <v>89376</v>
      </c>
      <c r="H242" s="6">
        <f>+$C$217*Matriz_de_consumo!H29</f>
        <v>91504</v>
      </c>
      <c r="I242" s="6">
        <f>+$C$217*Matriz_de_consumo!I29</f>
        <v>91929.600000000006</v>
      </c>
      <c r="J242" s="6">
        <f>+$C$217*Matriz_de_consumo!J29</f>
        <v>88099.200000000012</v>
      </c>
      <c r="K242" s="6">
        <f>+$C$217*Matriz_de_consumo!K29</f>
        <v>90014.400000000009</v>
      </c>
      <c r="L242" s="6">
        <f>+$C$217*Matriz_de_consumo!L29</f>
        <v>89801.600000000006</v>
      </c>
      <c r="M242" s="6">
        <f>+$C$217*Matriz_de_consumo!M29</f>
        <v>90652.800000000003</v>
      </c>
      <c r="N242" s="6">
        <f>+$C$217*Matriz_de_consumo!N29</f>
        <v>87886.400000000009</v>
      </c>
      <c r="O242" s="6">
        <f>+$C$217*Matriz_de_consumo!O29</f>
        <v>87886.400000000009</v>
      </c>
      <c r="P242" s="6">
        <f>+$C$217*Matriz_de_consumo!P29</f>
        <v>90227.200000000012</v>
      </c>
      <c r="Q242" s="6">
        <f>+$C$217*Matriz_de_consumo!Q29</f>
        <v>92568</v>
      </c>
      <c r="R242" s="6">
        <f>+$C$217*Matriz_de_consumo!R29</f>
        <v>88099.200000000012</v>
      </c>
      <c r="S242" s="6">
        <f>+$C$217*Matriz_de_consumo!S29</f>
        <v>90014.400000000009</v>
      </c>
      <c r="T242" s="6">
        <f>+$C$217*Matriz_de_consumo!T29</f>
        <v>91078.400000000009</v>
      </c>
      <c r="U242" s="6">
        <f>+$C$217*Matriz_de_consumo!U29</f>
        <v>89801.600000000006</v>
      </c>
      <c r="V242" s="6">
        <f>+$C$217*Matriz_de_consumo!V29</f>
        <v>87673.600000000006</v>
      </c>
      <c r="W242" s="6">
        <f>+$C$217*Matriz_de_consumo!W29</f>
        <v>85758.400000000009</v>
      </c>
      <c r="X242" s="6">
        <f>+$C$217*Matriz_de_consumo!X29</f>
        <v>89163.200000000012</v>
      </c>
      <c r="Y242" s="6">
        <f>+$C$217*Matriz_de_consumo!Y29</f>
        <v>94057.600000000006</v>
      </c>
      <c r="Z242" s="6">
        <f>+$C$217*Matriz_de_consumo!Z29</f>
        <v>92568</v>
      </c>
    </row>
    <row r="243" spans="2:26" x14ac:dyDescent="0.2">
      <c r="B243" s="22">
        <f t="shared" si="5"/>
        <v>43854</v>
      </c>
      <c r="C243" s="6">
        <f>+$C$217*Matriz_de_consumo!C30</f>
        <v>87460.800000000003</v>
      </c>
      <c r="D243" s="6">
        <f>+$C$217*Matriz_de_consumo!D30</f>
        <v>86822.400000000009</v>
      </c>
      <c r="E243" s="6">
        <f>+$C$217*Matriz_de_consumo!E30</f>
        <v>87035.200000000012</v>
      </c>
      <c r="F243" s="6">
        <f>+$C$217*Matriz_de_consumo!F30</f>
        <v>86609.600000000006</v>
      </c>
      <c r="G243" s="6">
        <f>+$C$217*Matriz_de_consumo!G30</f>
        <v>90652.800000000003</v>
      </c>
      <c r="H243" s="6">
        <f>+$C$217*Matriz_de_consumo!H30</f>
        <v>90865.600000000006</v>
      </c>
      <c r="I243" s="6">
        <f>+$C$217*Matriz_de_consumo!I30</f>
        <v>89588.800000000003</v>
      </c>
      <c r="J243" s="6">
        <f>+$C$217*Matriz_de_consumo!J30</f>
        <v>88524.800000000003</v>
      </c>
      <c r="K243" s="6">
        <f>+$C$217*Matriz_de_consumo!K30</f>
        <v>90227.200000000012</v>
      </c>
      <c r="L243" s="6">
        <f>+$C$217*Matriz_de_consumo!L30</f>
        <v>90227.200000000012</v>
      </c>
      <c r="M243" s="6">
        <f>+$C$217*Matriz_de_consumo!M30</f>
        <v>89163.200000000012</v>
      </c>
      <c r="N243" s="6">
        <f>+$C$217*Matriz_de_consumo!N30</f>
        <v>89163.200000000012</v>
      </c>
      <c r="O243" s="6">
        <f>+$C$217*Matriz_de_consumo!O30</f>
        <v>90652.800000000003</v>
      </c>
      <c r="P243" s="6">
        <f>+$C$217*Matriz_de_consumo!P30</f>
        <v>91078.400000000009</v>
      </c>
      <c r="Q243" s="6">
        <f>+$C$217*Matriz_de_consumo!Q30</f>
        <v>91504</v>
      </c>
      <c r="R243" s="6">
        <f>+$C$217*Matriz_de_consumo!R30</f>
        <v>89376</v>
      </c>
      <c r="S243" s="6">
        <f>+$C$217*Matriz_de_consumo!S30</f>
        <v>87035.200000000012</v>
      </c>
      <c r="T243" s="6">
        <f>+$C$217*Matriz_de_consumo!T30</f>
        <v>85120</v>
      </c>
      <c r="U243" s="6">
        <f>+$C$217*Matriz_de_consumo!U30</f>
        <v>92355.200000000012</v>
      </c>
      <c r="V243" s="6">
        <f>+$C$217*Matriz_de_consumo!V30</f>
        <v>91929.600000000006</v>
      </c>
      <c r="W243" s="6">
        <f>+$C$217*Matriz_de_consumo!W30</f>
        <v>91291.200000000012</v>
      </c>
      <c r="X243" s="6">
        <f>+$C$217*Matriz_de_consumo!X30</f>
        <v>89801.600000000006</v>
      </c>
      <c r="Y243" s="6">
        <f>+$C$217*Matriz_de_consumo!Y30</f>
        <v>91504</v>
      </c>
      <c r="Z243" s="6">
        <f>+$C$217*Matriz_de_consumo!Z30</f>
        <v>90865.600000000006</v>
      </c>
    </row>
    <row r="244" spans="2:26" x14ac:dyDescent="0.2">
      <c r="B244" s="22">
        <f t="shared" si="5"/>
        <v>43855</v>
      </c>
      <c r="C244" s="6">
        <f>+$C$217*Matriz_de_consumo!C31</f>
        <v>86609.600000000006</v>
      </c>
      <c r="D244" s="6">
        <f>+$C$217*Matriz_de_consumo!D31</f>
        <v>87886.400000000009</v>
      </c>
      <c r="E244" s="6">
        <f>+$C$217*Matriz_de_consumo!E31</f>
        <v>70436.800000000003</v>
      </c>
      <c r="F244" s="6">
        <f>+$C$217*Matriz_de_consumo!F31</f>
        <v>90440</v>
      </c>
      <c r="G244" s="6">
        <f>+$C$217*Matriz_de_consumo!G31</f>
        <v>91716.800000000003</v>
      </c>
      <c r="H244" s="6">
        <f>+$C$217*Matriz_de_consumo!H31</f>
        <v>93844.800000000003</v>
      </c>
      <c r="I244" s="6">
        <f>+$C$217*Matriz_de_consumo!I31</f>
        <v>89588.800000000003</v>
      </c>
      <c r="J244" s="6">
        <f>+$C$217*Matriz_de_consumo!J31</f>
        <v>89801.600000000006</v>
      </c>
      <c r="K244" s="6">
        <f>+$C$217*Matriz_de_consumo!K31</f>
        <v>93206.400000000009</v>
      </c>
      <c r="L244" s="6">
        <f>+$C$217*Matriz_de_consumo!L31</f>
        <v>92568</v>
      </c>
      <c r="M244" s="6">
        <f>+$C$217*Matriz_de_consumo!M31</f>
        <v>86609.600000000006</v>
      </c>
      <c r="N244" s="6">
        <f>+$C$217*Matriz_de_consumo!N31</f>
        <v>91716.800000000003</v>
      </c>
      <c r="O244" s="6">
        <f>+$C$217*Matriz_de_consumo!O31</f>
        <v>89163.200000000012</v>
      </c>
      <c r="P244" s="6">
        <f>+$C$217*Matriz_de_consumo!P31</f>
        <v>89163.200000000012</v>
      </c>
      <c r="Q244" s="6">
        <f>+$C$217*Matriz_de_consumo!Q31</f>
        <v>88524.800000000003</v>
      </c>
      <c r="R244" s="6">
        <f>+$C$217*Matriz_de_consumo!R31</f>
        <v>91504</v>
      </c>
      <c r="S244" s="6">
        <f>+$C$217*Matriz_de_consumo!S31</f>
        <v>93419.200000000012</v>
      </c>
      <c r="T244" s="6">
        <f>+$C$217*Matriz_de_consumo!T31</f>
        <v>88312</v>
      </c>
      <c r="U244" s="6">
        <f>+$C$217*Matriz_de_consumo!U31</f>
        <v>89163.200000000012</v>
      </c>
      <c r="V244" s="6">
        <f>+$C$217*Matriz_de_consumo!V31</f>
        <v>88099.200000000012</v>
      </c>
      <c r="W244" s="6">
        <f>+$C$217*Matriz_de_consumo!W31</f>
        <v>88950.400000000009</v>
      </c>
      <c r="X244" s="6">
        <f>+$C$217*Matriz_de_consumo!X31</f>
        <v>91078.400000000009</v>
      </c>
      <c r="Y244" s="6">
        <f>+$C$217*Matriz_de_consumo!Y31</f>
        <v>90440</v>
      </c>
      <c r="Z244" s="6">
        <f>+$C$217*Matriz_de_consumo!Z31</f>
        <v>91291.200000000012</v>
      </c>
    </row>
    <row r="245" spans="2:26" x14ac:dyDescent="0.2">
      <c r="B245" s="22">
        <f t="shared" si="5"/>
        <v>43856</v>
      </c>
      <c r="C245" s="6">
        <f>+$C$217*Matriz_de_consumo!C32</f>
        <v>88524.800000000003</v>
      </c>
      <c r="D245" s="6">
        <f>+$C$217*Matriz_de_consumo!D32</f>
        <v>87460.800000000003</v>
      </c>
      <c r="E245" s="6">
        <f>+$C$217*Matriz_de_consumo!E32</f>
        <v>90014.400000000009</v>
      </c>
      <c r="F245" s="6">
        <f>+$C$217*Matriz_de_consumo!F32</f>
        <v>91929.600000000006</v>
      </c>
      <c r="G245" s="6">
        <f>+$C$217*Matriz_de_consumo!G32</f>
        <v>91504</v>
      </c>
      <c r="H245" s="6">
        <f>+$C$217*Matriz_de_consumo!H32</f>
        <v>91078.400000000009</v>
      </c>
      <c r="I245" s="6">
        <f>+$C$217*Matriz_de_consumo!I32</f>
        <v>90865.600000000006</v>
      </c>
      <c r="J245" s="6">
        <f>+$C$217*Matriz_de_consumo!J32</f>
        <v>88950.400000000009</v>
      </c>
      <c r="K245" s="6">
        <f>+$C$217*Matriz_de_consumo!K32</f>
        <v>89588.800000000003</v>
      </c>
      <c r="L245" s="6">
        <f>+$C$217*Matriz_de_consumo!L32</f>
        <v>88737.600000000006</v>
      </c>
      <c r="M245" s="6">
        <f>+$C$217*Matriz_de_consumo!M32</f>
        <v>89588.800000000003</v>
      </c>
      <c r="N245" s="6">
        <f>+$C$217*Matriz_de_consumo!N32</f>
        <v>90440</v>
      </c>
      <c r="O245" s="6">
        <f>+$C$217*Matriz_de_consumo!O32</f>
        <v>93206.400000000009</v>
      </c>
      <c r="P245" s="6">
        <f>+$C$217*Matriz_de_consumo!P32</f>
        <v>91078.400000000009</v>
      </c>
      <c r="Q245" s="6">
        <f>+$C$217*Matriz_de_consumo!Q32</f>
        <v>85971.200000000012</v>
      </c>
      <c r="R245" s="6">
        <f>+$C$217*Matriz_de_consumo!R32</f>
        <v>88950.400000000009</v>
      </c>
      <c r="S245" s="6">
        <f>+$C$217*Matriz_de_consumo!S32</f>
        <v>89588.800000000003</v>
      </c>
      <c r="T245" s="6">
        <f>+$C$217*Matriz_de_consumo!T32</f>
        <v>91291.200000000012</v>
      </c>
      <c r="U245" s="6">
        <f>+$C$217*Matriz_de_consumo!U32</f>
        <v>91504</v>
      </c>
      <c r="V245" s="6">
        <f>+$C$217*Matriz_de_consumo!V32</f>
        <v>89163.200000000012</v>
      </c>
      <c r="W245" s="6">
        <f>+$C$217*Matriz_de_consumo!W32</f>
        <v>90440</v>
      </c>
      <c r="X245" s="6">
        <f>+$C$217*Matriz_de_consumo!X32</f>
        <v>88099.200000000012</v>
      </c>
      <c r="Y245" s="6">
        <f>+$C$217*Matriz_de_consumo!Y32</f>
        <v>89588.800000000003</v>
      </c>
      <c r="Z245" s="6">
        <f>+$C$217*Matriz_de_consumo!Z32</f>
        <v>92568</v>
      </c>
    </row>
    <row r="246" spans="2:26" x14ac:dyDescent="0.2">
      <c r="B246" s="22">
        <f t="shared" si="5"/>
        <v>43857</v>
      </c>
      <c r="C246" s="6">
        <f>+$C$217*Matriz_de_consumo!C33</f>
        <v>90227.200000000012</v>
      </c>
      <c r="D246" s="6">
        <f>+$C$217*Matriz_de_consumo!D33</f>
        <v>91291.200000000012</v>
      </c>
      <c r="E246" s="6">
        <f>+$C$217*Matriz_de_consumo!E33</f>
        <v>91291.200000000012</v>
      </c>
      <c r="F246" s="6">
        <f>+$C$217*Matriz_de_consumo!F33</f>
        <v>87886.400000000009</v>
      </c>
      <c r="G246" s="6">
        <f>+$C$217*Matriz_de_consumo!G33</f>
        <v>90652.800000000003</v>
      </c>
      <c r="H246" s="6">
        <f>+$C$217*Matriz_de_consumo!H33</f>
        <v>92993.600000000006</v>
      </c>
      <c r="I246" s="6">
        <f>+$C$217*Matriz_de_consumo!I33</f>
        <v>93206.400000000009</v>
      </c>
      <c r="J246" s="6">
        <f>+$C$217*Matriz_de_consumo!J33</f>
        <v>90014.400000000009</v>
      </c>
      <c r="K246" s="6">
        <f>+$C$217*Matriz_de_consumo!K33</f>
        <v>88950.400000000009</v>
      </c>
      <c r="L246" s="6">
        <f>+$C$217*Matriz_de_consumo!L33</f>
        <v>91929.600000000006</v>
      </c>
      <c r="M246" s="6">
        <f>+$C$217*Matriz_de_consumo!M33</f>
        <v>86822.400000000009</v>
      </c>
      <c r="N246" s="6">
        <f>+$C$217*Matriz_de_consumo!N33</f>
        <v>85971.200000000012</v>
      </c>
      <c r="O246" s="6">
        <f>+$C$217*Matriz_de_consumo!O33</f>
        <v>91929.600000000006</v>
      </c>
      <c r="P246" s="6">
        <f>+$C$217*Matriz_de_consumo!P33</f>
        <v>90652.800000000003</v>
      </c>
      <c r="Q246" s="6">
        <f>+$C$217*Matriz_de_consumo!Q33</f>
        <v>88950.400000000009</v>
      </c>
      <c r="R246" s="6">
        <f>+$C$217*Matriz_de_consumo!R33</f>
        <v>87886.400000000009</v>
      </c>
      <c r="S246" s="6">
        <f>+$C$217*Matriz_de_consumo!S33</f>
        <v>86609.600000000006</v>
      </c>
      <c r="T246" s="6">
        <f>+$C$217*Matriz_de_consumo!T33</f>
        <v>91291.200000000012</v>
      </c>
      <c r="U246" s="6">
        <f>+$C$217*Matriz_de_consumo!U33</f>
        <v>90865.600000000006</v>
      </c>
      <c r="V246" s="6">
        <f>+$C$217*Matriz_de_consumo!V33</f>
        <v>89801.600000000006</v>
      </c>
      <c r="W246" s="6">
        <f>+$C$217*Matriz_de_consumo!W33</f>
        <v>89376</v>
      </c>
      <c r="X246" s="6">
        <f>+$C$217*Matriz_de_consumo!X33</f>
        <v>89588.800000000003</v>
      </c>
      <c r="Y246" s="6">
        <f>+$C$217*Matriz_de_consumo!Y33</f>
        <v>87248</v>
      </c>
      <c r="Z246" s="6">
        <f>+$C$217*Matriz_de_consumo!Z33</f>
        <v>92142.400000000009</v>
      </c>
    </row>
    <row r="247" spans="2:26" x14ac:dyDescent="0.2">
      <c r="B247" s="22">
        <f t="shared" si="5"/>
        <v>43858</v>
      </c>
      <c r="C247" s="6">
        <f>+$C$217*Matriz_de_consumo!C34</f>
        <v>90014.400000000009</v>
      </c>
      <c r="D247" s="6">
        <f>+$C$217*Matriz_de_consumo!D34</f>
        <v>68947.199999999997</v>
      </c>
      <c r="E247" s="6">
        <f>+$C$217*Matriz_de_consumo!E34</f>
        <v>90440</v>
      </c>
      <c r="F247" s="6">
        <f>+$C$217*Matriz_de_consumo!F34</f>
        <v>70011.199999999997</v>
      </c>
      <c r="G247" s="6">
        <f>+$C$217*Matriz_de_consumo!G34</f>
        <v>89376</v>
      </c>
      <c r="H247" s="6">
        <f>+$C$217*Matriz_de_consumo!H34</f>
        <v>90440</v>
      </c>
      <c r="I247" s="6">
        <f>+$C$217*Matriz_de_consumo!I34</f>
        <v>92355.200000000012</v>
      </c>
      <c r="J247" s="6">
        <f>+$C$217*Matriz_de_consumo!J34</f>
        <v>90227.200000000012</v>
      </c>
      <c r="K247" s="6">
        <f>+$C$217*Matriz_de_consumo!K34</f>
        <v>90227.200000000012</v>
      </c>
      <c r="L247" s="6">
        <f>+$C$217*Matriz_de_consumo!L34</f>
        <v>91291.200000000012</v>
      </c>
      <c r="M247" s="6">
        <f>+$C$217*Matriz_de_consumo!M34</f>
        <v>91291.200000000012</v>
      </c>
      <c r="N247" s="6">
        <f>+$C$217*Matriz_de_consumo!N34</f>
        <v>90865.600000000006</v>
      </c>
      <c r="O247" s="6">
        <f>+$C$217*Matriz_de_consumo!O34</f>
        <v>86609.600000000006</v>
      </c>
      <c r="P247" s="6">
        <f>+$C$217*Matriz_de_consumo!P34</f>
        <v>87460.800000000003</v>
      </c>
      <c r="Q247" s="6">
        <f>+$C$217*Matriz_de_consumo!Q34</f>
        <v>83204.800000000003</v>
      </c>
      <c r="R247" s="6">
        <f>+$C$217*Matriz_de_consumo!R34</f>
        <v>88099.200000000012</v>
      </c>
      <c r="S247" s="6">
        <f>+$C$217*Matriz_de_consumo!S34</f>
        <v>90440</v>
      </c>
      <c r="T247" s="6">
        <f>+$C$217*Matriz_de_consumo!T34</f>
        <v>92142.400000000009</v>
      </c>
      <c r="U247" s="6">
        <f>+$C$217*Matriz_de_consumo!U34</f>
        <v>93419.200000000012</v>
      </c>
      <c r="V247" s="6">
        <f>+$C$217*Matriz_de_consumo!V34</f>
        <v>91716.800000000003</v>
      </c>
      <c r="W247" s="6">
        <f>+$C$217*Matriz_de_consumo!W34</f>
        <v>88312</v>
      </c>
      <c r="X247" s="6">
        <f>+$C$217*Matriz_de_consumo!X34</f>
        <v>89163.200000000012</v>
      </c>
      <c r="Y247" s="6">
        <f>+$C$217*Matriz_de_consumo!Y34</f>
        <v>91716.800000000003</v>
      </c>
      <c r="Z247" s="6">
        <f>+$C$217*Matriz_de_consumo!Z34</f>
        <v>89376</v>
      </c>
    </row>
    <row r="248" spans="2:26" x14ac:dyDescent="0.2">
      <c r="B248" s="22">
        <f t="shared" si="5"/>
        <v>43859</v>
      </c>
      <c r="C248" s="6">
        <f>+$C$217*Matriz_de_consumo!C35</f>
        <v>90014.400000000009</v>
      </c>
      <c r="D248" s="6">
        <f>+$C$217*Matriz_de_consumo!D35</f>
        <v>87886.400000000009</v>
      </c>
      <c r="E248" s="6">
        <f>+$C$217*Matriz_de_consumo!E35</f>
        <v>91291.200000000012</v>
      </c>
      <c r="F248" s="6">
        <f>+$C$217*Matriz_de_consumo!F35</f>
        <v>90440</v>
      </c>
      <c r="G248" s="6">
        <f>+$C$217*Matriz_de_consumo!G35</f>
        <v>89801.600000000006</v>
      </c>
      <c r="H248" s="6">
        <f>+$C$217*Matriz_de_consumo!H35</f>
        <v>88950.400000000009</v>
      </c>
      <c r="I248" s="6">
        <f>+$C$217*Matriz_de_consumo!I35</f>
        <v>91504</v>
      </c>
      <c r="J248" s="6">
        <f>+$C$217*Matriz_de_consumo!J35</f>
        <v>91716.800000000003</v>
      </c>
      <c r="K248" s="6">
        <f>+$C$217*Matriz_de_consumo!K35</f>
        <v>91929.600000000006</v>
      </c>
      <c r="L248" s="6">
        <f>+$C$217*Matriz_de_consumo!L35</f>
        <v>90227.200000000012</v>
      </c>
      <c r="M248" s="6">
        <f>+$C$217*Matriz_de_consumo!M35</f>
        <v>89163.200000000012</v>
      </c>
      <c r="N248" s="6">
        <f>+$C$217*Matriz_de_consumo!N35</f>
        <v>91504</v>
      </c>
      <c r="O248" s="6">
        <f>+$C$217*Matriz_de_consumo!O35</f>
        <v>90865.600000000006</v>
      </c>
      <c r="P248" s="6">
        <f>+$C$217*Matriz_de_consumo!P35</f>
        <v>86609.600000000006</v>
      </c>
      <c r="Q248" s="6">
        <f>+$C$217*Matriz_de_consumo!Q35</f>
        <v>90227.200000000012</v>
      </c>
      <c r="R248" s="6">
        <f>+$C$217*Matriz_de_consumo!R35</f>
        <v>93206.400000000009</v>
      </c>
      <c r="S248" s="6">
        <f>+$C$217*Matriz_de_consumo!S35</f>
        <v>92780.800000000003</v>
      </c>
      <c r="T248" s="6">
        <f>+$C$217*Matriz_de_consumo!T35</f>
        <v>86822.400000000009</v>
      </c>
      <c r="U248" s="6">
        <f>+$C$217*Matriz_de_consumo!U35</f>
        <v>92780.800000000003</v>
      </c>
      <c r="V248" s="6">
        <f>+$C$217*Matriz_de_consumo!V35</f>
        <v>73841.600000000006</v>
      </c>
      <c r="W248" s="6">
        <f>+$C$217*Matriz_de_consumo!W35</f>
        <v>84481.600000000006</v>
      </c>
      <c r="X248" s="6">
        <f>+$C$217*Matriz_de_consumo!X35</f>
        <v>84907.200000000012</v>
      </c>
      <c r="Y248" s="6">
        <f>+$C$217*Matriz_de_consumo!Y35</f>
        <v>88524.800000000003</v>
      </c>
      <c r="Z248" s="6">
        <f>+$C$217*Matriz_de_consumo!Z35</f>
        <v>87886.400000000009</v>
      </c>
    </row>
    <row r="249" spans="2:26" x14ac:dyDescent="0.2">
      <c r="B249" s="22">
        <f t="shared" si="5"/>
        <v>43860</v>
      </c>
      <c r="C249" s="6">
        <f>+$C$217*Matriz_de_consumo!C36</f>
        <v>88950.400000000009</v>
      </c>
      <c r="D249" s="6">
        <f>+$C$217*Matriz_de_consumo!D36</f>
        <v>85971.200000000012</v>
      </c>
      <c r="E249" s="6">
        <f>+$C$217*Matriz_de_consumo!E36</f>
        <v>85545.600000000006</v>
      </c>
      <c r="F249" s="6">
        <f>+$C$217*Matriz_de_consumo!F36</f>
        <v>89801.600000000006</v>
      </c>
      <c r="G249" s="6">
        <f>+$C$217*Matriz_de_consumo!G36</f>
        <v>85332.800000000003</v>
      </c>
      <c r="H249" s="6">
        <f>+$C$217*Matriz_de_consumo!H36</f>
        <v>91291.200000000012</v>
      </c>
      <c r="I249" s="6">
        <f>+$C$217*Matriz_de_consumo!I36</f>
        <v>90440</v>
      </c>
      <c r="J249" s="6">
        <f>+$C$217*Matriz_de_consumo!J36</f>
        <v>90440</v>
      </c>
      <c r="K249" s="6">
        <f>+$C$217*Matriz_de_consumo!K36</f>
        <v>85758.400000000009</v>
      </c>
      <c r="L249" s="6">
        <f>+$C$217*Matriz_de_consumo!L36</f>
        <v>89376</v>
      </c>
      <c r="M249" s="6">
        <f>+$C$217*Matriz_de_consumo!M36</f>
        <v>88950.400000000009</v>
      </c>
      <c r="N249" s="6">
        <f>+$C$217*Matriz_de_consumo!N36</f>
        <v>89376</v>
      </c>
      <c r="O249" s="6">
        <f>+$C$217*Matriz_de_consumo!O36</f>
        <v>87673.600000000006</v>
      </c>
      <c r="P249" s="6">
        <f>+$C$217*Matriz_de_consumo!P36</f>
        <v>89801.600000000006</v>
      </c>
      <c r="Q249" s="6">
        <f>+$C$217*Matriz_de_consumo!Q36</f>
        <v>86396.800000000003</v>
      </c>
      <c r="R249" s="6">
        <f>+$C$217*Matriz_de_consumo!R36</f>
        <v>86396.800000000003</v>
      </c>
      <c r="S249" s="6">
        <f>+$C$217*Matriz_de_consumo!S36</f>
        <v>88950.400000000009</v>
      </c>
      <c r="T249" s="6">
        <f>+$C$217*Matriz_de_consumo!T36</f>
        <v>88524.800000000003</v>
      </c>
      <c r="U249" s="6">
        <f>+$C$217*Matriz_de_consumo!U36</f>
        <v>90652.800000000003</v>
      </c>
      <c r="V249" s="6">
        <f>+$C$217*Matriz_de_consumo!V36</f>
        <v>88524.800000000003</v>
      </c>
      <c r="W249" s="6">
        <f>+$C$217*Matriz_de_consumo!W36</f>
        <v>88099.200000000012</v>
      </c>
      <c r="X249" s="6">
        <f>+$C$217*Matriz_de_consumo!X36</f>
        <v>85545.600000000006</v>
      </c>
      <c r="Y249" s="6">
        <f>+$C$217*Matriz_de_consumo!Y36</f>
        <v>87460.800000000003</v>
      </c>
      <c r="Z249" s="6">
        <f>+$C$217*Matriz_de_consumo!Z36</f>
        <v>91291.200000000012</v>
      </c>
    </row>
    <row r="250" spans="2:26" x14ac:dyDescent="0.2">
      <c r="B250" s="22">
        <f t="shared" si="5"/>
        <v>43861</v>
      </c>
      <c r="C250" s="6">
        <f>+$C$217*Matriz_de_consumo!C37</f>
        <v>88950.400000000009</v>
      </c>
      <c r="D250" s="6">
        <f>+$C$217*Matriz_de_consumo!D37</f>
        <v>86396.800000000003</v>
      </c>
      <c r="E250" s="6">
        <f>+$C$217*Matriz_de_consumo!E37</f>
        <v>89801.600000000006</v>
      </c>
      <c r="F250" s="6">
        <f>+$C$217*Matriz_de_consumo!F37</f>
        <v>86822.400000000009</v>
      </c>
      <c r="G250" s="6">
        <f>+$C$217*Matriz_de_consumo!G37</f>
        <v>85971.200000000012</v>
      </c>
      <c r="H250" s="6">
        <f>+$C$217*Matriz_de_consumo!H37</f>
        <v>90014.400000000009</v>
      </c>
      <c r="I250" s="6">
        <f>+$C$217*Matriz_de_consumo!I37</f>
        <v>88312</v>
      </c>
      <c r="J250" s="6">
        <f>+$C$217*Matriz_de_consumo!J37</f>
        <v>90227.200000000012</v>
      </c>
      <c r="K250" s="6">
        <f>+$C$217*Matriz_de_consumo!K37</f>
        <v>88737.600000000006</v>
      </c>
      <c r="L250" s="6">
        <f>+$C$217*Matriz_de_consumo!L37</f>
        <v>88312</v>
      </c>
      <c r="M250" s="6">
        <f>+$C$217*Matriz_de_consumo!M37</f>
        <v>85545.600000000006</v>
      </c>
      <c r="N250" s="6">
        <f>+$C$217*Matriz_de_consumo!N37</f>
        <v>90227.200000000012</v>
      </c>
      <c r="O250" s="6">
        <f>+$C$217*Matriz_de_consumo!O37</f>
        <v>90865.600000000006</v>
      </c>
      <c r="P250" s="6">
        <f>+$C$217*Matriz_de_consumo!P37</f>
        <v>88737.600000000006</v>
      </c>
      <c r="Q250" s="6">
        <f>+$C$217*Matriz_de_consumo!Q37</f>
        <v>86609.600000000006</v>
      </c>
      <c r="R250" s="6">
        <f>+$C$217*Matriz_de_consumo!R37</f>
        <v>91929.600000000006</v>
      </c>
      <c r="S250" s="6">
        <f>+$C$217*Matriz_de_consumo!S37</f>
        <v>88099.200000000012</v>
      </c>
      <c r="T250" s="6">
        <f>+$C$217*Matriz_de_consumo!T37</f>
        <v>85758.400000000009</v>
      </c>
      <c r="U250" s="6">
        <f>+$C$217*Matriz_de_consumo!U37</f>
        <v>91291.200000000012</v>
      </c>
      <c r="V250" s="6">
        <f>+$C$217*Matriz_de_consumo!V37</f>
        <v>89163.200000000012</v>
      </c>
      <c r="W250" s="6">
        <f>+$C$217*Matriz_de_consumo!W37</f>
        <v>90865.600000000006</v>
      </c>
      <c r="X250" s="6">
        <f>+$C$217*Matriz_de_consumo!X37</f>
        <v>88737.600000000006</v>
      </c>
      <c r="Y250" s="6">
        <f>+$C$217*Matriz_de_consumo!Y37</f>
        <v>90652.800000000003</v>
      </c>
      <c r="Z250" s="6">
        <f>+$C$217*Matriz_de_consumo!Z37</f>
        <v>88524.800000000003</v>
      </c>
    </row>
    <row r="252" spans="2:26" x14ac:dyDescent="0.2">
      <c r="B252" s="20" t="s">
        <v>27</v>
      </c>
      <c r="C252" s="15">
        <f>+SUM(C220:Z250)</f>
        <v>66639384.000000067</v>
      </c>
    </row>
    <row r="255" spans="2:26" s="16" customFormat="1" x14ac:dyDescent="0.2">
      <c r="B255" s="17" t="s">
        <v>46</v>
      </c>
    </row>
    <row r="257" spans="2:50" s="48" customFormat="1" ht="14.4" x14ac:dyDescent="0.3">
      <c r="C257" s="48">
        <v>1</v>
      </c>
      <c r="D257" s="48">
        <v>2</v>
      </c>
      <c r="E257" s="48">
        <v>3</v>
      </c>
      <c r="F257" s="48">
        <v>4</v>
      </c>
      <c r="G257" s="48">
        <v>5</v>
      </c>
      <c r="H257" s="48">
        <v>6</v>
      </c>
      <c r="I257" s="48">
        <v>7</v>
      </c>
      <c r="J257" s="48">
        <v>8</v>
      </c>
      <c r="K257" s="48">
        <v>9</v>
      </c>
      <c r="L257" s="48">
        <v>10</v>
      </c>
      <c r="M257" s="48">
        <v>11</v>
      </c>
      <c r="N257" s="48">
        <v>12</v>
      </c>
      <c r="O257" s="48">
        <v>13</v>
      </c>
      <c r="P257" s="48">
        <v>14</v>
      </c>
      <c r="Q257" s="48">
        <v>15</v>
      </c>
      <c r="R257" s="48">
        <v>16</v>
      </c>
      <c r="S257" s="48">
        <v>17</v>
      </c>
      <c r="T257" s="48">
        <v>18</v>
      </c>
      <c r="U257" s="48">
        <v>19</v>
      </c>
      <c r="V257" s="48">
        <v>20</v>
      </c>
      <c r="W257" s="48">
        <v>21</v>
      </c>
      <c r="X257" s="48">
        <v>22</v>
      </c>
      <c r="Y257" s="48">
        <v>23</v>
      </c>
      <c r="Z257" s="48">
        <v>24</v>
      </c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</row>
    <row r="258" spans="2:50" s="46" customFormat="1" ht="14.4" x14ac:dyDescent="0.3">
      <c r="B258" s="50" t="s">
        <v>47</v>
      </c>
      <c r="C258" s="51">
        <f>+ROUND(AVERAGEIFS(In_cargos!$I:$I,In_cargos!$E:$E,Liquidación!C$257,In_cargos!$B:$B,Salida!$C$5),2)</f>
        <v>0.28999999999999998</v>
      </c>
      <c r="D258" s="51">
        <f>+ROUND(AVERAGEIFS(In_cargos!$I:$I,In_cargos!$E:$E,Liquidación!D$257,In_cargos!$B:$B,Salida!$C$5),2)</f>
        <v>0.28999999999999998</v>
      </c>
      <c r="E258" s="51">
        <f>+ROUND(AVERAGEIFS(In_cargos!$I:$I,In_cargos!$E:$E,Liquidación!E$257,In_cargos!$B:$B,Salida!$C$5),2)</f>
        <v>0.28999999999999998</v>
      </c>
      <c r="F258" s="51">
        <f>+ROUND(AVERAGEIFS(In_cargos!$I:$I,In_cargos!$E:$E,Liquidación!F$257,In_cargos!$B:$B,Salida!$C$5),2)</f>
        <v>0.28999999999999998</v>
      </c>
      <c r="G258" s="51">
        <f>+ROUND(AVERAGEIFS(In_cargos!$I:$I,In_cargos!$E:$E,Liquidación!G$257,In_cargos!$B:$B,Salida!$C$5),2)</f>
        <v>0.33</v>
      </c>
      <c r="H258" s="51">
        <f>+ROUND(AVERAGEIFS(In_cargos!$I:$I,In_cargos!$E:$E,Liquidación!H$257,In_cargos!$B:$B,Salida!$C$5),2)</f>
        <v>0.33</v>
      </c>
      <c r="I258" s="51">
        <f>+ROUND(AVERAGEIFS(In_cargos!$I:$I,In_cargos!$E:$E,Liquidación!I$257,In_cargos!$B:$B,Salida!$C$5),2)</f>
        <v>0.33</v>
      </c>
      <c r="J258" s="51">
        <f>+ROUND(AVERAGEIFS(In_cargos!$I:$I,In_cargos!$E:$E,Liquidación!J$257,In_cargos!$B:$B,Salida!$C$5),2)</f>
        <v>0.33</v>
      </c>
      <c r="K258" s="51">
        <f>+ROUND(AVERAGEIFS(In_cargos!$I:$I,In_cargos!$E:$E,Liquidación!K$257,In_cargos!$B:$B,Salida!$C$5),2)</f>
        <v>0.33</v>
      </c>
      <c r="L258" s="51">
        <f>+ROUND(AVERAGEIFS(In_cargos!$I:$I,In_cargos!$E:$E,Liquidación!L$257,In_cargos!$B:$B,Salida!$C$5),2)</f>
        <v>0.36</v>
      </c>
      <c r="M258" s="51">
        <f>+ROUND(AVERAGEIFS(In_cargos!$I:$I,In_cargos!$E:$E,Liquidación!M$257,In_cargos!$B:$B,Salida!$C$5),2)</f>
        <v>0.36</v>
      </c>
      <c r="N258" s="51">
        <f>+ROUND(AVERAGEIFS(In_cargos!$I:$I,In_cargos!$E:$E,Liquidación!N$257,In_cargos!$B:$B,Salida!$C$5),2)</f>
        <v>0.36</v>
      </c>
      <c r="O258" s="51">
        <f>+ROUND(AVERAGEIFS(In_cargos!$I:$I,In_cargos!$E:$E,Liquidación!O$257,In_cargos!$B:$B,Salida!$C$5),2)</f>
        <v>0.33</v>
      </c>
      <c r="P258" s="51">
        <f>+ROUND(AVERAGEIFS(In_cargos!$I:$I,In_cargos!$E:$E,Liquidación!P$257,In_cargos!$B:$B,Salida!$C$5),2)</f>
        <v>0.33</v>
      </c>
      <c r="Q258" s="51">
        <f>+ROUND(AVERAGEIFS(In_cargos!$I:$I,In_cargos!$E:$E,Liquidación!Q$257,In_cargos!$B:$B,Salida!$C$5),2)</f>
        <v>0.33</v>
      </c>
      <c r="R258" s="51">
        <f>+ROUND(AVERAGEIFS(In_cargos!$I:$I,In_cargos!$E:$E,Liquidación!R$257,In_cargos!$B:$B,Salida!$C$5),2)</f>
        <v>0.33</v>
      </c>
      <c r="S258" s="51">
        <f>+ROUND(AVERAGEIFS(In_cargos!$I:$I,In_cargos!$E:$E,Liquidación!S$257,In_cargos!$B:$B,Salida!$C$5),2)</f>
        <v>0.33</v>
      </c>
      <c r="T258" s="51">
        <f>+ROUND(AVERAGEIFS(In_cargos!$I:$I,In_cargos!$E:$E,Liquidación!T$257,In_cargos!$B:$B,Salida!$C$5),2)</f>
        <v>0.33</v>
      </c>
      <c r="U258" s="51">
        <f>+ROUND(AVERAGEIFS(In_cargos!$I:$I,In_cargos!$E:$E,Liquidación!U$257,In_cargos!$B:$B,Salida!$C$5),2)</f>
        <v>0.36</v>
      </c>
      <c r="V258" s="51">
        <f>+ROUND(AVERAGEIFS(In_cargos!$I:$I,In_cargos!$E:$E,Liquidación!V$257,In_cargos!$B:$B,Salida!$C$5),2)</f>
        <v>0.36</v>
      </c>
      <c r="W258" s="51">
        <f>+ROUND(AVERAGEIFS(In_cargos!$I:$I,In_cargos!$E:$E,Liquidación!W$257,In_cargos!$B:$B,Salida!$C$5),2)</f>
        <v>0.36</v>
      </c>
      <c r="X258" s="51">
        <f>+ROUND(AVERAGEIFS(In_cargos!$I:$I,In_cargos!$E:$E,Liquidación!X$257,In_cargos!$B:$B,Salida!$C$5),2)</f>
        <v>0.33</v>
      </c>
      <c r="Y258" s="51">
        <f>+ROUND(AVERAGEIFS(In_cargos!$I:$I,In_cargos!$E:$E,Liquidación!Y$257,In_cargos!$B:$B,Salida!$C$5),2)</f>
        <v>0.33</v>
      </c>
      <c r="Z258" s="51">
        <f>+ROUND(AVERAGEIFS(In_cargos!$I:$I,In_cargos!$E:$E,Liquidación!Z$257,In_cargos!$B:$B,Salida!$C$5),2)</f>
        <v>0.28999999999999998</v>
      </c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43831</v>
      </c>
      <c r="C261" s="6">
        <f>+C$258*Matriz_de_consumo!C7</f>
        <v>5080.7999999999993</v>
      </c>
      <c r="D261" s="6">
        <f>+D$258*Matriz_de_consumo!D7</f>
        <v>4988</v>
      </c>
      <c r="E261" s="6">
        <f>+E$258*Matriz_de_consumo!E7</f>
        <v>5011.2</v>
      </c>
      <c r="F261" s="6">
        <f>+F$258*Matriz_de_consumo!F7</f>
        <v>4814</v>
      </c>
      <c r="G261" s="6">
        <f>+G$258*Matriz_de_consumo!G7</f>
        <v>5662.8</v>
      </c>
      <c r="H261" s="6">
        <f>+H$258*Matriz_de_consumo!H7</f>
        <v>5781.6</v>
      </c>
      <c r="I261" s="6">
        <f>+I$258*Matriz_de_consumo!I7</f>
        <v>5504.4000000000005</v>
      </c>
      <c r="J261" s="6">
        <f>+J$258*Matriz_de_consumo!J7</f>
        <v>5451.6</v>
      </c>
      <c r="K261" s="6">
        <f>+K$258*Matriz_de_consumo!K7</f>
        <v>5530.8</v>
      </c>
      <c r="L261" s="6">
        <f>+L$258*Matriz_de_consumo!L7</f>
        <v>5990.4</v>
      </c>
      <c r="M261" s="6">
        <f>+M$258*Matriz_de_consumo!M7</f>
        <v>6019.2</v>
      </c>
      <c r="N261" s="6">
        <f>+N$258*Matriz_de_consumo!N7</f>
        <v>6206.4</v>
      </c>
      <c r="O261" s="6">
        <f>+O$258*Matriz_de_consumo!O7</f>
        <v>5702.4000000000005</v>
      </c>
      <c r="P261" s="6">
        <f>+P$258*Matriz_de_consumo!P7</f>
        <v>5530.8</v>
      </c>
      <c r="Q261" s="6">
        <f>+Q$258*Matriz_de_consumo!Q7</f>
        <v>5596.8</v>
      </c>
      <c r="R261" s="6">
        <f>+R$258*Matriz_de_consumo!R7</f>
        <v>5412</v>
      </c>
      <c r="S261" s="6">
        <f>+S$258*Matriz_de_consumo!S7</f>
        <v>5306.4000000000005</v>
      </c>
      <c r="T261" s="6">
        <f>+T$258*Matriz_de_consumo!T7</f>
        <v>5544</v>
      </c>
      <c r="U261" s="6">
        <f>+U$258*Matriz_de_consumo!U7</f>
        <v>6321.5999999999995</v>
      </c>
      <c r="V261" s="6">
        <f>+V$258*Matriz_de_consumo!V7</f>
        <v>6206.4</v>
      </c>
      <c r="W261" s="6">
        <f>+W$258*Matriz_de_consumo!W7</f>
        <v>6249.5999999999995</v>
      </c>
      <c r="X261" s="6">
        <f>+X$258*Matriz_de_consumo!X7</f>
        <v>5742</v>
      </c>
      <c r="Y261" s="6">
        <f>+Y$258*Matriz_de_consumo!Y7</f>
        <v>5583.6</v>
      </c>
      <c r="Z261" s="6">
        <f>+Z$258*Matriz_de_consumo!Z7</f>
        <v>4686.3999999999996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43832</v>
      </c>
      <c r="C262" s="6">
        <f>+C$258*Matriz_de_consumo!C8</f>
        <v>4895.2</v>
      </c>
      <c r="D262" s="6">
        <f>+D$258*Matriz_de_consumo!D8</f>
        <v>4941.5999999999995</v>
      </c>
      <c r="E262" s="6">
        <f>+E$258*Matriz_de_consumo!E8</f>
        <v>5022.7999999999993</v>
      </c>
      <c r="F262" s="6">
        <f>+F$258*Matriz_de_consumo!F8</f>
        <v>4930</v>
      </c>
      <c r="G262" s="6">
        <f>+G$258*Matriz_de_consumo!G8</f>
        <v>5610</v>
      </c>
      <c r="H262" s="6">
        <f>+H$258*Matriz_de_consumo!H8</f>
        <v>5438.4000000000005</v>
      </c>
      <c r="I262" s="6">
        <f>+I$258*Matriz_de_consumo!I8</f>
        <v>5636.4000000000005</v>
      </c>
      <c r="J262" s="6">
        <f>+J$258*Matriz_de_consumo!J8</f>
        <v>5530.8</v>
      </c>
      <c r="K262" s="6">
        <f>+K$258*Matriz_de_consumo!K8</f>
        <v>5464.8</v>
      </c>
      <c r="L262" s="6">
        <f>+L$258*Matriz_de_consumo!L8</f>
        <v>6163.2</v>
      </c>
      <c r="M262" s="6">
        <f>+M$258*Matriz_de_consumo!M8</f>
        <v>6278.4</v>
      </c>
      <c r="N262" s="6">
        <f>+N$258*Matriz_de_consumo!N8</f>
        <v>5832</v>
      </c>
      <c r="O262" s="6">
        <f>+O$258*Matriz_de_consumo!O8</f>
        <v>5293.2</v>
      </c>
      <c r="P262" s="6">
        <f>+P$258*Matriz_de_consumo!P8</f>
        <v>5385.6</v>
      </c>
      <c r="Q262" s="6">
        <f>+Q$258*Matriz_de_consumo!Q8</f>
        <v>5676</v>
      </c>
      <c r="R262" s="6">
        <f>+R$258*Matriz_de_consumo!R8</f>
        <v>5478</v>
      </c>
      <c r="S262" s="6">
        <f>+S$258*Matriz_de_consumo!S8</f>
        <v>5214</v>
      </c>
      <c r="T262" s="6">
        <f>+T$258*Matriz_de_consumo!T8</f>
        <v>5187.6000000000004</v>
      </c>
      <c r="U262" s="6">
        <f>+U$258*Matriz_de_consumo!U8</f>
        <v>5731.2</v>
      </c>
      <c r="V262" s="6">
        <f>+V$258*Matriz_de_consumo!V8</f>
        <v>5889.5999999999995</v>
      </c>
      <c r="W262" s="6">
        <f>+W$258*Matriz_de_consumo!W8</f>
        <v>6105.5999999999995</v>
      </c>
      <c r="X262" s="6">
        <f>+X$258*Matriz_de_consumo!X8</f>
        <v>5544</v>
      </c>
      <c r="Y262" s="6">
        <f>+Y$258*Matriz_de_consumo!Y8</f>
        <v>5491.2</v>
      </c>
      <c r="Z262" s="6">
        <f>+Z$258*Matriz_de_consumo!Z8</f>
        <v>4872</v>
      </c>
    </row>
    <row r="263" spans="2:50" x14ac:dyDescent="0.2">
      <c r="B263" s="22">
        <f t="shared" si="6"/>
        <v>43833</v>
      </c>
      <c r="C263" s="6">
        <f>+C$258*Matriz_de_consumo!C9</f>
        <v>4674.7999999999993</v>
      </c>
      <c r="D263" s="6">
        <f>+D$258*Matriz_de_consumo!D9</f>
        <v>4709.5999999999995</v>
      </c>
      <c r="E263" s="6">
        <f>+E$258*Matriz_de_consumo!E9</f>
        <v>4883.5999999999995</v>
      </c>
      <c r="F263" s="6">
        <f>+F$258*Matriz_de_consumo!F9</f>
        <v>4976.3999999999996</v>
      </c>
      <c r="G263" s="6">
        <f>+G$258*Matriz_de_consumo!G9</f>
        <v>5728.8</v>
      </c>
      <c r="H263" s="6">
        <f>+H$258*Matriz_de_consumo!H9</f>
        <v>5557.2</v>
      </c>
      <c r="I263" s="6">
        <f>+I$258*Matriz_de_consumo!I9</f>
        <v>5583.6</v>
      </c>
      <c r="J263" s="6">
        <f>+J$258*Matriz_de_consumo!J9</f>
        <v>5372.4000000000005</v>
      </c>
      <c r="K263" s="6">
        <f>+K$258*Matriz_de_consumo!K9</f>
        <v>5214</v>
      </c>
      <c r="L263" s="6">
        <f>+L$258*Matriz_de_consumo!L9</f>
        <v>6235.2</v>
      </c>
      <c r="M263" s="6">
        <f>+M$258*Matriz_de_consumo!M9</f>
        <v>6494.4</v>
      </c>
      <c r="N263" s="6">
        <f>+N$258*Matriz_de_consumo!N9</f>
        <v>6350.4</v>
      </c>
      <c r="O263" s="6">
        <f>+O$258*Matriz_de_consumo!O9</f>
        <v>4712.4000000000005</v>
      </c>
      <c r="P263" s="6">
        <f>+P$258*Matriz_de_consumo!P9</f>
        <v>4923.6000000000004</v>
      </c>
      <c r="Q263" s="6">
        <f>+Q$258*Matriz_de_consumo!Q9</f>
        <v>5570.4000000000005</v>
      </c>
      <c r="R263" s="6">
        <f>+R$258*Matriz_de_consumo!R9</f>
        <v>5557.2</v>
      </c>
      <c r="S263" s="6">
        <f>+S$258*Matriz_de_consumo!S9</f>
        <v>5557.2</v>
      </c>
      <c r="T263" s="6">
        <f>+T$258*Matriz_de_consumo!T9</f>
        <v>5728.8</v>
      </c>
      <c r="U263" s="6">
        <f>+U$258*Matriz_de_consumo!U9</f>
        <v>5990.4</v>
      </c>
      <c r="V263" s="6">
        <f>+V$258*Matriz_de_consumo!V9</f>
        <v>4852.8</v>
      </c>
      <c r="W263" s="6">
        <f>+W$258*Matriz_de_consumo!W9</f>
        <v>6019.2</v>
      </c>
      <c r="X263" s="6">
        <f>+X$258*Matriz_de_consumo!X9</f>
        <v>5570.4000000000005</v>
      </c>
      <c r="Y263" s="6">
        <f>+Y$258*Matriz_de_consumo!Y9</f>
        <v>5662.8</v>
      </c>
      <c r="Z263" s="6">
        <f>+Z$258*Matriz_de_consumo!Z9</f>
        <v>4999.5999999999995</v>
      </c>
    </row>
    <row r="264" spans="2:50" x14ac:dyDescent="0.2">
      <c r="B264" s="22">
        <f t="shared" si="6"/>
        <v>43834</v>
      </c>
      <c r="C264" s="6">
        <f>+C$258*Matriz_de_consumo!C10</f>
        <v>4883.5999999999995</v>
      </c>
      <c r="D264" s="6">
        <f>+D$258*Matriz_de_consumo!D10</f>
        <v>4930</v>
      </c>
      <c r="E264" s="6">
        <f>+E$258*Matriz_de_consumo!E10</f>
        <v>4744.3999999999996</v>
      </c>
      <c r="F264" s="6">
        <f>+F$258*Matriz_de_consumo!F10</f>
        <v>4848.7999999999993</v>
      </c>
      <c r="G264" s="6">
        <f>+G$258*Matriz_de_consumo!G10</f>
        <v>5636.4000000000005</v>
      </c>
      <c r="H264" s="6">
        <f>+H$258*Matriz_de_consumo!H10</f>
        <v>5596.8</v>
      </c>
      <c r="I264" s="6">
        <f>+I$258*Matriz_de_consumo!I10</f>
        <v>5676</v>
      </c>
      <c r="J264" s="6">
        <f>+J$258*Matriz_de_consumo!J10</f>
        <v>5742</v>
      </c>
      <c r="K264" s="6">
        <f>+K$258*Matriz_de_consumo!K10</f>
        <v>5610</v>
      </c>
      <c r="L264" s="6">
        <f>+L$258*Matriz_de_consumo!L10</f>
        <v>5932.8</v>
      </c>
      <c r="M264" s="6">
        <f>+M$258*Matriz_de_consumo!M10</f>
        <v>6105.5999999999995</v>
      </c>
      <c r="N264" s="6">
        <f>+N$258*Matriz_de_consumo!N10</f>
        <v>6192</v>
      </c>
      <c r="O264" s="6">
        <f>+O$258*Matriz_de_consumo!O10</f>
        <v>5491.2</v>
      </c>
      <c r="P264" s="6">
        <f>+P$258*Matriz_de_consumo!P10</f>
        <v>5662.8</v>
      </c>
      <c r="Q264" s="6">
        <f>+Q$258*Matriz_de_consumo!Q10</f>
        <v>5781.6</v>
      </c>
      <c r="R264" s="6">
        <f>+R$258*Matriz_de_consumo!R10</f>
        <v>5570.4000000000005</v>
      </c>
      <c r="S264" s="6">
        <f>+S$258*Matriz_de_consumo!S10</f>
        <v>5478</v>
      </c>
      <c r="T264" s="6">
        <f>+T$258*Matriz_de_consumo!T10</f>
        <v>5504.4000000000005</v>
      </c>
      <c r="U264" s="6">
        <f>+U$258*Matriz_de_consumo!U10</f>
        <v>6249.5999999999995</v>
      </c>
      <c r="V264" s="6">
        <f>+V$258*Matriz_de_consumo!V10</f>
        <v>6220.8</v>
      </c>
      <c r="W264" s="6">
        <f>+W$258*Matriz_de_consumo!W10</f>
        <v>6091.2</v>
      </c>
      <c r="X264" s="6">
        <f>+X$258*Matriz_de_consumo!X10</f>
        <v>5517.6</v>
      </c>
      <c r="Y264" s="6">
        <f>+Y$258*Matriz_de_consumo!Y10</f>
        <v>5280</v>
      </c>
      <c r="Z264" s="6">
        <f>+Z$258*Matriz_de_consumo!Z10</f>
        <v>4872</v>
      </c>
    </row>
    <row r="265" spans="2:50" x14ac:dyDescent="0.2">
      <c r="B265" s="22">
        <f t="shared" si="6"/>
        <v>43835</v>
      </c>
      <c r="C265" s="6">
        <f>+C$258*Matriz_de_consumo!C11</f>
        <v>4999.5999999999995</v>
      </c>
      <c r="D265" s="6">
        <f>+D$258*Matriz_de_consumo!D11</f>
        <v>5104</v>
      </c>
      <c r="E265" s="6">
        <f>+E$258*Matriz_de_consumo!E11</f>
        <v>4999.5999999999995</v>
      </c>
      <c r="F265" s="6">
        <f>+F$258*Matriz_de_consumo!F11</f>
        <v>4953.2</v>
      </c>
      <c r="G265" s="6">
        <f>+G$258*Matriz_de_consumo!G11</f>
        <v>5530.8</v>
      </c>
      <c r="H265" s="6">
        <f>+H$258*Matriz_de_consumo!H11</f>
        <v>5517.6</v>
      </c>
      <c r="I265" s="6">
        <f>+I$258*Matriz_de_consumo!I11</f>
        <v>5583.6</v>
      </c>
      <c r="J265" s="6">
        <f>+J$258*Matriz_de_consumo!J11</f>
        <v>5662.8</v>
      </c>
      <c r="K265" s="6">
        <f>+K$258*Matriz_de_consumo!K11</f>
        <v>5689.2</v>
      </c>
      <c r="L265" s="6">
        <f>+L$258*Matriz_de_consumo!L11</f>
        <v>6220.8</v>
      </c>
      <c r="M265" s="6">
        <f>+M$258*Matriz_de_consumo!M11</f>
        <v>6048</v>
      </c>
      <c r="N265" s="6">
        <f>+N$258*Matriz_de_consumo!N11</f>
        <v>6148.8</v>
      </c>
      <c r="O265" s="6">
        <f>+O$258*Matriz_de_consumo!O11</f>
        <v>5755.2</v>
      </c>
      <c r="P265" s="6">
        <f>+P$258*Matriz_de_consumo!P11</f>
        <v>5623.2</v>
      </c>
      <c r="Q265" s="6">
        <f>+Q$258*Matriz_de_consumo!Q11</f>
        <v>5583.6</v>
      </c>
      <c r="R265" s="6">
        <f>+R$258*Matriz_de_consumo!R11</f>
        <v>5544</v>
      </c>
      <c r="S265" s="6">
        <f>+S$258*Matriz_de_consumo!S11</f>
        <v>5715.6</v>
      </c>
      <c r="T265" s="6">
        <f>+T$258*Matriz_de_consumo!T11</f>
        <v>5372.4000000000005</v>
      </c>
      <c r="U265" s="6">
        <f>+U$258*Matriz_de_consumo!U11</f>
        <v>6134.4</v>
      </c>
      <c r="V265" s="6">
        <f>+V$258*Matriz_de_consumo!V11</f>
        <v>6321.5999999999995</v>
      </c>
      <c r="W265" s="6">
        <f>+W$258*Matriz_de_consumo!W11</f>
        <v>6307.2</v>
      </c>
      <c r="X265" s="6">
        <f>+X$258*Matriz_de_consumo!X11</f>
        <v>5662.8</v>
      </c>
      <c r="Y265" s="6">
        <f>+Y$258*Matriz_de_consumo!Y11</f>
        <v>5570.4000000000005</v>
      </c>
      <c r="Z265" s="6">
        <f>+Z$258*Matriz_de_consumo!Z11</f>
        <v>4756</v>
      </c>
    </row>
    <row r="266" spans="2:50" x14ac:dyDescent="0.2">
      <c r="B266" s="22">
        <f t="shared" si="6"/>
        <v>43836</v>
      </c>
      <c r="C266" s="6">
        <f>+C$258*Matriz_de_consumo!C12</f>
        <v>4628.3999999999996</v>
      </c>
      <c r="D266" s="6">
        <f>+D$258*Matriz_de_consumo!D12</f>
        <v>4941.5999999999995</v>
      </c>
      <c r="E266" s="6">
        <f>+E$258*Matriz_de_consumo!E12</f>
        <v>5104</v>
      </c>
      <c r="F266" s="6">
        <f>+F$258*Matriz_de_consumo!F12</f>
        <v>4106.3999999999996</v>
      </c>
      <c r="G266" s="6">
        <f>+G$258*Matriz_de_consumo!G12</f>
        <v>4422</v>
      </c>
      <c r="H266" s="6">
        <f>+H$258*Matriz_de_consumo!H12</f>
        <v>5504.4000000000005</v>
      </c>
      <c r="I266" s="6">
        <f>+I$258*Matriz_de_consumo!I12</f>
        <v>5346</v>
      </c>
      <c r="J266" s="6">
        <f>+J$258*Matriz_de_consumo!J12</f>
        <v>5676</v>
      </c>
      <c r="K266" s="6">
        <f>+K$258*Matriz_de_consumo!K12</f>
        <v>5887.2000000000007</v>
      </c>
      <c r="L266" s="6">
        <f>+L$258*Matriz_de_consumo!L12</f>
        <v>6148.8</v>
      </c>
      <c r="M266" s="6">
        <f>+M$258*Matriz_de_consumo!M12</f>
        <v>6134.4</v>
      </c>
      <c r="N266" s="6">
        <f>+N$258*Matriz_de_consumo!N12</f>
        <v>6192</v>
      </c>
      <c r="O266" s="6">
        <f>+O$258*Matriz_de_consumo!O12</f>
        <v>5385.6</v>
      </c>
      <c r="P266" s="6">
        <f>+P$258*Matriz_de_consumo!P12</f>
        <v>5385.6</v>
      </c>
      <c r="Q266" s="6">
        <f>+Q$258*Matriz_de_consumo!Q12</f>
        <v>5478</v>
      </c>
      <c r="R266" s="6">
        <f>+R$258*Matriz_de_consumo!R12</f>
        <v>5544</v>
      </c>
      <c r="S266" s="6">
        <f>+S$258*Matriz_de_consumo!S12</f>
        <v>5808</v>
      </c>
      <c r="T266" s="6">
        <f>+T$258*Matriz_de_consumo!T12</f>
        <v>5702.4000000000005</v>
      </c>
      <c r="U266" s="6">
        <f>+U$258*Matriz_de_consumo!U12</f>
        <v>5990.4</v>
      </c>
      <c r="V266" s="6">
        <f>+V$258*Matriz_de_consumo!V12</f>
        <v>5875.2</v>
      </c>
      <c r="W266" s="6">
        <f>+W$258*Matriz_de_consumo!W12</f>
        <v>6091.2</v>
      </c>
      <c r="X266" s="6">
        <f>+X$258*Matriz_de_consumo!X12</f>
        <v>5610</v>
      </c>
      <c r="Y266" s="6">
        <f>+Y$258*Matriz_de_consumo!Y12</f>
        <v>5610</v>
      </c>
      <c r="Z266" s="6">
        <f>+Z$258*Matriz_de_consumo!Z12</f>
        <v>4814</v>
      </c>
    </row>
    <row r="267" spans="2:50" x14ac:dyDescent="0.2">
      <c r="B267" s="22">
        <f t="shared" si="6"/>
        <v>43837</v>
      </c>
      <c r="C267" s="6">
        <f>+C$258*Matriz_de_consumo!C13</f>
        <v>4976.3999999999996</v>
      </c>
      <c r="D267" s="6">
        <f>+D$258*Matriz_de_consumo!D13</f>
        <v>4953.2</v>
      </c>
      <c r="E267" s="6">
        <f>+E$258*Matriz_de_consumo!E13</f>
        <v>4988</v>
      </c>
      <c r="F267" s="6">
        <f>+F$258*Matriz_de_consumo!F13</f>
        <v>5115.5999999999995</v>
      </c>
      <c r="G267" s="6">
        <f>+G$258*Matriz_de_consumo!G13</f>
        <v>5913.6</v>
      </c>
      <c r="H267" s="6">
        <f>+H$258*Matriz_de_consumo!H13</f>
        <v>5768.4000000000005</v>
      </c>
      <c r="I267" s="6">
        <f>+I$258*Matriz_de_consumo!I13</f>
        <v>5583.6</v>
      </c>
      <c r="J267" s="6">
        <f>+J$258*Matriz_de_consumo!J13</f>
        <v>5280</v>
      </c>
      <c r="K267" s="6">
        <f>+K$258*Matriz_de_consumo!K13</f>
        <v>5649.6</v>
      </c>
      <c r="L267" s="6">
        <f>+L$258*Matriz_de_consumo!L13</f>
        <v>6192</v>
      </c>
      <c r="M267" s="6">
        <f>+M$258*Matriz_de_consumo!M13</f>
        <v>6177.5999999999995</v>
      </c>
      <c r="N267" s="6">
        <f>+N$258*Matriz_de_consumo!N13</f>
        <v>6004.8</v>
      </c>
      <c r="O267" s="6">
        <f>+O$258*Matriz_de_consumo!O13</f>
        <v>5544</v>
      </c>
      <c r="P267" s="6">
        <f>+P$258*Matriz_de_consumo!P13</f>
        <v>5676</v>
      </c>
      <c r="Q267" s="6">
        <f>+Q$258*Matriz_de_consumo!Q13</f>
        <v>5425.2</v>
      </c>
      <c r="R267" s="6">
        <f>+R$258*Matriz_de_consumo!R13</f>
        <v>5610</v>
      </c>
      <c r="S267" s="6">
        <f>+S$258*Matriz_de_consumo!S13</f>
        <v>5676</v>
      </c>
      <c r="T267" s="6">
        <f>+T$258*Matriz_de_consumo!T13</f>
        <v>5742</v>
      </c>
      <c r="U267" s="6">
        <f>+U$258*Matriz_de_consumo!U13</f>
        <v>6134.4</v>
      </c>
      <c r="V267" s="6">
        <f>+V$258*Matriz_de_consumo!V13</f>
        <v>6148.8</v>
      </c>
      <c r="W267" s="6">
        <f>+W$258*Matriz_de_consumo!W13</f>
        <v>6004.8</v>
      </c>
      <c r="X267" s="6">
        <f>+X$258*Matriz_de_consumo!X13</f>
        <v>5636.4000000000005</v>
      </c>
      <c r="Y267" s="6">
        <f>+Y$258*Matriz_de_consumo!Y13</f>
        <v>5583.6</v>
      </c>
      <c r="Z267" s="6">
        <f>+Z$258*Matriz_de_consumo!Z13</f>
        <v>3723.6</v>
      </c>
    </row>
    <row r="268" spans="2:50" x14ac:dyDescent="0.2">
      <c r="B268" s="22">
        <f t="shared" si="6"/>
        <v>43838</v>
      </c>
      <c r="C268" s="6">
        <f>+C$258*Matriz_de_consumo!C14</f>
        <v>4466</v>
      </c>
      <c r="D268" s="6">
        <f>+D$258*Matriz_de_consumo!D14</f>
        <v>4953.2</v>
      </c>
      <c r="E268" s="6">
        <f>+E$258*Matriz_de_consumo!E14</f>
        <v>4872</v>
      </c>
      <c r="F268" s="6">
        <f>+F$258*Matriz_de_consumo!F14</f>
        <v>5057.5999999999995</v>
      </c>
      <c r="G268" s="6">
        <f>+G$258*Matriz_de_consumo!G14</f>
        <v>5742</v>
      </c>
      <c r="H268" s="6">
        <f>+H$258*Matriz_de_consumo!H14</f>
        <v>5808</v>
      </c>
      <c r="I268" s="6">
        <f>+I$258*Matriz_de_consumo!I14</f>
        <v>5610</v>
      </c>
      <c r="J268" s="6">
        <f>+J$258*Matriz_de_consumo!J14</f>
        <v>5478</v>
      </c>
      <c r="K268" s="6">
        <f>+K$258*Matriz_de_consumo!K14</f>
        <v>5398.8</v>
      </c>
      <c r="L268" s="6">
        <f>+L$258*Matriz_de_consumo!L14</f>
        <v>6249.5999999999995</v>
      </c>
      <c r="M268" s="6">
        <f>+M$258*Matriz_de_consumo!M14</f>
        <v>6292.8</v>
      </c>
      <c r="N268" s="6">
        <f>+N$258*Matriz_de_consumo!N14</f>
        <v>6249.5999999999995</v>
      </c>
      <c r="O268" s="6">
        <f>+O$258*Matriz_de_consumo!O14</f>
        <v>5676</v>
      </c>
      <c r="P268" s="6">
        <f>+P$258*Matriz_de_consumo!P14</f>
        <v>5662.8</v>
      </c>
      <c r="Q268" s="6">
        <f>+Q$258*Matriz_de_consumo!Q14</f>
        <v>5438.4000000000005</v>
      </c>
      <c r="R268" s="6">
        <f>+R$258*Matriz_de_consumo!R14</f>
        <v>5412</v>
      </c>
      <c r="S268" s="6">
        <f>+S$258*Matriz_de_consumo!S14</f>
        <v>5860.8</v>
      </c>
      <c r="T268" s="6">
        <f>+T$258*Matriz_de_consumo!T14</f>
        <v>5834.4000000000005</v>
      </c>
      <c r="U268" s="6">
        <f>+U$258*Matriz_de_consumo!U14</f>
        <v>6364.8</v>
      </c>
      <c r="V268" s="6">
        <f>+V$258*Matriz_de_consumo!V14</f>
        <v>5875.2</v>
      </c>
      <c r="W268" s="6">
        <f>+W$258*Matriz_de_consumo!W14</f>
        <v>6264</v>
      </c>
      <c r="X268" s="6">
        <f>+X$258*Matriz_de_consumo!X14</f>
        <v>5596.8</v>
      </c>
      <c r="Y268" s="6">
        <f>+Y$258*Matriz_de_consumo!Y14</f>
        <v>5662.8</v>
      </c>
      <c r="Z268" s="6">
        <f>+Z$258*Matriz_de_consumo!Z14</f>
        <v>4988</v>
      </c>
    </row>
    <row r="269" spans="2:50" x14ac:dyDescent="0.2">
      <c r="B269" s="22">
        <f t="shared" si="6"/>
        <v>43839</v>
      </c>
      <c r="C269" s="6">
        <f>+C$258*Matriz_de_consumo!C15</f>
        <v>4071.6</v>
      </c>
      <c r="D269" s="6">
        <f>+D$258*Matriz_de_consumo!D15</f>
        <v>4953.2</v>
      </c>
      <c r="E269" s="6">
        <f>+E$258*Matriz_de_consumo!E15</f>
        <v>5104</v>
      </c>
      <c r="F269" s="6">
        <f>+F$258*Matriz_de_consumo!F15</f>
        <v>4999.5999999999995</v>
      </c>
      <c r="G269" s="6">
        <f>+G$258*Matriz_de_consumo!G15</f>
        <v>5530.8</v>
      </c>
      <c r="H269" s="6">
        <f>+H$258*Matriz_de_consumo!H15</f>
        <v>5860.8</v>
      </c>
      <c r="I269" s="6">
        <f>+I$258*Matriz_de_consumo!I15</f>
        <v>5821.2000000000007</v>
      </c>
      <c r="J269" s="6">
        <f>+J$258*Matriz_de_consumo!J15</f>
        <v>5781.6</v>
      </c>
      <c r="K269" s="6">
        <f>+K$258*Matriz_de_consumo!K15</f>
        <v>5808</v>
      </c>
      <c r="L269" s="6">
        <f>+L$258*Matriz_de_consumo!L15</f>
        <v>6364.8</v>
      </c>
      <c r="M269" s="6">
        <f>+M$258*Matriz_de_consumo!M15</f>
        <v>5227.2</v>
      </c>
      <c r="N269" s="6">
        <f>+N$258*Matriz_de_consumo!N15</f>
        <v>5025.5999999999995</v>
      </c>
      <c r="O269" s="6">
        <f>+O$258*Matriz_de_consumo!O15</f>
        <v>5200.8</v>
      </c>
      <c r="P269" s="6">
        <f>+P$258*Matriz_de_consumo!P15</f>
        <v>5768.4000000000005</v>
      </c>
      <c r="Q269" s="6">
        <f>+Q$258*Matriz_de_consumo!Q15</f>
        <v>5860.8</v>
      </c>
      <c r="R269" s="6">
        <f>+R$258*Matriz_de_consumo!R15</f>
        <v>5530.8</v>
      </c>
      <c r="S269" s="6">
        <f>+S$258*Matriz_de_consumo!S15</f>
        <v>5464.8</v>
      </c>
      <c r="T269" s="6">
        <f>+T$258*Matriz_de_consumo!T15</f>
        <v>5662.8</v>
      </c>
      <c r="U269" s="6">
        <f>+U$258*Matriz_de_consumo!U15</f>
        <v>6408</v>
      </c>
      <c r="V269" s="6">
        <f>+V$258*Matriz_de_consumo!V15</f>
        <v>6336</v>
      </c>
      <c r="W269" s="6">
        <f>+W$258*Matriz_de_consumo!W15</f>
        <v>6321.5999999999995</v>
      </c>
      <c r="X269" s="6">
        <f>+X$258*Matriz_de_consumo!X15</f>
        <v>5689.2</v>
      </c>
      <c r="Y269" s="6">
        <f>+Y$258*Matriz_de_consumo!Y15</f>
        <v>5636.4000000000005</v>
      </c>
      <c r="Z269" s="6">
        <f>+Z$258*Matriz_de_consumo!Z15</f>
        <v>4906.7999999999993</v>
      </c>
    </row>
    <row r="270" spans="2:50" x14ac:dyDescent="0.2">
      <c r="B270" s="22">
        <f t="shared" si="6"/>
        <v>43840</v>
      </c>
      <c r="C270" s="6">
        <f>+C$258*Matriz_de_consumo!C16</f>
        <v>4756</v>
      </c>
      <c r="D270" s="6">
        <f>+D$258*Matriz_de_consumo!D16</f>
        <v>4848.7999999999993</v>
      </c>
      <c r="E270" s="6">
        <f>+E$258*Matriz_de_consumo!E16</f>
        <v>4964.7999999999993</v>
      </c>
      <c r="F270" s="6">
        <f>+F$258*Matriz_de_consumo!F16</f>
        <v>5104</v>
      </c>
      <c r="G270" s="6">
        <f>+G$258*Matriz_de_consumo!G16</f>
        <v>5834.4000000000005</v>
      </c>
      <c r="H270" s="6">
        <f>+H$258*Matriz_de_consumo!H16</f>
        <v>4659.6000000000004</v>
      </c>
      <c r="I270" s="6">
        <f>+I$258*Matriz_de_consumo!I16</f>
        <v>5874</v>
      </c>
      <c r="J270" s="6">
        <f>+J$258*Matriz_de_consumo!J16</f>
        <v>5478</v>
      </c>
      <c r="K270" s="6">
        <f>+K$258*Matriz_de_consumo!K16</f>
        <v>5662.8</v>
      </c>
      <c r="L270" s="6">
        <f>+L$258*Matriz_de_consumo!L16</f>
        <v>5918.4</v>
      </c>
      <c r="M270" s="6">
        <f>+M$258*Matriz_de_consumo!M16</f>
        <v>6192</v>
      </c>
      <c r="N270" s="6">
        <f>+N$258*Matriz_de_consumo!N16</f>
        <v>6192</v>
      </c>
      <c r="O270" s="6">
        <f>+O$258*Matriz_de_consumo!O16</f>
        <v>5676</v>
      </c>
      <c r="P270" s="6">
        <f>+P$258*Matriz_de_consumo!P16</f>
        <v>5715.6</v>
      </c>
      <c r="Q270" s="6">
        <f>+Q$258*Matriz_de_consumo!Q16</f>
        <v>5530.8</v>
      </c>
      <c r="R270" s="6">
        <f>+R$258*Matriz_de_consumo!R16</f>
        <v>5517.6</v>
      </c>
      <c r="S270" s="6">
        <f>+S$258*Matriz_de_consumo!S16</f>
        <v>5728.8</v>
      </c>
      <c r="T270" s="6">
        <f>+T$258*Matriz_de_consumo!T16</f>
        <v>5715.6</v>
      </c>
      <c r="U270" s="6">
        <f>+U$258*Matriz_de_consumo!U16</f>
        <v>6364.8</v>
      </c>
      <c r="V270" s="6">
        <f>+V$258*Matriz_de_consumo!V16</f>
        <v>6249.5999999999995</v>
      </c>
      <c r="W270" s="6">
        <f>+W$258*Matriz_de_consumo!W16</f>
        <v>5961.5999999999995</v>
      </c>
      <c r="X270" s="6">
        <f>+X$258*Matriz_de_consumo!X16</f>
        <v>5742</v>
      </c>
      <c r="Y270" s="6">
        <f>+Y$258*Matriz_de_consumo!Y16</f>
        <v>5768.4000000000005</v>
      </c>
      <c r="Z270" s="6">
        <f>+Z$258*Matriz_de_consumo!Z16</f>
        <v>5011.2</v>
      </c>
    </row>
    <row r="271" spans="2:50" x14ac:dyDescent="0.2">
      <c r="B271" s="22">
        <f t="shared" si="6"/>
        <v>43841</v>
      </c>
      <c r="C271" s="6">
        <f>+C$258*Matriz_de_consumo!C17</f>
        <v>5080.7999999999993</v>
      </c>
      <c r="D271" s="6">
        <f>+D$258*Matriz_de_consumo!D17</f>
        <v>5011.2</v>
      </c>
      <c r="E271" s="6">
        <f>+E$258*Matriz_de_consumo!E17</f>
        <v>5046</v>
      </c>
      <c r="F271" s="6">
        <f>+F$258*Matriz_de_consumo!F17</f>
        <v>4848.7999999999993</v>
      </c>
      <c r="G271" s="6">
        <f>+G$258*Matriz_de_consumo!G17</f>
        <v>5504.4000000000005</v>
      </c>
      <c r="H271" s="6">
        <f>+H$258*Matriz_de_consumo!H17</f>
        <v>5821.2000000000007</v>
      </c>
      <c r="I271" s="6">
        <f>+I$258*Matriz_de_consumo!I17</f>
        <v>5781.6</v>
      </c>
      <c r="J271" s="6">
        <f>+J$258*Matriz_de_consumo!J17</f>
        <v>5768.4000000000005</v>
      </c>
      <c r="K271" s="6">
        <f>+K$258*Matriz_de_consumo!K17</f>
        <v>5689.2</v>
      </c>
      <c r="L271" s="6">
        <f>+L$258*Matriz_de_consumo!L17</f>
        <v>6206.4</v>
      </c>
      <c r="M271" s="6">
        <f>+M$258*Matriz_de_consumo!M17</f>
        <v>6004.8</v>
      </c>
      <c r="N271" s="6">
        <f>+N$258*Matriz_de_consumo!N17</f>
        <v>6264</v>
      </c>
      <c r="O271" s="6">
        <f>+O$258*Matriz_de_consumo!O17</f>
        <v>5689.2</v>
      </c>
      <c r="P271" s="6">
        <f>+P$258*Matriz_de_consumo!P17</f>
        <v>5742</v>
      </c>
      <c r="Q271" s="6">
        <f>+Q$258*Matriz_de_consumo!Q17</f>
        <v>5623.2</v>
      </c>
      <c r="R271" s="6">
        <f>+R$258*Matriz_de_consumo!R17</f>
        <v>5755.2</v>
      </c>
      <c r="S271" s="6">
        <f>+S$258*Matriz_de_consumo!S17</f>
        <v>5636.4000000000005</v>
      </c>
      <c r="T271" s="6">
        <f>+T$258*Matriz_de_consumo!T17</f>
        <v>5662.8</v>
      </c>
      <c r="U271" s="6">
        <f>+U$258*Matriz_de_consumo!U17</f>
        <v>5990.4</v>
      </c>
      <c r="V271" s="6">
        <f>+V$258*Matriz_de_consumo!V17</f>
        <v>6076.8</v>
      </c>
      <c r="W271" s="6">
        <f>+W$258*Matriz_de_consumo!W17</f>
        <v>6264</v>
      </c>
      <c r="X271" s="6">
        <f>+X$258*Matriz_de_consumo!X17</f>
        <v>5728.8</v>
      </c>
      <c r="Y271" s="6">
        <f>+Y$258*Matriz_de_consumo!Y17</f>
        <v>5702.4000000000005</v>
      </c>
      <c r="Z271" s="6">
        <f>+Z$258*Matriz_de_consumo!Z17</f>
        <v>5022.7999999999993</v>
      </c>
    </row>
    <row r="272" spans="2:50" x14ac:dyDescent="0.2">
      <c r="B272" s="22">
        <f t="shared" si="6"/>
        <v>43842</v>
      </c>
      <c r="C272" s="6">
        <f>+C$258*Matriz_de_consumo!C18</f>
        <v>4976.3999999999996</v>
      </c>
      <c r="D272" s="6">
        <f>+D$258*Matriz_de_consumo!D18</f>
        <v>5022.7999999999993</v>
      </c>
      <c r="E272" s="6">
        <f>+E$258*Matriz_de_consumo!E18</f>
        <v>4918.3999999999996</v>
      </c>
      <c r="F272" s="6">
        <f>+F$258*Matriz_de_consumo!F18</f>
        <v>5069.2</v>
      </c>
      <c r="G272" s="6">
        <f>+G$258*Matriz_de_consumo!G18</f>
        <v>5755.2</v>
      </c>
      <c r="H272" s="6">
        <f>+H$258*Matriz_de_consumo!H18</f>
        <v>5438.4000000000005</v>
      </c>
      <c r="I272" s="6">
        <f>+I$258*Matriz_de_consumo!I18</f>
        <v>5623.2</v>
      </c>
      <c r="J272" s="6">
        <f>+J$258*Matriz_de_consumo!J18</f>
        <v>5728.8</v>
      </c>
      <c r="K272" s="6">
        <f>+K$258*Matriz_de_consumo!K18</f>
        <v>5755.2</v>
      </c>
      <c r="L272" s="6">
        <f>+L$258*Matriz_de_consumo!L18</f>
        <v>6264</v>
      </c>
      <c r="M272" s="6">
        <f>+M$258*Matriz_de_consumo!M18</f>
        <v>5961.5999999999995</v>
      </c>
      <c r="N272" s="6">
        <f>+N$258*Matriz_de_consumo!N18</f>
        <v>6134.4</v>
      </c>
      <c r="O272" s="6">
        <f>+O$258*Matriz_de_consumo!O18</f>
        <v>5689.2</v>
      </c>
      <c r="P272" s="6">
        <f>+P$258*Matriz_de_consumo!P18</f>
        <v>5676</v>
      </c>
      <c r="Q272" s="6">
        <f>+Q$258*Matriz_de_consumo!Q18</f>
        <v>5676</v>
      </c>
      <c r="R272" s="6">
        <f>+R$258*Matriz_de_consumo!R18</f>
        <v>5544</v>
      </c>
      <c r="S272" s="6">
        <f>+S$258*Matriz_de_consumo!S18</f>
        <v>5728.8</v>
      </c>
      <c r="T272" s="6">
        <f>+T$258*Matriz_de_consumo!T18</f>
        <v>5768.4000000000005</v>
      </c>
      <c r="U272" s="6">
        <f>+U$258*Matriz_de_consumo!U18</f>
        <v>6019.2</v>
      </c>
      <c r="V272" s="6">
        <f>+V$258*Matriz_de_consumo!V18</f>
        <v>6206.4</v>
      </c>
      <c r="W272" s="6">
        <f>+W$258*Matriz_de_consumo!W18</f>
        <v>6264</v>
      </c>
      <c r="X272" s="6">
        <f>+X$258*Matriz_de_consumo!X18</f>
        <v>5649.6</v>
      </c>
      <c r="Y272" s="6">
        <f>+Y$258*Matriz_de_consumo!Y18</f>
        <v>5702.4000000000005</v>
      </c>
      <c r="Z272" s="6">
        <f>+Z$258*Matriz_de_consumo!Z18</f>
        <v>4883.5999999999995</v>
      </c>
    </row>
    <row r="273" spans="2:26" x14ac:dyDescent="0.2">
      <c r="B273" s="22">
        <f t="shared" si="6"/>
        <v>43843</v>
      </c>
      <c r="C273" s="6">
        <f>+C$258*Matriz_de_consumo!C19</f>
        <v>4930</v>
      </c>
      <c r="D273" s="6">
        <f>+D$258*Matriz_de_consumo!D19</f>
        <v>4767.5999999999995</v>
      </c>
      <c r="E273" s="6">
        <f>+E$258*Matriz_de_consumo!E19</f>
        <v>4964.7999999999993</v>
      </c>
      <c r="F273" s="6">
        <f>+F$258*Matriz_de_consumo!F19</f>
        <v>5046</v>
      </c>
      <c r="G273" s="6">
        <f>+G$258*Matriz_de_consumo!G19</f>
        <v>5821.2000000000007</v>
      </c>
      <c r="H273" s="6">
        <f>+H$258*Matriz_de_consumo!H19</f>
        <v>5728.8</v>
      </c>
      <c r="I273" s="6">
        <f>+I$258*Matriz_de_consumo!I19</f>
        <v>5570.4000000000005</v>
      </c>
      <c r="J273" s="6">
        <f>+J$258*Matriz_de_consumo!J19</f>
        <v>5478</v>
      </c>
      <c r="K273" s="6">
        <f>+K$258*Matriz_de_consumo!K19</f>
        <v>5662.8</v>
      </c>
      <c r="L273" s="6">
        <f>+L$258*Matriz_de_consumo!L19</f>
        <v>6206.4</v>
      </c>
      <c r="M273" s="6">
        <f>+M$258*Matriz_de_consumo!M19</f>
        <v>6105.5999999999995</v>
      </c>
      <c r="N273" s="6">
        <f>+N$258*Matriz_de_consumo!N19</f>
        <v>4651.2</v>
      </c>
      <c r="O273" s="6">
        <f>+O$258*Matriz_de_consumo!O19</f>
        <v>5266.8</v>
      </c>
      <c r="P273" s="6">
        <f>+P$258*Matriz_de_consumo!P19</f>
        <v>5319.6</v>
      </c>
      <c r="Q273" s="6">
        <f>+Q$258*Matriz_de_consumo!Q19</f>
        <v>5332.8</v>
      </c>
      <c r="R273" s="6">
        <f>+R$258*Matriz_de_consumo!R19</f>
        <v>5266.8</v>
      </c>
      <c r="S273" s="6">
        <f>+S$258*Matriz_de_consumo!S19</f>
        <v>5148</v>
      </c>
      <c r="T273" s="6">
        <f>+T$258*Matriz_de_consumo!T19</f>
        <v>5332.8</v>
      </c>
      <c r="U273" s="6">
        <f>+U$258*Matriz_de_consumo!U19</f>
        <v>6235.2</v>
      </c>
      <c r="V273" s="6">
        <f>+V$258*Matriz_de_consumo!V19</f>
        <v>6292.8</v>
      </c>
      <c r="W273" s="6">
        <f>+W$258*Matriz_de_consumo!W19</f>
        <v>6364.8</v>
      </c>
      <c r="X273" s="6">
        <f>+X$258*Matriz_de_consumo!X19</f>
        <v>5768.4000000000005</v>
      </c>
      <c r="Y273" s="6">
        <f>+Y$258*Matriz_de_consumo!Y19</f>
        <v>5742</v>
      </c>
      <c r="Z273" s="6">
        <f>+Z$258*Matriz_de_consumo!Z19</f>
        <v>4860.3999999999996</v>
      </c>
    </row>
    <row r="274" spans="2:26" x14ac:dyDescent="0.2">
      <c r="B274" s="22">
        <f t="shared" si="6"/>
        <v>43844</v>
      </c>
      <c r="C274" s="6">
        <f>+C$258*Matriz_de_consumo!C20</f>
        <v>4837.2</v>
      </c>
      <c r="D274" s="6">
        <f>+D$258*Matriz_de_consumo!D20</f>
        <v>4860.3999999999996</v>
      </c>
      <c r="E274" s="6">
        <f>+E$258*Matriz_de_consumo!E20</f>
        <v>4918.3999999999996</v>
      </c>
      <c r="F274" s="6">
        <f>+F$258*Matriz_de_consumo!F20</f>
        <v>4941.5999999999995</v>
      </c>
      <c r="G274" s="6">
        <f>+G$258*Matriz_de_consumo!G20</f>
        <v>5570.4000000000005</v>
      </c>
      <c r="H274" s="6">
        <f>+H$258*Matriz_de_consumo!H20</f>
        <v>5438.4000000000005</v>
      </c>
      <c r="I274" s="6">
        <f>+I$258*Matriz_de_consumo!I20</f>
        <v>5702.4000000000005</v>
      </c>
      <c r="J274" s="6">
        <f>+J$258*Matriz_de_consumo!J20</f>
        <v>5583.6</v>
      </c>
      <c r="K274" s="6">
        <f>+K$258*Matriz_de_consumo!K20</f>
        <v>5623.2</v>
      </c>
      <c r="L274" s="6">
        <f>+L$258*Matriz_de_consumo!L20</f>
        <v>6091.2</v>
      </c>
      <c r="M274" s="6">
        <f>+M$258*Matriz_de_consumo!M20</f>
        <v>5918.4</v>
      </c>
      <c r="N274" s="6">
        <f>+N$258*Matriz_de_consumo!N20</f>
        <v>5688</v>
      </c>
      <c r="O274" s="6">
        <f>+O$258*Matriz_de_consumo!O20</f>
        <v>5425.2</v>
      </c>
      <c r="P274" s="6">
        <f>+P$258*Matriz_de_consumo!P20</f>
        <v>5715.6</v>
      </c>
      <c r="Q274" s="6">
        <f>+Q$258*Matriz_de_consumo!Q20</f>
        <v>5689.2</v>
      </c>
      <c r="R274" s="6">
        <f>+R$258*Matriz_de_consumo!R20</f>
        <v>5715.6</v>
      </c>
      <c r="S274" s="6">
        <f>+S$258*Matriz_de_consumo!S20</f>
        <v>5728.8</v>
      </c>
      <c r="T274" s="6">
        <f>+T$258*Matriz_de_consumo!T20</f>
        <v>5623.2</v>
      </c>
      <c r="U274" s="6">
        <f>+U$258*Matriz_de_consumo!U20</f>
        <v>5745.5999999999995</v>
      </c>
      <c r="V274" s="6">
        <f>+V$258*Matriz_de_consumo!V20</f>
        <v>6206.4</v>
      </c>
      <c r="W274" s="6">
        <f>+W$258*Matriz_de_consumo!W20</f>
        <v>6264</v>
      </c>
      <c r="X274" s="6">
        <f>+X$258*Matriz_de_consumo!X20</f>
        <v>5755.2</v>
      </c>
      <c r="Y274" s="6">
        <f>+Y$258*Matriz_de_consumo!Y20</f>
        <v>5596.8</v>
      </c>
      <c r="Z274" s="6">
        <f>+Z$258*Matriz_de_consumo!Z20</f>
        <v>4814</v>
      </c>
    </row>
    <row r="275" spans="2:26" x14ac:dyDescent="0.2">
      <c r="B275" s="22">
        <f t="shared" si="6"/>
        <v>43845</v>
      </c>
      <c r="C275" s="6">
        <f>+C$258*Matriz_de_consumo!C21</f>
        <v>4709.5999999999995</v>
      </c>
      <c r="D275" s="6">
        <f>+D$258*Matriz_de_consumo!D21</f>
        <v>4802.3999999999996</v>
      </c>
      <c r="E275" s="6">
        <f>+E$258*Matriz_de_consumo!E21</f>
        <v>5046</v>
      </c>
      <c r="F275" s="6">
        <f>+F$258*Matriz_de_consumo!F21</f>
        <v>4988</v>
      </c>
      <c r="G275" s="6">
        <f>+G$258*Matriz_de_consumo!G21</f>
        <v>5794.8</v>
      </c>
      <c r="H275" s="6">
        <f>+H$258*Matriz_de_consumo!H21</f>
        <v>5438.4000000000005</v>
      </c>
      <c r="I275" s="6">
        <f>+I$258*Matriz_de_consumo!I21</f>
        <v>5596.8</v>
      </c>
      <c r="J275" s="6">
        <f>+J$258*Matriz_de_consumo!J21</f>
        <v>5557.2</v>
      </c>
      <c r="K275" s="6">
        <f>+K$258*Matriz_de_consumo!K21</f>
        <v>5781.6</v>
      </c>
      <c r="L275" s="6">
        <f>+L$258*Matriz_de_consumo!L21</f>
        <v>5947.2</v>
      </c>
      <c r="M275" s="6">
        <f>+M$258*Matriz_de_consumo!M21</f>
        <v>6091.2</v>
      </c>
      <c r="N275" s="6">
        <f>+N$258*Matriz_de_consumo!N21</f>
        <v>6278.4</v>
      </c>
      <c r="O275" s="6">
        <f>+O$258*Matriz_de_consumo!O21</f>
        <v>5676</v>
      </c>
      <c r="P275" s="6">
        <f>+P$258*Matriz_de_consumo!P21</f>
        <v>5544</v>
      </c>
      <c r="Q275" s="6">
        <f>+Q$258*Matriz_de_consumo!Q21</f>
        <v>5425.2</v>
      </c>
      <c r="R275" s="6">
        <f>+R$258*Matriz_de_consumo!R21</f>
        <v>5557.2</v>
      </c>
      <c r="S275" s="6">
        <f>+S$258*Matriz_de_consumo!S21</f>
        <v>5755.2</v>
      </c>
      <c r="T275" s="6">
        <f>+T$258*Matriz_de_consumo!T21</f>
        <v>5768.4000000000005</v>
      </c>
      <c r="U275" s="6">
        <f>+U$258*Matriz_de_consumo!U21</f>
        <v>6148.8</v>
      </c>
      <c r="V275" s="6">
        <f>+V$258*Matriz_de_consumo!V21</f>
        <v>6220.8</v>
      </c>
      <c r="W275" s="6">
        <f>+W$258*Matriz_de_consumo!W21</f>
        <v>6163.2</v>
      </c>
      <c r="X275" s="6">
        <f>+X$258*Matriz_de_consumo!X21</f>
        <v>5874</v>
      </c>
      <c r="Y275" s="6">
        <f>+Y$258*Matriz_de_consumo!Y21</f>
        <v>5847.6</v>
      </c>
      <c r="Z275" s="6">
        <f>+Z$258*Matriz_de_consumo!Z21</f>
        <v>5150.3999999999996</v>
      </c>
    </row>
    <row r="276" spans="2:26" x14ac:dyDescent="0.2">
      <c r="B276" s="22">
        <f t="shared" si="6"/>
        <v>43846</v>
      </c>
      <c r="C276" s="6">
        <f>+C$258*Matriz_de_consumo!C22</f>
        <v>5092.3999999999996</v>
      </c>
      <c r="D276" s="6">
        <f>+D$258*Matriz_de_consumo!D22</f>
        <v>4895.2</v>
      </c>
      <c r="E276" s="6">
        <f>+E$258*Matriz_de_consumo!E22</f>
        <v>4767.5999999999995</v>
      </c>
      <c r="F276" s="6">
        <f>+F$258*Matriz_de_consumo!F22</f>
        <v>4930</v>
      </c>
      <c r="G276" s="6">
        <f>+G$258*Matriz_de_consumo!G22</f>
        <v>5636.4000000000005</v>
      </c>
      <c r="H276" s="6">
        <f>+H$258*Matriz_de_consumo!H22</f>
        <v>5570.4000000000005</v>
      </c>
      <c r="I276" s="6">
        <f>+I$258*Matriz_de_consumo!I22</f>
        <v>5900.4000000000005</v>
      </c>
      <c r="J276" s="6">
        <f>+J$258*Matriz_de_consumo!J22</f>
        <v>5794.8</v>
      </c>
      <c r="K276" s="6">
        <f>+K$258*Matriz_de_consumo!K22</f>
        <v>5768.4000000000005</v>
      </c>
      <c r="L276" s="6">
        <f>+L$258*Matriz_de_consumo!L22</f>
        <v>6220.8</v>
      </c>
      <c r="M276" s="6">
        <f>+M$258*Matriz_de_consumo!M22</f>
        <v>5688</v>
      </c>
      <c r="N276" s="6">
        <f>+N$258*Matriz_de_consumo!N22</f>
        <v>6105.5999999999995</v>
      </c>
      <c r="O276" s="6">
        <f>+O$258*Matriz_de_consumo!O22</f>
        <v>5781.6</v>
      </c>
      <c r="P276" s="6">
        <f>+P$258*Matriz_de_consumo!P22</f>
        <v>5346</v>
      </c>
      <c r="Q276" s="6">
        <f>+Q$258*Matriz_de_consumo!Q22</f>
        <v>5742</v>
      </c>
      <c r="R276" s="6">
        <f>+R$258*Matriz_de_consumo!R22</f>
        <v>5768.4000000000005</v>
      </c>
      <c r="S276" s="6">
        <f>+S$258*Matriz_de_consumo!S22</f>
        <v>5530.8</v>
      </c>
      <c r="T276" s="6">
        <f>+T$258*Matriz_de_consumo!T22</f>
        <v>5728.8</v>
      </c>
      <c r="U276" s="6">
        <f>+U$258*Matriz_de_consumo!U22</f>
        <v>6321.5999999999995</v>
      </c>
      <c r="V276" s="6">
        <f>+V$258*Matriz_de_consumo!V22</f>
        <v>6264</v>
      </c>
      <c r="W276" s="6">
        <f>+W$258*Matriz_de_consumo!W22</f>
        <v>6220.8</v>
      </c>
      <c r="X276" s="6">
        <f>+X$258*Matriz_de_consumo!X22</f>
        <v>5583.6</v>
      </c>
      <c r="Y276" s="6">
        <f>+Y$258*Matriz_de_consumo!Y22</f>
        <v>4395.6000000000004</v>
      </c>
      <c r="Z276" s="6">
        <f>+Z$258*Matriz_de_consumo!Z22</f>
        <v>5034.3999999999996</v>
      </c>
    </row>
    <row r="277" spans="2:26" x14ac:dyDescent="0.2">
      <c r="B277" s="22">
        <f t="shared" si="6"/>
        <v>43847</v>
      </c>
      <c r="C277" s="6">
        <f>+C$258*Matriz_de_consumo!C23</f>
        <v>5022.7999999999993</v>
      </c>
      <c r="D277" s="6">
        <f>+D$258*Matriz_de_consumo!D23</f>
        <v>5080.7999999999993</v>
      </c>
      <c r="E277" s="6">
        <f>+E$258*Matriz_de_consumo!E23</f>
        <v>4094.7999999999997</v>
      </c>
      <c r="F277" s="6">
        <f>+F$258*Matriz_de_consumo!F23</f>
        <v>4802.3999999999996</v>
      </c>
      <c r="G277" s="6">
        <f>+G$258*Matriz_de_consumo!G23</f>
        <v>5570.4000000000005</v>
      </c>
      <c r="H277" s="6">
        <f>+H$258*Matriz_de_consumo!H23</f>
        <v>4580.4000000000005</v>
      </c>
      <c r="I277" s="6">
        <f>+I$258*Matriz_de_consumo!I23</f>
        <v>5544</v>
      </c>
      <c r="J277" s="6">
        <f>+J$258*Matriz_de_consumo!J23</f>
        <v>5728.8</v>
      </c>
      <c r="K277" s="6">
        <f>+K$258*Matriz_de_consumo!K23</f>
        <v>5742</v>
      </c>
      <c r="L277" s="6">
        <f>+L$258*Matriz_de_consumo!L23</f>
        <v>6264</v>
      </c>
      <c r="M277" s="6">
        <f>+M$258*Matriz_de_consumo!M23</f>
        <v>6206.4</v>
      </c>
      <c r="N277" s="6">
        <f>+N$258*Matriz_de_consumo!N23</f>
        <v>5630.4</v>
      </c>
      <c r="O277" s="6">
        <f>+O$258*Matriz_de_consumo!O23</f>
        <v>5662.8</v>
      </c>
      <c r="P277" s="6">
        <f>+P$258*Matriz_de_consumo!P23</f>
        <v>5583.6</v>
      </c>
      <c r="Q277" s="6">
        <f>+Q$258*Matriz_de_consumo!Q23</f>
        <v>5768.4000000000005</v>
      </c>
      <c r="R277" s="6">
        <f>+R$258*Matriz_de_consumo!R23</f>
        <v>5544</v>
      </c>
      <c r="S277" s="6">
        <f>+S$258*Matriz_de_consumo!S23</f>
        <v>5530.8</v>
      </c>
      <c r="T277" s="6">
        <f>+T$258*Matriz_de_consumo!T23</f>
        <v>5623.2</v>
      </c>
      <c r="U277" s="6">
        <f>+U$258*Matriz_de_consumo!U23</f>
        <v>5904</v>
      </c>
      <c r="V277" s="6">
        <f>+V$258*Matriz_de_consumo!V23</f>
        <v>6033.5999999999995</v>
      </c>
      <c r="W277" s="6">
        <f>+W$258*Matriz_de_consumo!W23</f>
        <v>6264</v>
      </c>
      <c r="X277" s="6">
        <f>+X$258*Matriz_de_consumo!X23</f>
        <v>5623.2</v>
      </c>
      <c r="Y277" s="6">
        <f>+Y$258*Matriz_de_consumo!Y23</f>
        <v>5372.4000000000005</v>
      </c>
      <c r="Z277" s="6">
        <f>+Z$258*Matriz_de_consumo!Z23</f>
        <v>4941.5999999999995</v>
      </c>
    </row>
    <row r="278" spans="2:26" x14ac:dyDescent="0.2">
      <c r="B278" s="22">
        <f t="shared" si="6"/>
        <v>43848</v>
      </c>
      <c r="C278" s="6">
        <f>+C$258*Matriz_de_consumo!C24</f>
        <v>4895.2</v>
      </c>
      <c r="D278" s="6">
        <f>+D$258*Matriz_de_consumo!D24</f>
        <v>3584.3999999999996</v>
      </c>
      <c r="E278" s="6">
        <f>+E$258*Matriz_de_consumo!E24</f>
        <v>4814</v>
      </c>
      <c r="F278" s="6">
        <f>+F$258*Matriz_de_consumo!F24</f>
        <v>4883.5999999999995</v>
      </c>
      <c r="G278" s="6">
        <f>+G$258*Matriz_de_consumo!G24</f>
        <v>5649.6</v>
      </c>
      <c r="H278" s="6">
        <f>+H$258*Matriz_de_consumo!H24</f>
        <v>5623.2</v>
      </c>
      <c r="I278" s="6">
        <f>+I$258*Matriz_de_consumo!I24</f>
        <v>5610</v>
      </c>
      <c r="J278" s="6">
        <f>+J$258*Matriz_de_consumo!J24</f>
        <v>5478</v>
      </c>
      <c r="K278" s="6">
        <f>+K$258*Matriz_de_consumo!K24</f>
        <v>5491.2</v>
      </c>
      <c r="L278" s="6">
        <f>+L$258*Matriz_de_consumo!L24</f>
        <v>6177.5999999999995</v>
      </c>
      <c r="M278" s="6">
        <f>+M$258*Matriz_de_consumo!M24</f>
        <v>5918.4</v>
      </c>
      <c r="N278" s="6">
        <f>+N$258*Matriz_de_consumo!N24</f>
        <v>5832</v>
      </c>
      <c r="O278" s="6">
        <f>+O$258*Matriz_de_consumo!O24</f>
        <v>5742</v>
      </c>
      <c r="P278" s="6">
        <f>+P$258*Matriz_de_consumo!P24</f>
        <v>5689.2</v>
      </c>
      <c r="Q278" s="6">
        <f>+Q$258*Matriz_de_consumo!Q24</f>
        <v>5306.4000000000005</v>
      </c>
      <c r="R278" s="6">
        <f>+R$258*Matriz_de_consumo!R24</f>
        <v>5464.8</v>
      </c>
      <c r="S278" s="6">
        <f>+S$258*Matriz_de_consumo!S24</f>
        <v>5728.8</v>
      </c>
      <c r="T278" s="6">
        <f>+T$258*Matriz_de_consumo!T24</f>
        <v>5728.8</v>
      </c>
      <c r="U278" s="6">
        <f>+U$258*Matriz_de_consumo!U24</f>
        <v>6105.5999999999995</v>
      </c>
      <c r="V278" s="6">
        <f>+V$258*Matriz_de_consumo!V24</f>
        <v>6062.4</v>
      </c>
      <c r="W278" s="6">
        <f>+W$258*Matriz_de_consumo!W24</f>
        <v>6048</v>
      </c>
      <c r="X278" s="6">
        <f>+X$258*Matriz_de_consumo!X24</f>
        <v>5570.4000000000005</v>
      </c>
      <c r="Y278" s="6">
        <f>+Y$258*Matriz_de_consumo!Y24</f>
        <v>5332.8</v>
      </c>
      <c r="Z278" s="6">
        <f>+Z$258*Matriz_de_consumo!Z24</f>
        <v>4686.3999999999996</v>
      </c>
    </row>
    <row r="279" spans="2:26" x14ac:dyDescent="0.2">
      <c r="B279" s="22">
        <f t="shared" si="6"/>
        <v>43849</v>
      </c>
      <c r="C279" s="6">
        <f>+C$258*Matriz_de_consumo!C25</f>
        <v>4976.3999999999996</v>
      </c>
      <c r="D279" s="6">
        <f>+D$258*Matriz_de_consumo!D25</f>
        <v>4988</v>
      </c>
      <c r="E279" s="6">
        <f>+E$258*Matriz_de_consumo!E25</f>
        <v>4895.2</v>
      </c>
      <c r="F279" s="6">
        <f>+F$258*Matriz_de_consumo!F25</f>
        <v>4825.5999999999995</v>
      </c>
      <c r="G279" s="6">
        <f>+G$258*Matriz_de_consumo!G25</f>
        <v>5544</v>
      </c>
      <c r="H279" s="6">
        <f>+H$258*Matriz_de_consumo!H25</f>
        <v>5808</v>
      </c>
      <c r="I279" s="6">
        <f>+I$258*Matriz_de_consumo!I25</f>
        <v>5715.6</v>
      </c>
      <c r="J279" s="6">
        <f>+J$258*Matriz_de_consumo!J25</f>
        <v>5689.2</v>
      </c>
      <c r="K279" s="6">
        <f>+K$258*Matriz_de_consumo!K25</f>
        <v>5636.4000000000005</v>
      </c>
      <c r="L279" s="6">
        <f>+L$258*Matriz_de_consumo!L25</f>
        <v>5875.2</v>
      </c>
      <c r="M279" s="6">
        <f>+M$258*Matriz_de_consumo!M25</f>
        <v>6120</v>
      </c>
      <c r="N279" s="6">
        <f>+N$258*Matriz_de_consumo!N25</f>
        <v>5904</v>
      </c>
      <c r="O279" s="6">
        <f>+O$258*Matriz_de_consumo!O25</f>
        <v>5794.8</v>
      </c>
      <c r="P279" s="6">
        <f>+P$258*Matriz_de_consumo!P25</f>
        <v>5768.4000000000005</v>
      </c>
      <c r="Q279" s="6">
        <f>+Q$258*Matriz_de_consumo!Q25</f>
        <v>5570.4000000000005</v>
      </c>
      <c r="R279" s="6">
        <f>+R$258*Matriz_de_consumo!R25</f>
        <v>5346</v>
      </c>
      <c r="S279" s="6">
        <f>+S$258*Matriz_de_consumo!S25</f>
        <v>5280</v>
      </c>
      <c r="T279" s="6">
        <f>+T$258*Matriz_de_consumo!T25</f>
        <v>5385.6</v>
      </c>
      <c r="U279" s="6">
        <f>+U$258*Matriz_de_consumo!U25</f>
        <v>6163.2</v>
      </c>
      <c r="V279" s="6">
        <f>+V$258*Matriz_de_consumo!V25</f>
        <v>6076.8</v>
      </c>
      <c r="W279" s="6">
        <f>+W$258*Matriz_de_consumo!W25</f>
        <v>6264</v>
      </c>
      <c r="X279" s="6">
        <f>+X$258*Matriz_de_consumo!X25</f>
        <v>5728.8</v>
      </c>
      <c r="Y279" s="6">
        <f>+Y$258*Matriz_de_consumo!Y25</f>
        <v>5464.8</v>
      </c>
      <c r="Z279" s="6">
        <f>+Z$258*Matriz_de_consumo!Z25</f>
        <v>4930</v>
      </c>
    </row>
    <row r="280" spans="2:26" x14ac:dyDescent="0.2">
      <c r="B280" s="22">
        <f t="shared" si="6"/>
        <v>43850</v>
      </c>
      <c r="C280" s="6">
        <f>+C$258*Matriz_de_consumo!C26</f>
        <v>4883.5999999999995</v>
      </c>
      <c r="D280" s="6">
        <f>+D$258*Matriz_de_consumo!D26</f>
        <v>5011.2</v>
      </c>
      <c r="E280" s="6">
        <f>+E$258*Matriz_de_consumo!E26</f>
        <v>5057.5999999999995</v>
      </c>
      <c r="F280" s="6">
        <f>+F$258*Matriz_de_consumo!F26</f>
        <v>4976.3999999999996</v>
      </c>
      <c r="G280" s="6">
        <f>+G$258*Matriz_de_consumo!G26</f>
        <v>5557.2</v>
      </c>
      <c r="H280" s="6">
        <f>+H$258*Matriz_de_consumo!H26</f>
        <v>5636.4000000000005</v>
      </c>
      <c r="I280" s="6">
        <f>+I$258*Matriz_de_consumo!I26</f>
        <v>5676</v>
      </c>
      <c r="J280" s="6">
        <f>+J$258*Matriz_de_consumo!J26</f>
        <v>5715.6</v>
      </c>
      <c r="K280" s="6">
        <f>+K$258*Matriz_de_consumo!K26</f>
        <v>5742</v>
      </c>
      <c r="L280" s="6">
        <f>+L$258*Matriz_de_consumo!L26</f>
        <v>5904</v>
      </c>
      <c r="M280" s="6">
        <f>+M$258*Matriz_de_consumo!M26</f>
        <v>5832</v>
      </c>
      <c r="N280" s="6">
        <f>+N$258*Matriz_de_consumo!N26</f>
        <v>5918.4</v>
      </c>
      <c r="O280" s="6">
        <f>+O$258*Matriz_de_consumo!O26</f>
        <v>5676</v>
      </c>
      <c r="P280" s="6">
        <f>+P$258*Matriz_de_consumo!P26</f>
        <v>5662.8</v>
      </c>
      <c r="Q280" s="6">
        <f>+Q$258*Matriz_de_consumo!Q26</f>
        <v>5438.4000000000005</v>
      </c>
      <c r="R280" s="6">
        <f>+R$258*Matriz_de_consumo!R26</f>
        <v>5610</v>
      </c>
      <c r="S280" s="6">
        <f>+S$258*Matriz_de_consumo!S26</f>
        <v>5517.6</v>
      </c>
      <c r="T280" s="6">
        <f>+T$258*Matriz_de_consumo!T26</f>
        <v>5610</v>
      </c>
      <c r="U280" s="6">
        <f>+U$258*Matriz_de_consumo!U26</f>
        <v>6091.2</v>
      </c>
      <c r="V280" s="6">
        <f>+V$258*Matriz_de_consumo!V26</f>
        <v>4852.8</v>
      </c>
      <c r="W280" s="6">
        <f>+W$258*Matriz_de_consumo!W26</f>
        <v>6076.8</v>
      </c>
      <c r="X280" s="6">
        <f>+X$258*Matriz_de_consumo!X26</f>
        <v>5636.4000000000005</v>
      </c>
      <c r="Y280" s="6">
        <f>+Y$258*Matriz_de_consumo!Y26</f>
        <v>5662.8</v>
      </c>
      <c r="Z280" s="6">
        <f>+Z$258*Matriz_de_consumo!Z26</f>
        <v>4918.3999999999996</v>
      </c>
    </row>
    <row r="281" spans="2:26" x14ac:dyDescent="0.2">
      <c r="B281" s="22">
        <f t="shared" si="6"/>
        <v>43851</v>
      </c>
      <c r="C281" s="6">
        <f>+C$258*Matriz_de_consumo!C27</f>
        <v>4999.5999999999995</v>
      </c>
      <c r="D281" s="6">
        <f>+D$258*Matriz_de_consumo!D27</f>
        <v>5069.2</v>
      </c>
      <c r="E281" s="6">
        <f>+E$258*Matriz_de_consumo!E27</f>
        <v>4964.7999999999993</v>
      </c>
      <c r="F281" s="6">
        <f>+F$258*Matriz_de_consumo!F27</f>
        <v>4663.2</v>
      </c>
      <c r="G281" s="6">
        <f>+G$258*Matriz_de_consumo!G27</f>
        <v>4567.2</v>
      </c>
      <c r="H281" s="6">
        <f>+H$258*Matriz_de_consumo!H27</f>
        <v>5491.2</v>
      </c>
      <c r="I281" s="6">
        <f>+I$258*Matriz_de_consumo!I27</f>
        <v>5636.4000000000005</v>
      </c>
      <c r="J281" s="6">
        <f>+J$258*Matriz_de_consumo!J27</f>
        <v>5596.8</v>
      </c>
      <c r="K281" s="6">
        <f>+K$258*Matriz_de_consumo!K27</f>
        <v>5570.4000000000005</v>
      </c>
      <c r="L281" s="6">
        <f>+L$258*Matriz_de_consumo!L27</f>
        <v>6076.8</v>
      </c>
      <c r="M281" s="6">
        <f>+M$258*Matriz_de_consumo!M27</f>
        <v>5990.4</v>
      </c>
      <c r="N281" s="6">
        <f>+N$258*Matriz_de_consumo!N27</f>
        <v>5961.5999999999995</v>
      </c>
      <c r="O281" s="6">
        <f>+O$258*Matriz_de_consumo!O27</f>
        <v>5583.6</v>
      </c>
      <c r="P281" s="6">
        <f>+P$258*Matriz_de_consumo!P27</f>
        <v>5583.6</v>
      </c>
      <c r="Q281" s="6">
        <f>+Q$258*Matriz_de_consumo!Q27</f>
        <v>5517.6</v>
      </c>
      <c r="R281" s="6">
        <f>+R$258*Matriz_de_consumo!R27</f>
        <v>5478</v>
      </c>
      <c r="S281" s="6">
        <f>+S$258*Matriz_de_consumo!S27</f>
        <v>5491.2</v>
      </c>
      <c r="T281" s="6">
        <f>+T$258*Matriz_de_consumo!T27</f>
        <v>5425.2</v>
      </c>
      <c r="U281" s="6">
        <f>+U$258*Matriz_de_consumo!U27</f>
        <v>6148.8</v>
      </c>
      <c r="V281" s="6">
        <f>+V$258*Matriz_de_consumo!V27</f>
        <v>6048</v>
      </c>
      <c r="W281" s="6">
        <f>+W$258*Matriz_de_consumo!W27</f>
        <v>6120</v>
      </c>
      <c r="X281" s="6">
        <f>+X$258*Matriz_de_consumo!X27</f>
        <v>5715.6</v>
      </c>
      <c r="Y281" s="6">
        <f>+Y$258*Matriz_de_consumo!Y27</f>
        <v>5517.6</v>
      </c>
      <c r="Z281" s="6">
        <f>+Z$258*Matriz_de_consumo!Z27</f>
        <v>4872</v>
      </c>
    </row>
    <row r="282" spans="2:26" x14ac:dyDescent="0.2">
      <c r="B282" s="22">
        <f t="shared" si="6"/>
        <v>43852</v>
      </c>
      <c r="C282" s="6">
        <f>+C$258*Matriz_de_consumo!C28</f>
        <v>4837.2</v>
      </c>
      <c r="D282" s="6">
        <f>+D$258*Matriz_de_consumo!D28</f>
        <v>5057.5999999999995</v>
      </c>
      <c r="E282" s="6">
        <f>+E$258*Matriz_de_consumo!E28</f>
        <v>4756</v>
      </c>
      <c r="F282" s="6">
        <f>+F$258*Matriz_de_consumo!F28</f>
        <v>4396.3999999999996</v>
      </c>
      <c r="G282" s="6">
        <f>+G$258*Matriz_de_consumo!G28</f>
        <v>5530.8</v>
      </c>
      <c r="H282" s="6">
        <f>+H$258*Matriz_de_consumo!H28</f>
        <v>4171.2</v>
      </c>
      <c r="I282" s="6">
        <f>+I$258*Matriz_de_consumo!I28</f>
        <v>5068.8</v>
      </c>
      <c r="J282" s="6">
        <f>+J$258*Matriz_de_consumo!J28</f>
        <v>5438.4000000000005</v>
      </c>
      <c r="K282" s="6">
        <f>+K$258*Matriz_de_consumo!K28</f>
        <v>5451.6</v>
      </c>
      <c r="L282" s="6">
        <f>+L$258*Matriz_de_consumo!L28</f>
        <v>6091.2</v>
      </c>
      <c r="M282" s="6">
        <f>+M$258*Matriz_de_consumo!M28</f>
        <v>6134.4</v>
      </c>
      <c r="N282" s="6">
        <f>+N$258*Matriz_de_consumo!N28</f>
        <v>5860.8</v>
      </c>
      <c r="O282" s="6">
        <f>+O$258*Matriz_de_consumo!O28</f>
        <v>5623.2</v>
      </c>
      <c r="P282" s="6">
        <f>+P$258*Matriz_de_consumo!P28</f>
        <v>5583.6</v>
      </c>
      <c r="Q282" s="6">
        <f>+Q$258*Matriz_de_consumo!Q28</f>
        <v>5702.4000000000005</v>
      </c>
      <c r="R282" s="6">
        <f>+R$258*Matriz_de_consumo!R28</f>
        <v>5662.8</v>
      </c>
      <c r="S282" s="6">
        <f>+S$258*Matriz_de_consumo!S28</f>
        <v>5464.8</v>
      </c>
      <c r="T282" s="6">
        <f>+T$258*Matriz_de_consumo!T28</f>
        <v>5623.2</v>
      </c>
      <c r="U282" s="6">
        <f>+U$258*Matriz_de_consumo!U28</f>
        <v>5932.8</v>
      </c>
      <c r="V282" s="6">
        <f>+V$258*Matriz_de_consumo!V28</f>
        <v>6019.2</v>
      </c>
      <c r="W282" s="6">
        <f>+W$258*Matriz_de_consumo!W28</f>
        <v>6192</v>
      </c>
      <c r="X282" s="6">
        <f>+X$258*Matriz_de_consumo!X28</f>
        <v>5689.2</v>
      </c>
      <c r="Y282" s="6">
        <f>+Y$258*Matriz_de_consumo!Y28</f>
        <v>5636.4000000000005</v>
      </c>
      <c r="Z282" s="6">
        <f>+Z$258*Matriz_de_consumo!Z28</f>
        <v>4988</v>
      </c>
    </row>
    <row r="283" spans="2:26" x14ac:dyDescent="0.2">
      <c r="B283" s="22">
        <f t="shared" si="6"/>
        <v>43853</v>
      </c>
      <c r="C283" s="6">
        <f>+C$258*Matriz_de_consumo!C29</f>
        <v>4663.2</v>
      </c>
      <c r="D283" s="6">
        <f>+D$258*Matriz_de_consumo!D29</f>
        <v>4709.5999999999995</v>
      </c>
      <c r="E283" s="6">
        <f>+E$258*Matriz_de_consumo!E29</f>
        <v>4860.3999999999996</v>
      </c>
      <c r="F283" s="6">
        <f>+F$258*Matriz_de_consumo!F29</f>
        <v>5046</v>
      </c>
      <c r="G283" s="6">
        <f>+G$258*Matriz_de_consumo!G29</f>
        <v>5544</v>
      </c>
      <c r="H283" s="6">
        <f>+H$258*Matriz_de_consumo!H29</f>
        <v>5676</v>
      </c>
      <c r="I283" s="6">
        <f>+I$258*Matriz_de_consumo!I29</f>
        <v>5702.4000000000005</v>
      </c>
      <c r="J283" s="6">
        <f>+J$258*Matriz_de_consumo!J29</f>
        <v>5464.8</v>
      </c>
      <c r="K283" s="6">
        <f>+K$258*Matriz_de_consumo!K29</f>
        <v>5583.6</v>
      </c>
      <c r="L283" s="6">
        <f>+L$258*Matriz_de_consumo!L29</f>
        <v>6076.8</v>
      </c>
      <c r="M283" s="6">
        <f>+M$258*Matriz_de_consumo!M29</f>
        <v>6134.4</v>
      </c>
      <c r="N283" s="6">
        <f>+N$258*Matriz_de_consumo!N29</f>
        <v>5947.2</v>
      </c>
      <c r="O283" s="6">
        <f>+O$258*Matriz_de_consumo!O29</f>
        <v>5451.6</v>
      </c>
      <c r="P283" s="6">
        <f>+P$258*Matriz_de_consumo!P29</f>
        <v>5596.8</v>
      </c>
      <c r="Q283" s="6">
        <f>+Q$258*Matriz_de_consumo!Q29</f>
        <v>5742</v>
      </c>
      <c r="R283" s="6">
        <f>+R$258*Matriz_de_consumo!R29</f>
        <v>5464.8</v>
      </c>
      <c r="S283" s="6">
        <f>+S$258*Matriz_de_consumo!S29</f>
        <v>5583.6</v>
      </c>
      <c r="T283" s="6">
        <f>+T$258*Matriz_de_consumo!T29</f>
        <v>5649.6</v>
      </c>
      <c r="U283" s="6">
        <f>+U$258*Matriz_de_consumo!U29</f>
        <v>6076.8</v>
      </c>
      <c r="V283" s="6">
        <f>+V$258*Matriz_de_consumo!V29</f>
        <v>5932.8</v>
      </c>
      <c r="W283" s="6">
        <f>+W$258*Matriz_de_consumo!W29</f>
        <v>5803.2</v>
      </c>
      <c r="X283" s="6">
        <f>+X$258*Matriz_de_consumo!X29</f>
        <v>5530.8</v>
      </c>
      <c r="Y283" s="6">
        <f>+Y$258*Matriz_de_consumo!Y29</f>
        <v>5834.4000000000005</v>
      </c>
      <c r="Z283" s="6">
        <f>+Z$258*Matriz_de_consumo!Z29</f>
        <v>5046</v>
      </c>
    </row>
    <row r="284" spans="2:26" x14ac:dyDescent="0.2">
      <c r="B284" s="22">
        <f t="shared" si="6"/>
        <v>43854</v>
      </c>
      <c r="C284" s="6">
        <f>+C$258*Matriz_de_consumo!C30</f>
        <v>4767.5999999999995</v>
      </c>
      <c r="D284" s="6">
        <f>+D$258*Matriz_de_consumo!D30</f>
        <v>4732.7999999999993</v>
      </c>
      <c r="E284" s="6">
        <f>+E$258*Matriz_de_consumo!E30</f>
        <v>4744.3999999999996</v>
      </c>
      <c r="F284" s="6">
        <f>+F$258*Matriz_de_consumo!F30</f>
        <v>4721.2</v>
      </c>
      <c r="G284" s="6">
        <f>+G$258*Matriz_de_consumo!G30</f>
        <v>5623.2</v>
      </c>
      <c r="H284" s="6">
        <f>+H$258*Matriz_de_consumo!H30</f>
        <v>5636.4000000000005</v>
      </c>
      <c r="I284" s="6">
        <f>+I$258*Matriz_de_consumo!I30</f>
        <v>5557.2</v>
      </c>
      <c r="J284" s="6">
        <f>+J$258*Matriz_de_consumo!J30</f>
        <v>5491.2</v>
      </c>
      <c r="K284" s="6">
        <f>+K$258*Matriz_de_consumo!K30</f>
        <v>5596.8</v>
      </c>
      <c r="L284" s="6">
        <f>+L$258*Matriz_de_consumo!L30</f>
        <v>6105.5999999999995</v>
      </c>
      <c r="M284" s="6">
        <f>+M$258*Matriz_de_consumo!M30</f>
        <v>6033.5999999999995</v>
      </c>
      <c r="N284" s="6">
        <f>+N$258*Matriz_de_consumo!N30</f>
        <v>6033.5999999999995</v>
      </c>
      <c r="O284" s="6">
        <f>+O$258*Matriz_de_consumo!O30</f>
        <v>5623.2</v>
      </c>
      <c r="P284" s="6">
        <f>+P$258*Matriz_de_consumo!P30</f>
        <v>5649.6</v>
      </c>
      <c r="Q284" s="6">
        <f>+Q$258*Matriz_de_consumo!Q30</f>
        <v>5676</v>
      </c>
      <c r="R284" s="6">
        <f>+R$258*Matriz_de_consumo!R30</f>
        <v>5544</v>
      </c>
      <c r="S284" s="6">
        <f>+S$258*Matriz_de_consumo!S30</f>
        <v>5398.8</v>
      </c>
      <c r="T284" s="6">
        <f>+T$258*Matriz_de_consumo!T30</f>
        <v>5280</v>
      </c>
      <c r="U284" s="6">
        <f>+U$258*Matriz_de_consumo!U30</f>
        <v>6249.5999999999995</v>
      </c>
      <c r="V284" s="6">
        <f>+V$258*Matriz_de_consumo!V30</f>
        <v>6220.8</v>
      </c>
      <c r="W284" s="6">
        <f>+W$258*Matriz_de_consumo!W30</f>
        <v>6177.5999999999995</v>
      </c>
      <c r="X284" s="6">
        <f>+X$258*Matriz_de_consumo!X30</f>
        <v>5570.4000000000005</v>
      </c>
      <c r="Y284" s="6">
        <f>+Y$258*Matriz_de_consumo!Y30</f>
        <v>5676</v>
      </c>
      <c r="Z284" s="6">
        <f>+Z$258*Matriz_de_consumo!Z30</f>
        <v>4953.2</v>
      </c>
    </row>
    <row r="285" spans="2:26" x14ac:dyDescent="0.2">
      <c r="B285" s="22">
        <f t="shared" si="6"/>
        <v>43855</v>
      </c>
      <c r="C285" s="6">
        <f>+C$258*Matriz_de_consumo!C31</f>
        <v>4721.2</v>
      </c>
      <c r="D285" s="6">
        <f>+D$258*Matriz_de_consumo!D31</f>
        <v>4790.7999999999993</v>
      </c>
      <c r="E285" s="6">
        <f>+E$258*Matriz_de_consumo!E31</f>
        <v>3839.6</v>
      </c>
      <c r="F285" s="6">
        <f>+F$258*Matriz_de_consumo!F31</f>
        <v>4930</v>
      </c>
      <c r="G285" s="6">
        <f>+G$258*Matriz_de_consumo!G31</f>
        <v>5689.2</v>
      </c>
      <c r="H285" s="6">
        <f>+H$258*Matriz_de_consumo!H31</f>
        <v>5821.2000000000007</v>
      </c>
      <c r="I285" s="6">
        <f>+I$258*Matriz_de_consumo!I31</f>
        <v>5557.2</v>
      </c>
      <c r="J285" s="6">
        <f>+J$258*Matriz_de_consumo!J31</f>
        <v>5570.4000000000005</v>
      </c>
      <c r="K285" s="6">
        <f>+K$258*Matriz_de_consumo!K31</f>
        <v>5781.6</v>
      </c>
      <c r="L285" s="6">
        <f>+L$258*Matriz_de_consumo!L31</f>
        <v>6264</v>
      </c>
      <c r="M285" s="6">
        <f>+M$258*Matriz_de_consumo!M31</f>
        <v>5860.8</v>
      </c>
      <c r="N285" s="6">
        <f>+N$258*Matriz_de_consumo!N31</f>
        <v>6206.4</v>
      </c>
      <c r="O285" s="6">
        <f>+O$258*Matriz_de_consumo!O31</f>
        <v>5530.8</v>
      </c>
      <c r="P285" s="6">
        <f>+P$258*Matriz_de_consumo!P31</f>
        <v>5530.8</v>
      </c>
      <c r="Q285" s="6">
        <f>+Q$258*Matriz_de_consumo!Q31</f>
        <v>5491.2</v>
      </c>
      <c r="R285" s="6">
        <f>+R$258*Matriz_de_consumo!R31</f>
        <v>5676</v>
      </c>
      <c r="S285" s="6">
        <f>+S$258*Matriz_de_consumo!S31</f>
        <v>5794.8</v>
      </c>
      <c r="T285" s="6">
        <f>+T$258*Matriz_de_consumo!T31</f>
        <v>5478</v>
      </c>
      <c r="U285" s="6">
        <f>+U$258*Matriz_de_consumo!U31</f>
        <v>6033.5999999999995</v>
      </c>
      <c r="V285" s="6">
        <f>+V$258*Matriz_de_consumo!V31</f>
        <v>5961.5999999999995</v>
      </c>
      <c r="W285" s="6">
        <f>+W$258*Matriz_de_consumo!W31</f>
        <v>6019.2</v>
      </c>
      <c r="X285" s="6">
        <f>+X$258*Matriz_de_consumo!X31</f>
        <v>5649.6</v>
      </c>
      <c r="Y285" s="6">
        <f>+Y$258*Matriz_de_consumo!Y31</f>
        <v>5610</v>
      </c>
      <c r="Z285" s="6">
        <f>+Z$258*Matriz_de_consumo!Z31</f>
        <v>4976.3999999999996</v>
      </c>
    </row>
    <row r="286" spans="2:26" x14ac:dyDescent="0.2">
      <c r="B286" s="22">
        <f t="shared" si="6"/>
        <v>43856</v>
      </c>
      <c r="C286" s="6">
        <f>+C$258*Matriz_de_consumo!C32</f>
        <v>4825.5999999999995</v>
      </c>
      <c r="D286" s="6">
        <f>+D$258*Matriz_de_consumo!D32</f>
        <v>4767.5999999999995</v>
      </c>
      <c r="E286" s="6">
        <f>+E$258*Matriz_de_consumo!E32</f>
        <v>4906.7999999999993</v>
      </c>
      <c r="F286" s="6">
        <f>+F$258*Matriz_de_consumo!F32</f>
        <v>5011.2</v>
      </c>
      <c r="G286" s="6">
        <f>+G$258*Matriz_de_consumo!G32</f>
        <v>5676</v>
      </c>
      <c r="H286" s="6">
        <f>+H$258*Matriz_de_consumo!H32</f>
        <v>5649.6</v>
      </c>
      <c r="I286" s="6">
        <f>+I$258*Matriz_de_consumo!I32</f>
        <v>5636.4000000000005</v>
      </c>
      <c r="J286" s="6">
        <f>+J$258*Matriz_de_consumo!J32</f>
        <v>5517.6</v>
      </c>
      <c r="K286" s="6">
        <f>+K$258*Matriz_de_consumo!K32</f>
        <v>5557.2</v>
      </c>
      <c r="L286" s="6">
        <f>+L$258*Matriz_de_consumo!L32</f>
        <v>6004.8</v>
      </c>
      <c r="M286" s="6">
        <f>+M$258*Matriz_de_consumo!M32</f>
        <v>6062.4</v>
      </c>
      <c r="N286" s="6">
        <f>+N$258*Matriz_de_consumo!N32</f>
        <v>6120</v>
      </c>
      <c r="O286" s="6">
        <f>+O$258*Matriz_de_consumo!O32</f>
        <v>5781.6</v>
      </c>
      <c r="P286" s="6">
        <f>+P$258*Matriz_de_consumo!P32</f>
        <v>5649.6</v>
      </c>
      <c r="Q286" s="6">
        <f>+Q$258*Matriz_de_consumo!Q32</f>
        <v>5332.8</v>
      </c>
      <c r="R286" s="6">
        <f>+R$258*Matriz_de_consumo!R32</f>
        <v>5517.6</v>
      </c>
      <c r="S286" s="6">
        <f>+S$258*Matriz_de_consumo!S32</f>
        <v>5557.2</v>
      </c>
      <c r="T286" s="6">
        <f>+T$258*Matriz_de_consumo!T32</f>
        <v>5662.8</v>
      </c>
      <c r="U286" s="6">
        <f>+U$258*Matriz_de_consumo!U32</f>
        <v>6192</v>
      </c>
      <c r="V286" s="6">
        <f>+V$258*Matriz_de_consumo!V32</f>
        <v>6033.5999999999995</v>
      </c>
      <c r="W286" s="6">
        <f>+W$258*Matriz_de_consumo!W32</f>
        <v>6120</v>
      </c>
      <c r="X286" s="6">
        <f>+X$258*Matriz_de_consumo!X32</f>
        <v>5464.8</v>
      </c>
      <c r="Y286" s="6">
        <f>+Y$258*Matriz_de_consumo!Y32</f>
        <v>5557.2</v>
      </c>
      <c r="Z286" s="6">
        <f>+Z$258*Matriz_de_consumo!Z32</f>
        <v>5046</v>
      </c>
    </row>
    <row r="287" spans="2:26" x14ac:dyDescent="0.2">
      <c r="B287" s="22">
        <f t="shared" si="6"/>
        <v>43857</v>
      </c>
      <c r="C287" s="6">
        <f>+C$258*Matriz_de_consumo!C33</f>
        <v>4918.3999999999996</v>
      </c>
      <c r="D287" s="6">
        <f>+D$258*Matriz_de_consumo!D33</f>
        <v>4976.3999999999996</v>
      </c>
      <c r="E287" s="6">
        <f>+E$258*Matriz_de_consumo!E33</f>
        <v>4976.3999999999996</v>
      </c>
      <c r="F287" s="6">
        <f>+F$258*Matriz_de_consumo!F33</f>
        <v>4790.7999999999993</v>
      </c>
      <c r="G287" s="6">
        <f>+G$258*Matriz_de_consumo!G33</f>
        <v>5623.2</v>
      </c>
      <c r="H287" s="6">
        <f>+H$258*Matriz_de_consumo!H33</f>
        <v>5768.4000000000005</v>
      </c>
      <c r="I287" s="6">
        <f>+I$258*Matriz_de_consumo!I33</f>
        <v>5781.6</v>
      </c>
      <c r="J287" s="6">
        <f>+J$258*Matriz_de_consumo!J33</f>
        <v>5583.6</v>
      </c>
      <c r="K287" s="6">
        <f>+K$258*Matriz_de_consumo!K33</f>
        <v>5517.6</v>
      </c>
      <c r="L287" s="6">
        <f>+L$258*Matriz_de_consumo!L33</f>
        <v>6220.8</v>
      </c>
      <c r="M287" s="6">
        <f>+M$258*Matriz_de_consumo!M33</f>
        <v>5875.2</v>
      </c>
      <c r="N287" s="6">
        <f>+N$258*Matriz_de_consumo!N33</f>
        <v>5817.5999999999995</v>
      </c>
      <c r="O287" s="6">
        <f>+O$258*Matriz_de_consumo!O33</f>
        <v>5702.4000000000005</v>
      </c>
      <c r="P287" s="6">
        <f>+P$258*Matriz_de_consumo!P33</f>
        <v>5623.2</v>
      </c>
      <c r="Q287" s="6">
        <f>+Q$258*Matriz_de_consumo!Q33</f>
        <v>5517.6</v>
      </c>
      <c r="R287" s="6">
        <f>+R$258*Matriz_de_consumo!R33</f>
        <v>5451.6</v>
      </c>
      <c r="S287" s="6">
        <f>+S$258*Matriz_de_consumo!S33</f>
        <v>5372.4000000000005</v>
      </c>
      <c r="T287" s="6">
        <f>+T$258*Matriz_de_consumo!T33</f>
        <v>5662.8</v>
      </c>
      <c r="U287" s="6">
        <f>+U$258*Matriz_de_consumo!U33</f>
        <v>6148.8</v>
      </c>
      <c r="V287" s="6">
        <f>+V$258*Matriz_de_consumo!V33</f>
        <v>6076.8</v>
      </c>
      <c r="W287" s="6">
        <f>+W$258*Matriz_de_consumo!W33</f>
        <v>6048</v>
      </c>
      <c r="X287" s="6">
        <f>+X$258*Matriz_de_consumo!X33</f>
        <v>5557.2</v>
      </c>
      <c r="Y287" s="6">
        <f>+Y$258*Matriz_de_consumo!Y33</f>
        <v>5412</v>
      </c>
      <c r="Z287" s="6">
        <f>+Z$258*Matriz_de_consumo!Z33</f>
        <v>5022.7999999999993</v>
      </c>
    </row>
    <row r="288" spans="2:26" x14ac:dyDescent="0.2">
      <c r="B288" s="22">
        <f t="shared" si="6"/>
        <v>43858</v>
      </c>
      <c r="C288" s="6">
        <f>+C$258*Matriz_de_consumo!C34</f>
        <v>4906.7999999999993</v>
      </c>
      <c r="D288" s="6">
        <f>+D$258*Matriz_de_consumo!D34</f>
        <v>3758.3999999999996</v>
      </c>
      <c r="E288" s="6">
        <f>+E$258*Matriz_de_consumo!E34</f>
        <v>4930</v>
      </c>
      <c r="F288" s="6">
        <f>+F$258*Matriz_de_consumo!F34</f>
        <v>3816.3999999999996</v>
      </c>
      <c r="G288" s="6">
        <f>+G$258*Matriz_de_consumo!G34</f>
        <v>5544</v>
      </c>
      <c r="H288" s="6">
        <f>+H$258*Matriz_de_consumo!H34</f>
        <v>5610</v>
      </c>
      <c r="I288" s="6">
        <f>+I$258*Matriz_de_consumo!I34</f>
        <v>5728.8</v>
      </c>
      <c r="J288" s="6">
        <f>+J$258*Matriz_de_consumo!J34</f>
        <v>5596.8</v>
      </c>
      <c r="K288" s="6">
        <f>+K$258*Matriz_de_consumo!K34</f>
        <v>5596.8</v>
      </c>
      <c r="L288" s="6">
        <f>+L$258*Matriz_de_consumo!L34</f>
        <v>6177.5999999999995</v>
      </c>
      <c r="M288" s="6">
        <f>+M$258*Matriz_de_consumo!M34</f>
        <v>6177.5999999999995</v>
      </c>
      <c r="N288" s="6">
        <f>+N$258*Matriz_de_consumo!N34</f>
        <v>6148.8</v>
      </c>
      <c r="O288" s="6">
        <f>+O$258*Matriz_de_consumo!O34</f>
        <v>5372.4000000000005</v>
      </c>
      <c r="P288" s="6">
        <f>+P$258*Matriz_de_consumo!P34</f>
        <v>5425.2</v>
      </c>
      <c r="Q288" s="6">
        <f>+Q$258*Matriz_de_consumo!Q34</f>
        <v>5161.2</v>
      </c>
      <c r="R288" s="6">
        <f>+R$258*Matriz_de_consumo!R34</f>
        <v>5464.8</v>
      </c>
      <c r="S288" s="6">
        <f>+S$258*Matriz_de_consumo!S34</f>
        <v>5610</v>
      </c>
      <c r="T288" s="6">
        <f>+T$258*Matriz_de_consumo!T34</f>
        <v>5715.6</v>
      </c>
      <c r="U288" s="6">
        <f>+U$258*Matriz_de_consumo!U34</f>
        <v>6321.5999999999995</v>
      </c>
      <c r="V288" s="6">
        <f>+V$258*Matriz_de_consumo!V34</f>
        <v>6206.4</v>
      </c>
      <c r="W288" s="6">
        <f>+W$258*Matriz_de_consumo!W34</f>
        <v>5976</v>
      </c>
      <c r="X288" s="6">
        <f>+X$258*Matriz_de_consumo!X34</f>
        <v>5530.8</v>
      </c>
      <c r="Y288" s="6">
        <f>+Y$258*Matriz_de_consumo!Y34</f>
        <v>5689.2</v>
      </c>
      <c r="Z288" s="6">
        <f>+Z$258*Matriz_de_consumo!Z34</f>
        <v>4872</v>
      </c>
    </row>
    <row r="289" spans="2:26" x14ac:dyDescent="0.2">
      <c r="B289" s="22">
        <f t="shared" si="6"/>
        <v>43859</v>
      </c>
      <c r="C289" s="6">
        <f>+C$258*Matriz_de_consumo!C35</f>
        <v>4906.7999999999993</v>
      </c>
      <c r="D289" s="6">
        <f>+D$258*Matriz_de_consumo!D35</f>
        <v>4790.7999999999993</v>
      </c>
      <c r="E289" s="6">
        <f>+E$258*Matriz_de_consumo!E35</f>
        <v>4976.3999999999996</v>
      </c>
      <c r="F289" s="6">
        <f>+F$258*Matriz_de_consumo!F35</f>
        <v>4930</v>
      </c>
      <c r="G289" s="6">
        <f>+G$258*Matriz_de_consumo!G35</f>
        <v>5570.4000000000005</v>
      </c>
      <c r="H289" s="6">
        <f>+H$258*Matriz_de_consumo!H35</f>
        <v>5517.6</v>
      </c>
      <c r="I289" s="6">
        <f>+I$258*Matriz_de_consumo!I35</f>
        <v>5676</v>
      </c>
      <c r="J289" s="6">
        <f>+J$258*Matriz_de_consumo!J35</f>
        <v>5689.2</v>
      </c>
      <c r="K289" s="6">
        <f>+K$258*Matriz_de_consumo!K35</f>
        <v>5702.4000000000005</v>
      </c>
      <c r="L289" s="6">
        <f>+L$258*Matriz_de_consumo!L35</f>
        <v>6105.5999999999995</v>
      </c>
      <c r="M289" s="6">
        <f>+M$258*Matriz_de_consumo!M35</f>
        <v>6033.5999999999995</v>
      </c>
      <c r="N289" s="6">
        <f>+N$258*Matriz_de_consumo!N35</f>
        <v>6192</v>
      </c>
      <c r="O289" s="6">
        <f>+O$258*Matriz_de_consumo!O35</f>
        <v>5636.4000000000005</v>
      </c>
      <c r="P289" s="6">
        <f>+P$258*Matriz_de_consumo!P35</f>
        <v>5372.4000000000005</v>
      </c>
      <c r="Q289" s="6">
        <f>+Q$258*Matriz_de_consumo!Q35</f>
        <v>5596.8</v>
      </c>
      <c r="R289" s="6">
        <f>+R$258*Matriz_de_consumo!R35</f>
        <v>5781.6</v>
      </c>
      <c r="S289" s="6">
        <f>+S$258*Matriz_de_consumo!S35</f>
        <v>5755.2</v>
      </c>
      <c r="T289" s="6">
        <f>+T$258*Matriz_de_consumo!T35</f>
        <v>5385.6</v>
      </c>
      <c r="U289" s="6">
        <f>+U$258*Matriz_de_consumo!U35</f>
        <v>6278.4</v>
      </c>
      <c r="V289" s="6">
        <f>+V$258*Matriz_de_consumo!V35</f>
        <v>4996.8</v>
      </c>
      <c r="W289" s="6">
        <f>+W$258*Matriz_de_consumo!W35</f>
        <v>5716.8</v>
      </c>
      <c r="X289" s="6">
        <f>+X$258*Matriz_de_consumo!X35</f>
        <v>5266.8</v>
      </c>
      <c r="Y289" s="6">
        <f>+Y$258*Matriz_de_consumo!Y35</f>
        <v>5491.2</v>
      </c>
      <c r="Z289" s="6">
        <f>+Z$258*Matriz_de_consumo!Z35</f>
        <v>4790.7999999999993</v>
      </c>
    </row>
    <row r="290" spans="2:26" x14ac:dyDescent="0.2">
      <c r="B290" s="22">
        <f t="shared" si="6"/>
        <v>43860</v>
      </c>
      <c r="C290" s="6">
        <f>+C$258*Matriz_de_consumo!C36</f>
        <v>4848.7999999999993</v>
      </c>
      <c r="D290" s="6">
        <f>+D$258*Matriz_de_consumo!D36</f>
        <v>4686.3999999999996</v>
      </c>
      <c r="E290" s="6">
        <f>+E$258*Matriz_de_consumo!E36</f>
        <v>4663.2</v>
      </c>
      <c r="F290" s="6">
        <f>+F$258*Matriz_de_consumo!F36</f>
        <v>4895.2</v>
      </c>
      <c r="G290" s="6">
        <f>+G$258*Matriz_de_consumo!G36</f>
        <v>5293.2</v>
      </c>
      <c r="H290" s="6">
        <f>+H$258*Matriz_de_consumo!H36</f>
        <v>5662.8</v>
      </c>
      <c r="I290" s="6">
        <f>+I$258*Matriz_de_consumo!I36</f>
        <v>5610</v>
      </c>
      <c r="J290" s="6">
        <f>+J$258*Matriz_de_consumo!J36</f>
        <v>5610</v>
      </c>
      <c r="K290" s="6">
        <f>+K$258*Matriz_de_consumo!K36</f>
        <v>5319.6</v>
      </c>
      <c r="L290" s="6">
        <f>+L$258*Matriz_de_consumo!L36</f>
        <v>6048</v>
      </c>
      <c r="M290" s="6">
        <f>+M$258*Matriz_de_consumo!M36</f>
        <v>6019.2</v>
      </c>
      <c r="N290" s="6">
        <f>+N$258*Matriz_de_consumo!N36</f>
        <v>6048</v>
      </c>
      <c r="O290" s="6">
        <f>+O$258*Matriz_de_consumo!O36</f>
        <v>5438.4000000000005</v>
      </c>
      <c r="P290" s="6">
        <f>+P$258*Matriz_de_consumo!P36</f>
        <v>5570.4000000000005</v>
      </c>
      <c r="Q290" s="6">
        <f>+Q$258*Matriz_de_consumo!Q36</f>
        <v>5359.2</v>
      </c>
      <c r="R290" s="6">
        <f>+R$258*Matriz_de_consumo!R36</f>
        <v>5359.2</v>
      </c>
      <c r="S290" s="6">
        <f>+S$258*Matriz_de_consumo!S36</f>
        <v>5517.6</v>
      </c>
      <c r="T290" s="6">
        <f>+T$258*Matriz_de_consumo!T36</f>
        <v>5491.2</v>
      </c>
      <c r="U290" s="6">
        <f>+U$258*Matriz_de_consumo!U36</f>
        <v>6134.4</v>
      </c>
      <c r="V290" s="6">
        <f>+V$258*Matriz_de_consumo!V36</f>
        <v>5990.4</v>
      </c>
      <c r="W290" s="6">
        <f>+W$258*Matriz_de_consumo!W36</f>
        <v>5961.5999999999995</v>
      </c>
      <c r="X290" s="6">
        <f>+X$258*Matriz_de_consumo!X36</f>
        <v>5306.4000000000005</v>
      </c>
      <c r="Y290" s="6">
        <f>+Y$258*Matriz_de_consumo!Y36</f>
        <v>5425.2</v>
      </c>
      <c r="Z290" s="6">
        <f>+Z$258*Matriz_de_consumo!Z36</f>
        <v>4976.3999999999996</v>
      </c>
    </row>
    <row r="291" spans="2:26" x14ac:dyDescent="0.2">
      <c r="B291" s="22">
        <f t="shared" si="6"/>
        <v>43861</v>
      </c>
      <c r="C291" s="6">
        <f>+C$258*Matriz_de_consumo!C37</f>
        <v>4848.7999999999993</v>
      </c>
      <c r="D291" s="6">
        <f>+D$258*Matriz_de_consumo!D37</f>
        <v>4709.5999999999995</v>
      </c>
      <c r="E291" s="6">
        <f>+E$258*Matriz_de_consumo!E37</f>
        <v>4895.2</v>
      </c>
      <c r="F291" s="6">
        <f>+F$258*Matriz_de_consumo!F37</f>
        <v>4732.7999999999993</v>
      </c>
      <c r="G291" s="6">
        <f>+G$258*Matriz_de_consumo!G37</f>
        <v>5332.8</v>
      </c>
      <c r="H291" s="6">
        <f>+H$258*Matriz_de_consumo!H37</f>
        <v>5583.6</v>
      </c>
      <c r="I291" s="6">
        <f>+I$258*Matriz_de_consumo!I37</f>
        <v>5478</v>
      </c>
      <c r="J291" s="6">
        <f>+J$258*Matriz_de_consumo!J37</f>
        <v>5596.8</v>
      </c>
      <c r="K291" s="6">
        <f>+K$258*Matriz_de_consumo!K37</f>
        <v>5504.4000000000005</v>
      </c>
      <c r="L291" s="6">
        <f>+L$258*Matriz_de_consumo!L37</f>
        <v>5976</v>
      </c>
      <c r="M291" s="6">
        <f>+M$258*Matriz_de_consumo!M37</f>
        <v>5788.8</v>
      </c>
      <c r="N291" s="6">
        <f>+N$258*Matriz_de_consumo!N37</f>
        <v>6105.5999999999995</v>
      </c>
      <c r="O291" s="6">
        <f>+O$258*Matriz_de_consumo!O37</f>
        <v>5636.4000000000005</v>
      </c>
      <c r="P291" s="6">
        <f>+P$258*Matriz_de_consumo!P37</f>
        <v>5504.4000000000005</v>
      </c>
      <c r="Q291" s="6">
        <f>+Q$258*Matriz_de_consumo!Q37</f>
        <v>5372.4000000000005</v>
      </c>
      <c r="R291" s="6">
        <f>+R$258*Matriz_de_consumo!R37</f>
        <v>5702.4000000000005</v>
      </c>
      <c r="S291" s="6">
        <f>+S$258*Matriz_de_consumo!S37</f>
        <v>5464.8</v>
      </c>
      <c r="T291" s="6">
        <f>+T$258*Matriz_de_consumo!T37</f>
        <v>5319.6</v>
      </c>
      <c r="U291" s="6">
        <f>+U$258*Matriz_de_consumo!U37</f>
        <v>6177.5999999999995</v>
      </c>
      <c r="V291" s="6">
        <f>+V$258*Matriz_de_consumo!V37</f>
        <v>6033.5999999999995</v>
      </c>
      <c r="W291" s="6">
        <f>+W$258*Matriz_de_consumo!W37</f>
        <v>6148.8</v>
      </c>
      <c r="X291" s="6">
        <f>+X$258*Matriz_de_consumo!X37</f>
        <v>5504.4000000000005</v>
      </c>
      <c r="Y291" s="6">
        <f>+Y$258*Matriz_de_consumo!Y37</f>
        <v>5623.2</v>
      </c>
      <c r="Z291" s="6">
        <f>+Z$258*Matriz_de_consumo!Z37</f>
        <v>4825.5999999999995</v>
      </c>
    </row>
    <row r="293" spans="2:26" x14ac:dyDescent="0.2">
      <c r="B293" s="20" t="s">
        <v>27</v>
      </c>
      <c r="C293" s="15">
        <f>+SUM(C261:Z291)</f>
        <v>4123950.3999999966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67"/>
  <sheetViews>
    <sheetView topLeftCell="A40" workbookViewId="0">
      <selection activeCell="A40" sqref="A1:XFD1048576"/>
    </sheetView>
  </sheetViews>
  <sheetFormatPr baseColWidth="10" defaultRowHeight="11.4" x14ac:dyDescent="0.2"/>
  <cols>
    <col min="1" max="2" width="11.5546875" style="32"/>
    <col min="3" max="4" width="12.5546875" style="32" bestFit="1" customWidth="1"/>
    <col min="5" max="5" width="13.6640625" style="32" bestFit="1" customWidth="1"/>
    <col min="6" max="8" width="11.5546875" style="32"/>
    <col min="9" max="9" width="12.5546875" style="32" bestFit="1" customWidth="1"/>
    <col min="10" max="10" width="13.6640625" style="32" bestFit="1" customWidth="1"/>
    <col min="11" max="11" width="12.5546875" style="32" bestFit="1" customWidth="1"/>
    <col min="12" max="16384" width="11.5546875" style="32"/>
  </cols>
  <sheetData>
    <row r="1" spans="3:10" x14ac:dyDescent="0.2">
      <c r="C1" s="67"/>
      <c r="D1" s="67"/>
      <c r="E1" s="67"/>
      <c r="F1" s="67"/>
      <c r="G1" s="67"/>
      <c r="I1" s="67"/>
      <c r="J1" s="67"/>
    </row>
    <row r="2" spans="3:10" x14ac:dyDescent="0.2">
      <c r="C2" s="67"/>
      <c r="D2" s="67"/>
      <c r="E2" s="67"/>
      <c r="F2" s="67"/>
      <c r="G2" s="67"/>
      <c r="I2" s="67"/>
      <c r="J2" s="67"/>
    </row>
    <row r="3" spans="3:10" x14ac:dyDescent="0.2">
      <c r="C3" s="67"/>
      <c r="D3" s="67"/>
      <c r="E3" s="67"/>
      <c r="F3" s="67"/>
      <c r="G3" s="67"/>
      <c r="I3" s="67"/>
      <c r="J3" s="67"/>
    </row>
    <row r="4" spans="3:10" x14ac:dyDescent="0.2">
      <c r="C4" s="67"/>
      <c r="D4" s="67"/>
      <c r="E4" s="67"/>
      <c r="F4" s="67"/>
      <c r="G4" s="67"/>
      <c r="I4" s="67"/>
      <c r="J4" s="67"/>
    </row>
    <row r="5" spans="3:10" x14ac:dyDescent="0.2">
      <c r="C5" s="67"/>
      <c r="D5" s="67"/>
      <c r="E5" s="67"/>
      <c r="F5" s="67"/>
      <c r="G5" s="67"/>
      <c r="I5" s="67"/>
      <c r="J5" s="67"/>
    </row>
    <row r="6" spans="3:10" x14ac:dyDescent="0.2">
      <c r="C6" s="67"/>
      <c r="D6" s="67"/>
      <c r="E6" s="67"/>
      <c r="F6" s="67"/>
      <c r="G6" s="67"/>
      <c r="I6" s="67"/>
      <c r="J6" s="67"/>
    </row>
    <row r="7" spans="3:10" x14ac:dyDescent="0.2">
      <c r="C7" s="67"/>
      <c r="D7" s="67"/>
      <c r="E7" s="67"/>
      <c r="F7" s="67"/>
      <c r="G7" s="67"/>
      <c r="I7" s="67"/>
      <c r="J7" s="67"/>
    </row>
    <row r="8" spans="3:10" x14ac:dyDescent="0.2">
      <c r="C8" s="67"/>
      <c r="D8" s="67"/>
      <c r="E8" s="67"/>
      <c r="F8" s="67"/>
      <c r="G8" s="67"/>
      <c r="I8" s="67"/>
      <c r="J8" s="67"/>
    </row>
    <row r="9" spans="3:10" x14ac:dyDescent="0.2">
      <c r="C9" s="67"/>
      <c r="D9" s="67"/>
      <c r="E9" s="67"/>
      <c r="F9" s="67"/>
      <c r="G9" s="67"/>
      <c r="I9" s="67"/>
      <c r="J9" s="67"/>
    </row>
    <row r="10" spans="3:10" x14ac:dyDescent="0.2">
      <c r="C10" s="67"/>
      <c r="D10" s="67"/>
      <c r="E10" s="67"/>
      <c r="F10" s="67"/>
      <c r="G10" s="67"/>
      <c r="I10" s="67"/>
      <c r="J10" s="67"/>
    </row>
    <row r="11" spans="3:10" x14ac:dyDescent="0.2">
      <c r="C11" s="67"/>
      <c r="D11" s="67"/>
      <c r="E11" s="67"/>
      <c r="F11" s="67"/>
      <c r="G11" s="67"/>
      <c r="I11" s="67"/>
      <c r="J11" s="67"/>
    </row>
    <row r="12" spans="3:10" x14ac:dyDescent="0.2">
      <c r="C12" s="67"/>
      <c r="D12" s="67"/>
      <c r="E12" s="67"/>
      <c r="F12" s="67"/>
      <c r="G12" s="67"/>
      <c r="I12" s="67"/>
      <c r="J12" s="67"/>
    </row>
    <row r="13" spans="3:10" x14ac:dyDescent="0.2">
      <c r="C13" s="67"/>
      <c r="D13" s="67"/>
      <c r="E13" s="67"/>
      <c r="F13" s="67"/>
      <c r="G13" s="67"/>
      <c r="I13" s="67"/>
      <c r="J13" s="67"/>
    </row>
    <row r="14" spans="3:10" x14ac:dyDescent="0.2">
      <c r="C14" s="67"/>
      <c r="D14" s="67"/>
      <c r="E14" s="67"/>
      <c r="F14" s="67"/>
      <c r="G14" s="67"/>
      <c r="I14" s="67"/>
      <c r="J14" s="67"/>
    </row>
    <row r="15" spans="3:10" x14ac:dyDescent="0.2">
      <c r="C15" s="67"/>
      <c r="D15" s="67"/>
      <c r="E15" s="67"/>
      <c r="F15" s="67"/>
      <c r="G15" s="67"/>
      <c r="I15" s="67"/>
      <c r="J15" s="67"/>
    </row>
    <row r="16" spans="3:10" x14ac:dyDescent="0.2">
      <c r="C16" s="67"/>
      <c r="D16" s="67"/>
      <c r="E16" s="67"/>
      <c r="F16" s="67"/>
      <c r="G16" s="67"/>
      <c r="I16" s="67"/>
      <c r="J16" s="67"/>
    </row>
    <row r="17" spans="3:10" x14ac:dyDescent="0.2">
      <c r="C17" s="67"/>
      <c r="D17" s="67"/>
      <c r="E17" s="67"/>
      <c r="F17" s="67"/>
      <c r="G17" s="67"/>
      <c r="I17" s="67"/>
      <c r="J17" s="67"/>
    </row>
    <row r="18" spans="3:10" x14ac:dyDescent="0.2">
      <c r="C18" s="67"/>
      <c r="D18" s="67"/>
      <c r="E18" s="67"/>
      <c r="F18" s="67"/>
      <c r="G18" s="67"/>
      <c r="I18" s="67"/>
      <c r="J18" s="67"/>
    </row>
    <row r="19" spans="3:10" x14ac:dyDescent="0.2">
      <c r="C19" s="67"/>
      <c r="D19" s="67"/>
      <c r="E19" s="67"/>
      <c r="F19" s="67"/>
      <c r="G19" s="67"/>
      <c r="I19" s="67"/>
      <c r="J19" s="67"/>
    </row>
    <row r="20" spans="3:10" x14ac:dyDescent="0.2">
      <c r="C20" s="67"/>
      <c r="D20" s="67"/>
      <c r="E20" s="67"/>
      <c r="F20" s="67"/>
      <c r="G20" s="67"/>
      <c r="I20" s="67"/>
      <c r="J20" s="67"/>
    </row>
    <row r="21" spans="3:10" x14ac:dyDescent="0.2">
      <c r="C21" s="67"/>
      <c r="D21" s="67"/>
      <c r="E21" s="67"/>
      <c r="F21" s="67"/>
      <c r="G21" s="67"/>
      <c r="I21" s="67"/>
      <c r="J21" s="67"/>
    </row>
    <row r="22" spans="3:10" x14ac:dyDescent="0.2">
      <c r="C22" s="67"/>
      <c r="D22" s="67"/>
      <c r="E22" s="67"/>
      <c r="F22" s="67"/>
      <c r="G22" s="67"/>
      <c r="I22" s="67"/>
      <c r="J22" s="67"/>
    </row>
    <row r="23" spans="3:10" x14ac:dyDescent="0.2">
      <c r="C23" s="67"/>
      <c r="D23" s="67"/>
      <c r="E23" s="67"/>
      <c r="F23" s="67"/>
      <c r="G23" s="67"/>
      <c r="I23" s="67"/>
      <c r="J23" s="67"/>
    </row>
    <row r="24" spans="3:10" x14ac:dyDescent="0.2">
      <c r="C24" s="67"/>
      <c r="D24" s="67"/>
      <c r="E24" s="67"/>
      <c r="F24" s="67"/>
      <c r="G24" s="67"/>
      <c r="I24" s="67"/>
      <c r="J24" s="67"/>
    </row>
    <row r="25" spans="3:10" x14ac:dyDescent="0.2">
      <c r="C25" s="67"/>
      <c r="D25" s="67"/>
      <c r="E25" s="67"/>
      <c r="F25" s="67"/>
      <c r="G25" s="67"/>
      <c r="I25" s="67"/>
      <c r="J25" s="67"/>
    </row>
    <row r="26" spans="3:10" x14ac:dyDescent="0.2">
      <c r="C26" s="67"/>
      <c r="D26" s="67"/>
      <c r="E26" s="67"/>
      <c r="F26" s="67"/>
      <c r="G26" s="67"/>
      <c r="I26" s="67"/>
      <c r="J26" s="67"/>
    </row>
    <row r="27" spans="3:10" x14ac:dyDescent="0.2">
      <c r="C27" s="67"/>
      <c r="D27" s="67"/>
      <c r="E27" s="67"/>
      <c r="F27" s="67"/>
      <c r="G27" s="67"/>
      <c r="I27" s="67"/>
      <c r="J27" s="67"/>
    </row>
    <row r="28" spans="3:10" x14ac:dyDescent="0.2">
      <c r="C28" s="67"/>
      <c r="D28" s="67"/>
      <c r="E28" s="67"/>
      <c r="F28" s="67"/>
      <c r="G28" s="67"/>
      <c r="I28" s="67"/>
      <c r="J28" s="67"/>
    </row>
    <row r="29" spans="3:10" x14ac:dyDescent="0.2">
      <c r="C29" s="67"/>
      <c r="D29" s="67"/>
      <c r="E29" s="67"/>
      <c r="F29" s="67"/>
      <c r="G29" s="67"/>
      <c r="I29" s="67"/>
      <c r="J29" s="67"/>
    </row>
    <row r="30" spans="3:10" x14ac:dyDescent="0.2">
      <c r="C30" s="67"/>
      <c r="D30" s="67"/>
      <c r="E30" s="67"/>
      <c r="F30" s="67"/>
      <c r="G30" s="67"/>
      <c r="I30" s="67"/>
      <c r="J30" s="67"/>
    </row>
    <row r="31" spans="3:10" x14ac:dyDescent="0.2">
      <c r="C31" s="67"/>
      <c r="D31" s="67"/>
      <c r="E31" s="67"/>
      <c r="F31" s="67"/>
      <c r="G31" s="67"/>
      <c r="I31" s="67"/>
      <c r="J31" s="67"/>
    </row>
    <row r="32" spans="3:10" x14ac:dyDescent="0.2">
      <c r="C32" s="67"/>
      <c r="D32" s="67"/>
      <c r="E32" s="67"/>
      <c r="F32" s="67"/>
      <c r="G32" s="67"/>
      <c r="I32" s="67"/>
      <c r="J32" s="67"/>
    </row>
    <row r="33" spans="3:10" x14ac:dyDescent="0.2">
      <c r="C33" s="67"/>
      <c r="D33" s="67"/>
      <c r="E33" s="67"/>
      <c r="F33" s="67"/>
      <c r="G33" s="67"/>
      <c r="I33" s="67"/>
      <c r="J33" s="67"/>
    </row>
    <row r="34" spans="3:10" x14ac:dyDescent="0.2">
      <c r="C34" s="67"/>
      <c r="D34" s="67"/>
      <c r="E34" s="67"/>
      <c r="F34" s="67"/>
      <c r="G34" s="67"/>
      <c r="I34" s="67"/>
      <c r="J34" s="67"/>
    </row>
    <row r="35" spans="3:10" x14ac:dyDescent="0.2">
      <c r="C35" s="67"/>
      <c r="D35" s="67"/>
      <c r="E35" s="67"/>
      <c r="F35" s="67"/>
      <c r="G35" s="67"/>
      <c r="I35" s="67"/>
      <c r="J35" s="67"/>
    </row>
    <row r="36" spans="3:10" x14ac:dyDescent="0.2">
      <c r="C36" s="67"/>
      <c r="D36" s="67"/>
      <c r="E36" s="67"/>
      <c r="F36" s="67"/>
      <c r="G36" s="67"/>
      <c r="I36" s="67"/>
      <c r="J36" s="67"/>
    </row>
    <row r="37" spans="3:10" x14ac:dyDescent="0.2">
      <c r="C37" s="67"/>
      <c r="D37" s="67"/>
      <c r="E37" s="67"/>
      <c r="F37" s="67"/>
      <c r="G37" s="67"/>
      <c r="I37" s="67"/>
      <c r="J37" s="67"/>
    </row>
    <row r="38" spans="3:10" x14ac:dyDescent="0.2">
      <c r="C38" s="67"/>
      <c r="D38" s="67"/>
      <c r="E38" s="67"/>
      <c r="F38" s="67"/>
      <c r="G38" s="67"/>
      <c r="I38" s="67"/>
      <c r="J38" s="67"/>
    </row>
    <row r="39" spans="3:10" x14ac:dyDescent="0.2">
      <c r="C39" s="67"/>
      <c r="D39" s="67"/>
      <c r="E39" s="67"/>
      <c r="F39" s="67"/>
      <c r="G39" s="67"/>
      <c r="I39" s="67"/>
      <c r="J39" s="67"/>
    </row>
    <row r="40" spans="3:10" x14ac:dyDescent="0.2">
      <c r="C40" s="67"/>
      <c r="D40" s="67"/>
      <c r="E40" s="67"/>
      <c r="F40" s="67"/>
      <c r="G40" s="67"/>
      <c r="I40" s="67"/>
      <c r="J40" s="67"/>
    </row>
    <row r="41" spans="3:10" x14ac:dyDescent="0.2">
      <c r="C41" s="67"/>
      <c r="D41" s="67"/>
      <c r="E41" s="67"/>
      <c r="F41" s="67"/>
      <c r="G41" s="67"/>
      <c r="I41" s="67"/>
      <c r="J41" s="67"/>
    </row>
    <row r="42" spans="3:10" x14ac:dyDescent="0.2">
      <c r="C42" s="67"/>
      <c r="D42" s="67"/>
      <c r="E42" s="67"/>
      <c r="F42" s="67"/>
      <c r="G42" s="67"/>
      <c r="I42" s="67"/>
      <c r="J42" s="67"/>
    </row>
    <row r="43" spans="3:10" x14ac:dyDescent="0.2">
      <c r="C43" s="67"/>
      <c r="D43" s="67"/>
      <c r="E43" s="67"/>
      <c r="F43" s="67"/>
      <c r="G43" s="67"/>
      <c r="I43" s="67"/>
      <c r="J43" s="67"/>
    </row>
    <row r="44" spans="3:10" x14ac:dyDescent="0.2">
      <c r="C44" s="67"/>
      <c r="D44" s="67"/>
      <c r="E44" s="67"/>
      <c r="F44" s="67"/>
      <c r="G44" s="67"/>
      <c r="I44" s="67"/>
      <c r="J44" s="67"/>
    </row>
    <row r="45" spans="3:10" x14ac:dyDescent="0.2">
      <c r="C45" s="67"/>
      <c r="D45" s="67"/>
      <c r="E45" s="67"/>
      <c r="F45" s="67"/>
      <c r="G45" s="67"/>
      <c r="I45" s="67"/>
      <c r="J45" s="67"/>
    </row>
    <row r="46" spans="3:10" x14ac:dyDescent="0.2">
      <c r="C46" s="67"/>
      <c r="D46" s="67"/>
      <c r="E46" s="67"/>
      <c r="F46" s="67"/>
      <c r="G46" s="67"/>
      <c r="I46" s="67"/>
      <c r="J46" s="67"/>
    </row>
    <row r="47" spans="3:10" x14ac:dyDescent="0.2">
      <c r="C47" s="67"/>
      <c r="D47" s="67"/>
      <c r="E47" s="67"/>
      <c r="F47" s="67"/>
      <c r="G47" s="67"/>
      <c r="I47" s="67"/>
      <c r="J47" s="67"/>
    </row>
    <row r="48" spans="3:10" x14ac:dyDescent="0.2">
      <c r="C48" s="67"/>
      <c r="D48" s="67"/>
      <c r="E48" s="67"/>
      <c r="F48" s="67"/>
      <c r="G48" s="67"/>
      <c r="I48" s="67"/>
      <c r="J48" s="67"/>
    </row>
    <row r="49" spans="3:10" x14ac:dyDescent="0.2">
      <c r="C49" s="67"/>
      <c r="D49" s="67"/>
      <c r="E49" s="67"/>
      <c r="F49" s="67"/>
      <c r="G49" s="67"/>
      <c r="I49" s="67"/>
      <c r="J49" s="67"/>
    </row>
    <row r="50" spans="3:10" x14ac:dyDescent="0.2">
      <c r="C50" s="67"/>
      <c r="D50" s="67"/>
      <c r="E50" s="67"/>
      <c r="F50" s="67"/>
      <c r="G50" s="67"/>
      <c r="I50" s="67"/>
      <c r="J50" s="67"/>
    </row>
    <row r="51" spans="3:10" x14ac:dyDescent="0.2">
      <c r="C51" s="67"/>
      <c r="D51" s="67"/>
      <c r="E51" s="67"/>
      <c r="F51" s="67"/>
      <c r="G51" s="67"/>
      <c r="I51" s="67"/>
      <c r="J51" s="67"/>
    </row>
    <row r="52" spans="3:10" x14ac:dyDescent="0.2">
      <c r="C52" s="67"/>
      <c r="D52" s="67"/>
      <c r="E52" s="67"/>
      <c r="F52" s="67"/>
      <c r="G52" s="67"/>
      <c r="I52" s="67"/>
      <c r="J52" s="67"/>
    </row>
    <row r="53" spans="3:10" x14ac:dyDescent="0.2">
      <c r="C53" s="67"/>
      <c r="D53" s="67"/>
      <c r="E53" s="67"/>
      <c r="F53" s="67"/>
      <c r="G53" s="67"/>
      <c r="I53" s="67"/>
      <c r="J53" s="67"/>
    </row>
    <row r="54" spans="3:10" x14ac:dyDescent="0.2">
      <c r="C54" s="67"/>
      <c r="D54" s="67"/>
      <c r="E54" s="67"/>
      <c r="F54" s="67"/>
      <c r="G54" s="67"/>
      <c r="I54" s="67"/>
      <c r="J54" s="67"/>
    </row>
    <row r="55" spans="3:10" x14ac:dyDescent="0.2">
      <c r="C55" s="67"/>
      <c r="D55" s="67"/>
      <c r="E55" s="67"/>
      <c r="F55" s="67"/>
      <c r="G55" s="67"/>
      <c r="I55" s="67"/>
      <c r="J55" s="67"/>
    </row>
    <row r="56" spans="3:10" x14ac:dyDescent="0.2">
      <c r="C56" s="67"/>
      <c r="D56" s="67"/>
      <c r="E56" s="67"/>
      <c r="F56" s="67"/>
      <c r="G56" s="67"/>
      <c r="I56" s="67"/>
      <c r="J56" s="67"/>
    </row>
    <row r="57" spans="3:10" x14ac:dyDescent="0.2">
      <c r="C57" s="67"/>
      <c r="D57" s="67"/>
      <c r="E57" s="67"/>
      <c r="F57" s="67"/>
      <c r="G57" s="67"/>
      <c r="I57" s="67"/>
      <c r="J57" s="67"/>
    </row>
    <row r="58" spans="3:10" x14ac:dyDescent="0.2">
      <c r="C58" s="67"/>
      <c r="D58" s="67"/>
      <c r="E58" s="67"/>
      <c r="F58" s="67"/>
      <c r="G58" s="67"/>
      <c r="I58" s="67"/>
      <c r="J58" s="67"/>
    </row>
    <row r="59" spans="3:10" x14ac:dyDescent="0.2">
      <c r="C59" s="67"/>
      <c r="D59" s="67"/>
      <c r="E59" s="67"/>
      <c r="F59" s="67"/>
      <c r="G59" s="67"/>
      <c r="I59" s="67"/>
      <c r="J59" s="67"/>
    </row>
    <row r="60" spans="3:10" x14ac:dyDescent="0.2">
      <c r="C60" s="67"/>
      <c r="D60" s="67"/>
      <c r="E60" s="67"/>
      <c r="F60" s="67"/>
      <c r="G60" s="67"/>
      <c r="I60" s="67"/>
      <c r="J60" s="67"/>
    </row>
    <row r="61" spans="3:10" x14ac:dyDescent="0.2">
      <c r="C61" s="67"/>
      <c r="D61" s="67"/>
      <c r="E61" s="67"/>
      <c r="F61" s="67"/>
      <c r="G61" s="67"/>
      <c r="I61" s="67"/>
      <c r="J61" s="67"/>
    </row>
    <row r="62" spans="3:10" x14ac:dyDescent="0.2">
      <c r="C62" s="67"/>
      <c r="D62" s="67"/>
      <c r="E62" s="67"/>
      <c r="F62" s="67"/>
      <c r="G62" s="67"/>
      <c r="I62" s="67"/>
      <c r="J62" s="67"/>
    </row>
    <row r="63" spans="3:10" x14ac:dyDescent="0.2">
      <c r="C63" s="67"/>
      <c r="D63" s="67"/>
      <c r="E63" s="67"/>
      <c r="F63" s="67"/>
      <c r="G63" s="67"/>
      <c r="I63" s="67"/>
      <c r="J63" s="67"/>
    </row>
    <row r="64" spans="3:10" x14ac:dyDescent="0.2">
      <c r="E64" s="67"/>
      <c r="F64" s="67"/>
      <c r="G64" s="67"/>
      <c r="I64" s="67"/>
      <c r="J64" s="67"/>
    </row>
    <row r="65" spans="5:10" x14ac:dyDescent="0.2">
      <c r="E65" s="67"/>
      <c r="F65" s="67"/>
      <c r="G65" s="67"/>
      <c r="I65" s="67"/>
      <c r="J65" s="67"/>
    </row>
    <row r="66" spans="5:10" x14ac:dyDescent="0.2">
      <c r="E66" s="67"/>
      <c r="F66" s="67"/>
      <c r="G66" s="67"/>
      <c r="I66" s="67"/>
      <c r="J66" s="67"/>
    </row>
    <row r="67" spans="5:10" x14ac:dyDescent="0.2">
      <c r="E67" s="67"/>
      <c r="F67" s="67"/>
      <c r="G67" s="67"/>
      <c r="I67" s="67"/>
      <c r="J67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Z107"/>
  <sheetViews>
    <sheetView showGridLines="0" zoomScale="80" zoomScaleNormal="80" workbookViewId="0">
      <selection activeCell="C7" sqref="C7:R30"/>
    </sheetView>
  </sheetViews>
  <sheetFormatPr baseColWidth="10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69</v>
      </c>
      <c r="C4" s="3"/>
      <c r="D4" s="56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43831</v>
      </c>
      <c r="C7" s="6">
        <f>+ROUND(SUMIFS(In_consumos!I:I,In_consumos!$H:$H,Matriz_de_consumo!$B7,In_consumos!$B:$B,Salida!$C$5),0)</f>
        <v>17520</v>
      </c>
      <c r="D7" s="6">
        <f>+ROUND(SUMIFS(In_consumos!J:J,In_consumos!$H:$H,Matriz_de_consumo!$B7,In_consumos!$B:$B,Salida!$C$5),0)</f>
        <v>17200</v>
      </c>
      <c r="E7" s="6">
        <f>+ROUND(SUMIFS(In_consumos!K:K,In_consumos!$H:$H,Matriz_de_consumo!$B7,In_consumos!$B:$B,Salida!$C$5),0)</f>
        <v>17280</v>
      </c>
      <c r="F7" s="6">
        <f>+ROUND(SUMIFS(In_consumos!L:L,In_consumos!$H:$H,Matriz_de_consumo!$B7,In_consumos!$B:$B,Salida!$C$5),0)</f>
        <v>16600</v>
      </c>
      <c r="G7" s="6">
        <f>+ROUND(SUMIFS(In_consumos!M:M,In_consumos!$H:$H,Matriz_de_consumo!$B7,In_consumos!$B:$B,Salida!$C$5),0)</f>
        <v>17160</v>
      </c>
      <c r="H7" s="6">
        <f>+ROUND(SUMIFS(In_consumos!N:N,In_consumos!$H:$H,Matriz_de_consumo!$B7,In_consumos!$B:$B,Salida!$C$5),0)</f>
        <v>17520</v>
      </c>
      <c r="I7" s="6">
        <f>+ROUND(SUMIFS(In_consumos!O:O,In_consumos!$H:$H,Matriz_de_consumo!$B7,In_consumos!$B:$B,Salida!$C$5),0)</f>
        <v>16680</v>
      </c>
      <c r="J7" s="6">
        <f>+ROUND(SUMIFS(In_consumos!P:P,In_consumos!$H:$H,Matriz_de_consumo!$B7,In_consumos!$B:$B,Salida!$C$5),0)</f>
        <v>16520</v>
      </c>
      <c r="K7" s="6">
        <f>+ROUND(SUMIFS(In_consumos!Q:Q,In_consumos!$H:$H,Matriz_de_consumo!$B7,In_consumos!$B:$B,Salida!$C$5),0)</f>
        <v>16760</v>
      </c>
      <c r="L7" s="6">
        <f>+ROUND(SUMIFS(In_consumos!R:R,In_consumos!$H:$H,Matriz_de_consumo!$B7,In_consumos!$B:$B,Salida!$C$5),0)</f>
        <v>16640</v>
      </c>
      <c r="M7" s="6">
        <f>+ROUND(SUMIFS(In_consumos!S:S,In_consumos!$H:$H,Matriz_de_consumo!$B7,In_consumos!$B:$B,Salida!$C$5),0)</f>
        <v>16720</v>
      </c>
      <c r="N7" s="6">
        <f>+ROUND(SUMIFS(In_consumos!T:T,In_consumos!$H:$H,Matriz_de_consumo!$B7,In_consumos!$B:$B,Salida!$C$5),0)</f>
        <v>17240</v>
      </c>
      <c r="O7" s="6">
        <f>+ROUND(SUMIFS(In_consumos!U:U,In_consumos!$H:$H,Matriz_de_consumo!$B7,In_consumos!$B:$B,Salida!$C$5),0)</f>
        <v>17280</v>
      </c>
      <c r="P7" s="6">
        <f>+ROUND(SUMIFS(In_consumos!V:V,In_consumos!$H:$H,Matriz_de_consumo!$B7,In_consumos!$B:$B,Salida!$C$5),0)</f>
        <v>16760</v>
      </c>
      <c r="Q7" s="6">
        <f>+ROUND(SUMIFS(In_consumos!W:W,In_consumos!$H:$H,Matriz_de_consumo!$B7,In_consumos!$B:$B,Salida!$C$5),0)</f>
        <v>16960</v>
      </c>
      <c r="R7" s="6">
        <f>+ROUND(SUMIFS(In_consumos!X:X,In_consumos!$H:$H,Matriz_de_consumo!$B7,In_consumos!$B:$B,Salida!$C$5),0)</f>
        <v>16400</v>
      </c>
      <c r="S7" s="6">
        <f>+ROUND(SUMIFS(In_consumos!Y:Y,In_consumos!$H:$H,Matriz_de_consumo!$B7,In_consumos!$B:$B,Salida!$C$5),0)</f>
        <v>16080</v>
      </c>
      <c r="T7" s="6">
        <f>+ROUND(SUMIFS(In_consumos!Z:Z,In_consumos!$H:$H,Matriz_de_consumo!$B7,In_consumos!$B:$B,Salida!$C$5),0)</f>
        <v>16800</v>
      </c>
      <c r="U7" s="6">
        <f>+ROUND(SUMIFS(In_consumos!AA:AA,In_consumos!$H:$H,Matriz_de_consumo!$B7,In_consumos!$B:$B,Salida!$C$5),0)</f>
        <v>17560</v>
      </c>
      <c r="V7" s="6">
        <f>+ROUND(SUMIFS(In_consumos!AB:AB,In_consumos!$H:$H,Matriz_de_consumo!$B7,In_consumos!$B:$B,Salida!$C$5),0)</f>
        <v>17240</v>
      </c>
      <c r="W7" s="6">
        <f>+ROUND(SUMIFS(In_consumos!AC:AC,In_consumos!$H:$H,Matriz_de_consumo!$B7,In_consumos!$B:$B,Salida!$C$5),0)</f>
        <v>17360</v>
      </c>
      <c r="X7" s="6">
        <f>+ROUND(SUMIFS(In_consumos!AD:AD,In_consumos!$H:$H,Matriz_de_consumo!$B7,In_consumos!$B:$B,Salida!$C$5),0)</f>
        <v>17400</v>
      </c>
      <c r="Y7" s="6">
        <f>+ROUND(SUMIFS(In_consumos!AE:AE,In_consumos!$H:$H,Matriz_de_consumo!$B7,In_consumos!$B:$B,Salida!$C$5),0)</f>
        <v>16920</v>
      </c>
      <c r="Z7" s="6">
        <f>+ROUND(SUMIFS(In_consumos!AF:AF,In_consumos!$H:$H,Matriz_de_consumo!$B7,In_consumos!$B:$B,Salida!$C$5),0)</f>
        <v>16160</v>
      </c>
    </row>
    <row r="8" spans="2:26" x14ac:dyDescent="0.2">
      <c r="B8" s="5">
        <f>+B7+1</f>
        <v>43832</v>
      </c>
      <c r="C8" s="6">
        <f>+ROUND(SUMIFS(In_consumos!I:I,In_consumos!$H:$H,Matriz_de_consumo!$B8,In_consumos!$B:$B,Salida!$C$5),0)</f>
        <v>16880</v>
      </c>
      <c r="D8" s="6">
        <f>+ROUND(SUMIFS(In_consumos!J:J,In_consumos!$H:$H,Matriz_de_consumo!$B8,In_consumos!$B:$B,Salida!$C$5),0)</f>
        <v>17040</v>
      </c>
      <c r="E8" s="6">
        <f>+ROUND(SUMIFS(In_consumos!K:K,In_consumos!$H:$H,Matriz_de_consumo!$B8,In_consumos!$B:$B,Salida!$C$5),0)</f>
        <v>17320</v>
      </c>
      <c r="F8" s="6">
        <f>+ROUND(SUMIFS(In_consumos!L:L,In_consumos!$H:$H,Matriz_de_consumo!$B8,In_consumos!$B:$B,Salida!$C$5),0)</f>
        <v>17000</v>
      </c>
      <c r="G8" s="6">
        <f>+ROUND(SUMIFS(In_consumos!M:M,In_consumos!$H:$H,Matriz_de_consumo!$B8,In_consumos!$B:$B,Salida!$C$5),0)</f>
        <v>17000</v>
      </c>
      <c r="H8" s="6">
        <f>+ROUND(SUMIFS(In_consumos!N:N,In_consumos!$H:$H,Matriz_de_consumo!$B8,In_consumos!$B:$B,Salida!$C$5),0)</f>
        <v>16480</v>
      </c>
      <c r="I8" s="6">
        <f>+ROUND(SUMIFS(In_consumos!O:O,In_consumos!$H:$H,Matriz_de_consumo!$B8,In_consumos!$B:$B,Salida!$C$5),0)</f>
        <v>17080</v>
      </c>
      <c r="J8" s="6">
        <f>+ROUND(SUMIFS(In_consumos!P:P,In_consumos!$H:$H,Matriz_de_consumo!$B8,In_consumos!$B:$B,Salida!$C$5),0)</f>
        <v>16760</v>
      </c>
      <c r="K8" s="6">
        <f>+ROUND(SUMIFS(In_consumos!Q:Q,In_consumos!$H:$H,Matriz_de_consumo!$B8,In_consumos!$B:$B,Salida!$C$5),0)</f>
        <v>16560</v>
      </c>
      <c r="L8" s="6">
        <f>+ROUND(SUMIFS(In_consumos!R:R,In_consumos!$H:$H,Matriz_de_consumo!$B8,In_consumos!$B:$B,Salida!$C$5),0)</f>
        <v>17120</v>
      </c>
      <c r="M8" s="6">
        <f>+ROUND(SUMIFS(In_consumos!S:S,In_consumos!$H:$H,Matriz_de_consumo!$B8,In_consumos!$B:$B,Salida!$C$5),0)</f>
        <v>17440</v>
      </c>
      <c r="N8" s="6">
        <f>+ROUND(SUMIFS(In_consumos!T:T,In_consumos!$H:$H,Matriz_de_consumo!$B8,In_consumos!$B:$B,Salida!$C$5),0)</f>
        <v>16200</v>
      </c>
      <c r="O8" s="6">
        <f>+ROUND(SUMIFS(In_consumos!U:U,In_consumos!$H:$H,Matriz_de_consumo!$B8,In_consumos!$B:$B,Salida!$C$5),0)</f>
        <v>16040</v>
      </c>
      <c r="P8" s="6">
        <f>+ROUND(SUMIFS(In_consumos!V:V,In_consumos!$H:$H,Matriz_de_consumo!$B8,In_consumos!$B:$B,Salida!$C$5),0)</f>
        <v>16320</v>
      </c>
      <c r="Q8" s="6">
        <f>+ROUND(SUMIFS(In_consumos!W:W,In_consumos!$H:$H,Matriz_de_consumo!$B8,In_consumos!$B:$B,Salida!$C$5),0)</f>
        <v>17200</v>
      </c>
      <c r="R8" s="6">
        <f>+ROUND(SUMIFS(In_consumos!X:X,In_consumos!$H:$H,Matriz_de_consumo!$B8,In_consumos!$B:$B,Salida!$C$5),0)</f>
        <v>16600</v>
      </c>
      <c r="S8" s="6">
        <f>+ROUND(SUMIFS(In_consumos!Y:Y,In_consumos!$H:$H,Matriz_de_consumo!$B8,In_consumos!$B:$B,Salida!$C$5),0)</f>
        <v>15800</v>
      </c>
      <c r="T8" s="6">
        <f>+ROUND(SUMIFS(In_consumos!Z:Z,In_consumos!$H:$H,Matriz_de_consumo!$B8,In_consumos!$B:$B,Salida!$C$5),0)</f>
        <v>15720</v>
      </c>
      <c r="U8" s="6">
        <f>+ROUND(SUMIFS(In_consumos!AA:AA,In_consumos!$H:$H,Matriz_de_consumo!$B8,In_consumos!$B:$B,Salida!$C$5),0)</f>
        <v>15920</v>
      </c>
      <c r="V8" s="6">
        <f>+ROUND(SUMIFS(In_consumos!AB:AB,In_consumos!$H:$H,Matriz_de_consumo!$B8,In_consumos!$B:$B,Salida!$C$5),0)</f>
        <v>16360</v>
      </c>
      <c r="W8" s="6">
        <f>+ROUND(SUMIFS(In_consumos!AC:AC,In_consumos!$H:$H,Matriz_de_consumo!$B8,In_consumos!$B:$B,Salida!$C$5),0)</f>
        <v>16960</v>
      </c>
      <c r="X8" s="6">
        <f>+ROUND(SUMIFS(In_consumos!AD:AD,In_consumos!$H:$H,Matriz_de_consumo!$B8,In_consumos!$B:$B,Salida!$C$5),0)</f>
        <v>16800</v>
      </c>
      <c r="Y8" s="6">
        <f>+ROUND(SUMIFS(In_consumos!AE:AE,In_consumos!$H:$H,Matriz_de_consumo!$B8,In_consumos!$B:$B,Salida!$C$5),0)</f>
        <v>16640</v>
      </c>
      <c r="Z8" s="6">
        <f>+ROUND(SUMIFS(In_consumos!AF:AF,In_consumos!$H:$H,Matriz_de_consumo!$B8,In_consumos!$B:$B,Salida!$C$5),0)</f>
        <v>16800</v>
      </c>
    </row>
    <row r="9" spans="2:26" x14ac:dyDescent="0.2">
      <c r="B9" s="5">
        <f t="shared" ref="B9:B37" si="0">+B8+1</f>
        <v>43833</v>
      </c>
      <c r="C9" s="6">
        <f>+ROUND(SUMIFS(In_consumos!I:I,In_consumos!$H:$H,Matriz_de_consumo!$B9,In_consumos!$B:$B,Salida!$C$5),0)</f>
        <v>16120</v>
      </c>
      <c r="D9" s="6">
        <f>+ROUND(SUMIFS(In_consumos!J:J,In_consumos!$H:$H,Matriz_de_consumo!$B9,In_consumos!$B:$B,Salida!$C$5),0)</f>
        <v>16240</v>
      </c>
      <c r="E9" s="6">
        <f>+ROUND(SUMIFS(In_consumos!K:K,In_consumos!$H:$H,Matriz_de_consumo!$B9,In_consumos!$B:$B,Salida!$C$5),0)</f>
        <v>16840</v>
      </c>
      <c r="F9" s="6">
        <f>+ROUND(SUMIFS(In_consumos!L:L,In_consumos!$H:$H,Matriz_de_consumo!$B9,In_consumos!$B:$B,Salida!$C$5),0)</f>
        <v>17160</v>
      </c>
      <c r="G9" s="6">
        <f>+ROUND(SUMIFS(In_consumos!M:M,In_consumos!$H:$H,Matriz_de_consumo!$B9,In_consumos!$B:$B,Salida!$C$5),0)</f>
        <v>17360</v>
      </c>
      <c r="H9" s="6">
        <f>+ROUND(SUMIFS(In_consumos!N:N,In_consumos!$H:$H,Matriz_de_consumo!$B9,In_consumos!$B:$B,Salida!$C$5),0)</f>
        <v>16840</v>
      </c>
      <c r="I9" s="6">
        <f>+ROUND(SUMIFS(In_consumos!O:O,In_consumos!$H:$H,Matriz_de_consumo!$B9,In_consumos!$B:$B,Salida!$C$5),0)</f>
        <v>16920</v>
      </c>
      <c r="J9" s="6">
        <f>+ROUND(SUMIFS(In_consumos!P:P,In_consumos!$H:$H,Matriz_de_consumo!$B9,In_consumos!$B:$B,Salida!$C$5),0)</f>
        <v>16280</v>
      </c>
      <c r="K9" s="6">
        <f>+ROUND(SUMIFS(In_consumos!Q:Q,In_consumos!$H:$H,Matriz_de_consumo!$B9,In_consumos!$B:$B,Salida!$C$5),0)</f>
        <v>15800</v>
      </c>
      <c r="L9" s="6">
        <f>+ROUND(SUMIFS(In_consumos!R:R,In_consumos!$H:$H,Matriz_de_consumo!$B9,In_consumos!$B:$B,Salida!$C$5),0)</f>
        <v>17320</v>
      </c>
      <c r="M9" s="6">
        <f>+ROUND(SUMIFS(In_consumos!S:S,In_consumos!$H:$H,Matriz_de_consumo!$B9,In_consumos!$B:$B,Salida!$C$5),0)</f>
        <v>18040</v>
      </c>
      <c r="N9" s="6">
        <f>+ROUND(SUMIFS(In_consumos!T:T,In_consumos!$H:$H,Matriz_de_consumo!$B9,In_consumos!$B:$B,Salida!$C$5),0)</f>
        <v>17640</v>
      </c>
      <c r="O9" s="6">
        <f>+ROUND(SUMIFS(In_consumos!U:U,In_consumos!$H:$H,Matriz_de_consumo!$B9,In_consumos!$B:$B,Salida!$C$5),0)</f>
        <v>14280</v>
      </c>
      <c r="P9" s="6">
        <f>+ROUND(SUMIFS(In_consumos!V:V,In_consumos!$H:$H,Matriz_de_consumo!$B9,In_consumos!$B:$B,Salida!$C$5),0)</f>
        <v>14920</v>
      </c>
      <c r="Q9" s="6">
        <f>+ROUND(SUMIFS(In_consumos!W:W,In_consumos!$H:$H,Matriz_de_consumo!$B9,In_consumos!$B:$B,Salida!$C$5),0)</f>
        <v>16880</v>
      </c>
      <c r="R9" s="6">
        <f>+ROUND(SUMIFS(In_consumos!X:X,In_consumos!$H:$H,Matriz_de_consumo!$B9,In_consumos!$B:$B,Salida!$C$5),0)</f>
        <v>16840</v>
      </c>
      <c r="S9" s="6">
        <f>+ROUND(SUMIFS(In_consumos!Y:Y,In_consumos!$H:$H,Matriz_de_consumo!$B9,In_consumos!$B:$B,Salida!$C$5),0)</f>
        <v>16840</v>
      </c>
      <c r="T9" s="6">
        <f>+ROUND(SUMIFS(In_consumos!Z:Z,In_consumos!$H:$H,Matriz_de_consumo!$B9,In_consumos!$B:$B,Salida!$C$5),0)</f>
        <v>17360</v>
      </c>
      <c r="U9" s="6">
        <f>+ROUND(SUMIFS(In_consumos!AA:AA,In_consumos!$H:$H,Matriz_de_consumo!$B9,In_consumos!$B:$B,Salida!$C$5),0)</f>
        <v>16640</v>
      </c>
      <c r="V9" s="6">
        <f>+ROUND(SUMIFS(In_consumos!AB:AB,In_consumos!$H:$H,Matriz_de_consumo!$B9,In_consumos!$B:$B,Salida!$C$5),0)</f>
        <v>13480</v>
      </c>
      <c r="W9" s="6">
        <f>+ROUND(SUMIFS(In_consumos!AC:AC,In_consumos!$H:$H,Matriz_de_consumo!$B9,In_consumos!$B:$B,Salida!$C$5),0)</f>
        <v>16720</v>
      </c>
      <c r="X9" s="6">
        <f>+ROUND(SUMIFS(In_consumos!AD:AD,In_consumos!$H:$H,Matriz_de_consumo!$B9,In_consumos!$B:$B,Salida!$C$5),0)</f>
        <v>16880</v>
      </c>
      <c r="Y9" s="6">
        <f>+ROUND(SUMIFS(In_consumos!AE:AE,In_consumos!$H:$H,Matriz_de_consumo!$B9,In_consumos!$B:$B,Salida!$C$5),0)</f>
        <v>17160</v>
      </c>
      <c r="Z9" s="6">
        <f>+ROUND(SUMIFS(In_consumos!AF:AF,In_consumos!$H:$H,Matriz_de_consumo!$B9,In_consumos!$B:$B,Salida!$C$5),0)</f>
        <v>17240</v>
      </c>
    </row>
    <row r="10" spans="2:26" x14ac:dyDescent="0.2">
      <c r="B10" s="5">
        <f t="shared" si="0"/>
        <v>43834</v>
      </c>
      <c r="C10" s="6">
        <f>+ROUND(SUMIFS(In_consumos!I:I,In_consumos!$H:$H,Matriz_de_consumo!$B10,In_consumos!$B:$B,Salida!$C$5),0)</f>
        <v>16840</v>
      </c>
      <c r="D10" s="6">
        <f>+ROUND(SUMIFS(In_consumos!J:J,In_consumos!$H:$H,Matriz_de_consumo!$B10,In_consumos!$B:$B,Salida!$C$5),0)</f>
        <v>17000</v>
      </c>
      <c r="E10" s="6">
        <f>+ROUND(SUMIFS(In_consumos!K:K,In_consumos!$H:$H,Matriz_de_consumo!$B10,In_consumos!$B:$B,Salida!$C$5),0)</f>
        <v>16360</v>
      </c>
      <c r="F10" s="6">
        <f>+ROUND(SUMIFS(In_consumos!L:L,In_consumos!$H:$H,Matriz_de_consumo!$B10,In_consumos!$B:$B,Salida!$C$5),0)</f>
        <v>16720</v>
      </c>
      <c r="G10" s="6">
        <f>+ROUND(SUMIFS(In_consumos!M:M,In_consumos!$H:$H,Matriz_de_consumo!$B10,In_consumos!$B:$B,Salida!$C$5),0)</f>
        <v>17080</v>
      </c>
      <c r="H10" s="6">
        <f>+ROUND(SUMIFS(In_consumos!N:N,In_consumos!$H:$H,Matriz_de_consumo!$B10,In_consumos!$B:$B,Salida!$C$5),0)</f>
        <v>16960</v>
      </c>
      <c r="I10" s="6">
        <f>+ROUND(SUMIFS(In_consumos!O:O,In_consumos!$H:$H,Matriz_de_consumo!$B10,In_consumos!$B:$B,Salida!$C$5),0)</f>
        <v>17200</v>
      </c>
      <c r="J10" s="6">
        <f>+ROUND(SUMIFS(In_consumos!P:P,In_consumos!$H:$H,Matriz_de_consumo!$B10,In_consumos!$B:$B,Salida!$C$5),0)</f>
        <v>17400</v>
      </c>
      <c r="K10" s="6">
        <f>+ROUND(SUMIFS(In_consumos!Q:Q,In_consumos!$H:$H,Matriz_de_consumo!$B10,In_consumos!$B:$B,Salida!$C$5),0)</f>
        <v>17000</v>
      </c>
      <c r="L10" s="6">
        <f>+ROUND(SUMIFS(In_consumos!R:R,In_consumos!$H:$H,Matriz_de_consumo!$B10,In_consumos!$B:$B,Salida!$C$5),0)</f>
        <v>16480</v>
      </c>
      <c r="M10" s="6">
        <f>+ROUND(SUMIFS(In_consumos!S:S,In_consumos!$H:$H,Matriz_de_consumo!$B10,In_consumos!$B:$B,Salida!$C$5),0)</f>
        <v>16960</v>
      </c>
      <c r="N10" s="6">
        <f>+ROUND(SUMIFS(In_consumos!T:T,In_consumos!$H:$H,Matriz_de_consumo!$B10,In_consumos!$B:$B,Salida!$C$5),0)</f>
        <v>17200</v>
      </c>
      <c r="O10" s="6">
        <f>+ROUND(SUMIFS(In_consumos!U:U,In_consumos!$H:$H,Matriz_de_consumo!$B10,In_consumos!$B:$B,Salida!$C$5),0)</f>
        <v>16640</v>
      </c>
      <c r="P10" s="6">
        <f>+ROUND(SUMIFS(In_consumos!V:V,In_consumos!$H:$H,Matriz_de_consumo!$B10,In_consumos!$B:$B,Salida!$C$5),0)</f>
        <v>17160</v>
      </c>
      <c r="Q10" s="6">
        <f>+ROUND(SUMIFS(In_consumos!W:W,In_consumos!$H:$H,Matriz_de_consumo!$B10,In_consumos!$B:$B,Salida!$C$5),0)</f>
        <v>17520</v>
      </c>
      <c r="R10" s="6">
        <f>+ROUND(SUMIFS(In_consumos!X:X,In_consumos!$H:$H,Matriz_de_consumo!$B10,In_consumos!$B:$B,Salida!$C$5),0)</f>
        <v>16880</v>
      </c>
      <c r="S10" s="6">
        <f>+ROUND(SUMIFS(In_consumos!Y:Y,In_consumos!$H:$H,Matriz_de_consumo!$B10,In_consumos!$B:$B,Salida!$C$5),0)</f>
        <v>16600</v>
      </c>
      <c r="T10" s="6">
        <f>+ROUND(SUMIFS(In_consumos!Z:Z,In_consumos!$H:$H,Matriz_de_consumo!$B10,In_consumos!$B:$B,Salida!$C$5),0)</f>
        <v>16680</v>
      </c>
      <c r="U10" s="6">
        <f>+ROUND(SUMIFS(In_consumos!AA:AA,In_consumos!$H:$H,Matriz_de_consumo!$B10,In_consumos!$B:$B,Salida!$C$5),0)</f>
        <v>17360</v>
      </c>
      <c r="V10" s="6">
        <f>+ROUND(SUMIFS(In_consumos!AB:AB,In_consumos!$H:$H,Matriz_de_consumo!$B10,In_consumos!$B:$B,Salida!$C$5),0)</f>
        <v>17280</v>
      </c>
      <c r="W10" s="6">
        <f>+ROUND(SUMIFS(In_consumos!AC:AC,In_consumos!$H:$H,Matriz_de_consumo!$B10,In_consumos!$B:$B,Salida!$C$5),0)</f>
        <v>16920</v>
      </c>
      <c r="X10" s="6">
        <f>+ROUND(SUMIFS(In_consumos!AD:AD,In_consumos!$H:$H,Matriz_de_consumo!$B10,In_consumos!$B:$B,Salida!$C$5),0)</f>
        <v>16720</v>
      </c>
      <c r="Y10" s="6">
        <f>+ROUND(SUMIFS(In_consumos!AE:AE,In_consumos!$H:$H,Matriz_de_consumo!$B10,In_consumos!$B:$B,Salida!$C$5),0)</f>
        <v>16000</v>
      </c>
      <c r="Z10" s="6">
        <f>+ROUND(SUMIFS(In_consumos!AF:AF,In_consumos!$H:$H,Matriz_de_consumo!$B10,In_consumos!$B:$B,Salida!$C$5),0)</f>
        <v>16800</v>
      </c>
    </row>
    <row r="11" spans="2:26" x14ac:dyDescent="0.2">
      <c r="B11" s="5">
        <f t="shared" si="0"/>
        <v>43835</v>
      </c>
      <c r="C11" s="6">
        <f>+ROUND(SUMIFS(In_consumos!I:I,In_consumos!$H:$H,Matriz_de_consumo!$B11,In_consumos!$B:$B,Salida!$C$5),0)</f>
        <v>17240</v>
      </c>
      <c r="D11" s="6">
        <f>+ROUND(SUMIFS(In_consumos!J:J,In_consumos!$H:$H,Matriz_de_consumo!$B11,In_consumos!$B:$B,Salida!$C$5),0)</f>
        <v>17600</v>
      </c>
      <c r="E11" s="6">
        <f>+ROUND(SUMIFS(In_consumos!K:K,In_consumos!$H:$H,Matriz_de_consumo!$B11,In_consumos!$B:$B,Salida!$C$5),0)</f>
        <v>17240</v>
      </c>
      <c r="F11" s="6">
        <f>+ROUND(SUMIFS(In_consumos!L:L,In_consumos!$H:$H,Matriz_de_consumo!$B11,In_consumos!$B:$B,Salida!$C$5),0)</f>
        <v>17080</v>
      </c>
      <c r="G11" s="6">
        <f>+ROUND(SUMIFS(In_consumos!M:M,In_consumos!$H:$H,Matriz_de_consumo!$B11,In_consumos!$B:$B,Salida!$C$5),0)</f>
        <v>16760</v>
      </c>
      <c r="H11" s="6">
        <f>+ROUND(SUMIFS(In_consumos!N:N,In_consumos!$H:$H,Matriz_de_consumo!$B11,In_consumos!$B:$B,Salida!$C$5),0)</f>
        <v>16720</v>
      </c>
      <c r="I11" s="6">
        <f>+ROUND(SUMIFS(In_consumos!O:O,In_consumos!$H:$H,Matriz_de_consumo!$B11,In_consumos!$B:$B,Salida!$C$5),0)</f>
        <v>16920</v>
      </c>
      <c r="J11" s="6">
        <f>+ROUND(SUMIFS(In_consumos!P:P,In_consumos!$H:$H,Matriz_de_consumo!$B11,In_consumos!$B:$B,Salida!$C$5),0)</f>
        <v>17160</v>
      </c>
      <c r="K11" s="6">
        <f>+ROUND(SUMIFS(In_consumos!Q:Q,In_consumos!$H:$H,Matriz_de_consumo!$B11,In_consumos!$B:$B,Salida!$C$5),0)</f>
        <v>17240</v>
      </c>
      <c r="L11" s="6">
        <f>+ROUND(SUMIFS(In_consumos!R:R,In_consumos!$H:$H,Matriz_de_consumo!$B11,In_consumos!$B:$B,Salida!$C$5),0)</f>
        <v>17280</v>
      </c>
      <c r="M11" s="6">
        <f>+ROUND(SUMIFS(In_consumos!S:S,In_consumos!$H:$H,Matriz_de_consumo!$B11,In_consumos!$B:$B,Salida!$C$5),0)</f>
        <v>16800</v>
      </c>
      <c r="N11" s="6">
        <f>+ROUND(SUMIFS(In_consumos!T:T,In_consumos!$H:$H,Matriz_de_consumo!$B11,In_consumos!$B:$B,Salida!$C$5),0)</f>
        <v>17080</v>
      </c>
      <c r="O11" s="6">
        <f>+ROUND(SUMIFS(In_consumos!U:U,In_consumos!$H:$H,Matriz_de_consumo!$B11,In_consumos!$B:$B,Salida!$C$5),0)</f>
        <v>17440</v>
      </c>
      <c r="P11" s="6">
        <f>+ROUND(SUMIFS(In_consumos!V:V,In_consumos!$H:$H,Matriz_de_consumo!$B11,In_consumos!$B:$B,Salida!$C$5),0)</f>
        <v>17040</v>
      </c>
      <c r="Q11" s="6">
        <f>+ROUND(SUMIFS(In_consumos!W:W,In_consumos!$H:$H,Matriz_de_consumo!$B11,In_consumos!$B:$B,Salida!$C$5),0)</f>
        <v>16920</v>
      </c>
      <c r="R11" s="6">
        <f>+ROUND(SUMIFS(In_consumos!X:X,In_consumos!$H:$H,Matriz_de_consumo!$B11,In_consumos!$B:$B,Salida!$C$5),0)</f>
        <v>16800</v>
      </c>
      <c r="S11" s="6">
        <f>+ROUND(SUMIFS(In_consumos!Y:Y,In_consumos!$H:$H,Matriz_de_consumo!$B11,In_consumos!$B:$B,Salida!$C$5),0)</f>
        <v>17320</v>
      </c>
      <c r="T11" s="6">
        <f>+ROUND(SUMIFS(In_consumos!Z:Z,In_consumos!$H:$H,Matriz_de_consumo!$B11,In_consumos!$B:$B,Salida!$C$5),0)</f>
        <v>16280</v>
      </c>
      <c r="U11" s="6">
        <f>+ROUND(SUMIFS(In_consumos!AA:AA,In_consumos!$H:$H,Matriz_de_consumo!$B11,In_consumos!$B:$B,Salida!$C$5),0)</f>
        <v>17040</v>
      </c>
      <c r="V11" s="6">
        <f>+ROUND(SUMIFS(In_consumos!AB:AB,In_consumos!$H:$H,Matriz_de_consumo!$B11,In_consumos!$B:$B,Salida!$C$5),0)</f>
        <v>17560</v>
      </c>
      <c r="W11" s="6">
        <f>+ROUND(SUMIFS(In_consumos!AC:AC,In_consumos!$H:$H,Matriz_de_consumo!$B11,In_consumos!$B:$B,Salida!$C$5),0)</f>
        <v>17520</v>
      </c>
      <c r="X11" s="6">
        <f>+ROUND(SUMIFS(In_consumos!AD:AD,In_consumos!$H:$H,Matriz_de_consumo!$B11,In_consumos!$B:$B,Salida!$C$5),0)</f>
        <v>17160</v>
      </c>
      <c r="Y11" s="6">
        <f>+ROUND(SUMIFS(In_consumos!AE:AE,In_consumos!$H:$H,Matriz_de_consumo!$B11,In_consumos!$B:$B,Salida!$C$5),0)</f>
        <v>16880</v>
      </c>
      <c r="Z11" s="6">
        <f>+ROUND(SUMIFS(In_consumos!AF:AF,In_consumos!$H:$H,Matriz_de_consumo!$B11,In_consumos!$B:$B,Salida!$C$5),0)</f>
        <v>16400</v>
      </c>
    </row>
    <row r="12" spans="2:26" x14ac:dyDescent="0.2">
      <c r="B12" s="5">
        <f t="shared" si="0"/>
        <v>43836</v>
      </c>
      <c r="C12" s="6">
        <f>+ROUND(SUMIFS(In_consumos!I:I,In_consumos!$H:$H,Matriz_de_consumo!$B12,In_consumos!$B:$B,Salida!$C$5),0)</f>
        <v>15960</v>
      </c>
      <c r="D12" s="6">
        <f>+ROUND(SUMIFS(In_consumos!J:J,In_consumos!$H:$H,Matriz_de_consumo!$B12,In_consumos!$B:$B,Salida!$C$5),0)</f>
        <v>17040</v>
      </c>
      <c r="E12" s="6">
        <f>+ROUND(SUMIFS(In_consumos!K:K,In_consumos!$H:$H,Matriz_de_consumo!$B12,In_consumos!$B:$B,Salida!$C$5),0)</f>
        <v>17600</v>
      </c>
      <c r="F12" s="6">
        <f>+ROUND(SUMIFS(In_consumos!L:L,In_consumos!$H:$H,Matriz_de_consumo!$B12,In_consumos!$B:$B,Salida!$C$5),0)</f>
        <v>14160</v>
      </c>
      <c r="G12" s="6">
        <f>+ROUND(SUMIFS(In_consumos!M:M,In_consumos!$H:$H,Matriz_de_consumo!$B12,In_consumos!$B:$B,Salida!$C$5),0)</f>
        <v>13400</v>
      </c>
      <c r="H12" s="6">
        <f>+ROUND(SUMIFS(In_consumos!N:N,In_consumos!$H:$H,Matriz_de_consumo!$B12,In_consumos!$B:$B,Salida!$C$5),0)</f>
        <v>16680</v>
      </c>
      <c r="I12" s="6">
        <f>+ROUND(SUMIFS(In_consumos!O:O,In_consumos!$H:$H,Matriz_de_consumo!$B12,In_consumos!$B:$B,Salida!$C$5),0)</f>
        <v>16200</v>
      </c>
      <c r="J12" s="6">
        <f>+ROUND(SUMIFS(In_consumos!P:P,In_consumos!$H:$H,Matriz_de_consumo!$B12,In_consumos!$B:$B,Salida!$C$5),0)</f>
        <v>17200</v>
      </c>
      <c r="K12" s="6">
        <f>+ROUND(SUMIFS(In_consumos!Q:Q,In_consumos!$H:$H,Matriz_de_consumo!$B12,In_consumos!$B:$B,Salida!$C$5),0)</f>
        <v>17840</v>
      </c>
      <c r="L12" s="6">
        <f>+ROUND(SUMIFS(In_consumos!R:R,In_consumos!$H:$H,Matriz_de_consumo!$B12,In_consumos!$B:$B,Salida!$C$5),0)</f>
        <v>17080</v>
      </c>
      <c r="M12" s="6">
        <f>+ROUND(SUMIFS(In_consumos!S:S,In_consumos!$H:$H,Matriz_de_consumo!$B12,In_consumos!$B:$B,Salida!$C$5),0)</f>
        <v>17040</v>
      </c>
      <c r="N12" s="6">
        <f>+ROUND(SUMIFS(In_consumos!T:T,In_consumos!$H:$H,Matriz_de_consumo!$B12,In_consumos!$B:$B,Salida!$C$5),0)</f>
        <v>17200</v>
      </c>
      <c r="O12" s="6">
        <f>+ROUND(SUMIFS(In_consumos!U:U,In_consumos!$H:$H,Matriz_de_consumo!$B12,In_consumos!$B:$B,Salida!$C$5),0)</f>
        <v>16320</v>
      </c>
      <c r="P12" s="6">
        <f>+ROUND(SUMIFS(In_consumos!V:V,In_consumos!$H:$H,Matriz_de_consumo!$B12,In_consumos!$B:$B,Salida!$C$5),0)</f>
        <v>16320</v>
      </c>
      <c r="Q12" s="6">
        <f>+ROUND(SUMIFS(In_consumos!W:W,In_consumos!$H:$H,Matriz_de_consumo!$B12,In_consumos!$B:$B,Salida!$C$5),0)</f>
        <v>16600</v>
      </c>
      <c r="R12" s="6">
        <f>+ROUND(SUMIFS(In_consumos!X:X,In_consumos!$H:$H,Matriz_de_consumo!$B12,In_consumos!$B:$B,Salida!$C$5),0)</f>
        <v>16800</v>
      </c>
      <c r="S12" s="6">
        <f>+ROUND(SUMIFS(In_consumos!Y:Y,In_consumos!$H:$H,Matriz_de_consumo!$B12,In_consumos!$B:$B,Salida!$C$5),0)</f>
        <v>17600</v>
      </c>
      <c r="T12" s="6">
        <f>+ROUND(SUMIFS(In_consumos!Z:Z,In_consumos!$H:$H,Matriz_de_consumo!$B12,In_consumos!$B:$B,Salida!$C$5),0)</f>
        <v>17280</v>
      </c>
      <c r="U12" s="6">
        <f>+ROUND(SUMIFS(In_consumos!AA:AA,In_consumos!$H:$H,Matriz_de_consumo!$B12,In_consumos!$B:$B,Salida!$C$5),0)</f>
        <v>16640</v>
      </c>
      <c r="V12" s="6">
        <f>+ROUND(SUMIFS(In_consumos!AB:AB,In_consumos!$H:$H,Matriz_de_consumo!$B12,In_consumos!$B:$B,Salida!$C$5),0)</f>
        <v>16320</v>
      </c>
      <c r="W12" s="6">
        <f>+ROUND(SUMIFS(In_consumos!AC:AC,In_consumos!$H:$H,Matriz_de_consumo!$B12,In_consumos!$B:$B,Salida!$C$5),0)</f>
        <v>16920</v>
      </c>
      <c r="X12" s="6">
        <f>+ROUND(SUMIFS(In_consumos!AD:AD,In_consumos!$H:$H,Matriz_de_consumo!$B12,In_consumos!$B:$B,Salida!$C$5),0)</f>
        <v>17000</v>
      </c>
      <c r="Y12" s="6">
        <f>+ROUND(SUMIFS(In_consumos!AE:AE,In_consumos!$H:$H,Matriz_de_consumo!$B12,In_consumos!$B:$B,Salida!$C$5),0)</f>
        <v>17000</v>
      </c>
      <c r="Z12" s="6">
        <f>+ROUND(SUMIFS(In_consumos!AF:AF,In_consumos!$H:$H,Matriz_de_consumo!$B12,In_consumos!$B:$B,Salida!$C$5),0)</f>
        <v>16600</v>
      </c>
    </row>
    <row r="13" spans="2:26" x14ac:dyDescent="0.2">
      <c r="B13" s="5">
        <f t="shared" si="0"/>
        <v>43837</v>
      </c>
      <c r="C13" s="6">
        <f>+ROUND(SUMIFS(In_consumos!I:I,In_consumos!$H:$H,Matriz_de_consumo!$B13,In_consumos!$B:$B,Salida!$C$5),0)</f>
        <v>17160</v>
      </c>
      <c r="D13" s="6">
        <f>+ROUND(SUMIFS(In_consumos!J:J,In_consumos!$H:$H,Matriz_de_consumo!$B13,In_consumos!$B:$B,Salida!$C$5),0)</f>
        <v>17080</v>
      </c>
      <c r="E13" s="6">
        <f>+ROUND(SUMIFS(In_consumos!K:K,In_consumos!$H:$H,Matriz_de_consumo!$B13,In_consumos!$B:$B,Salida!$C$5),0)</f>
        <v>17200</v>
      </c>
      <c r="F13" s="6">
        <f>+ROUND(SUMIFS(In_consumos!L:L,In_consumos!$H:$H,Matriz_de_consumo!$B13,In_consumos!$B:$B,Salida!$C$5),0)</f>
        <v>17640</v>
      </c>
      <c r="G13" s="6">
        <f>+ROUND(SUMIFS(In_consumos!M:M,In_consumos!$H:$H,Matriz_de_consumo!$B13,In_consumos!$B:$B,Salida!$C$5),0)</f>
        <v>17920</v>
      </c>
      <c r="H13" s="6">
        <f>+ROUND(SUMIFS(In_consumos!N:N,In_consumos!$H:$H,Matriz_de_consumo!$B13,In_consumos!$B:$B,Salida!$C$5),0)</f>
        <v>17480</v>
      </c>
      <c r="I13" s="6">
        <f>+ROUND(SUMIFS(In_consumos!O:O,In_consumos!$H:$H,Matriz_de_consumo!$B13,In_consumos!$B:$B,Salida!$C$5),0)</f>
        <v>16920</v>
      </c>
      <c r="J13" s="6">
        <f>+ROUND(SUMIFS(In_consumos!P:P,In_consumos!$H:$H,Matriz_de_consumo!$B13,In_consumos!$B:$B,Salida!$C$5),0)</f>
        <v>16000</v>
      </c>
      <c r="K13" s="6">
        <f>+ROUND(SUMIFS(In_consumos!Q:Q,In_consumos!$H:$H,Matriz_de_consumo!$B13,In_consumos!$B:$B,Salida!$C$5),0)</f>
        <v>17120</v>
      </c>
      <c r="L13" s="6">
        <f>+ROUND(SUMIFS(In_consumos!R:R,In_consumos!$H:$H,Matriz_de_consumo!$B13,In_consumos!$B:$B,Salida!$C$5),0)</f>
        <v>17200</v>
      </c>
      <c r="M13" s="6">
        <f>+ROUND(SUMIFS(In_consumos!S:S,In_consumos!$H:$H,Matriz_de_consumo!$B13,In_consumos!$B:$B,Salida!$C$5),0)</f>
        <v>17160</v>
      </c>
      <c r="N13" s="6">
        <f>+ROUND(SUMIFS(In_consumos!T:T,In_consumos!$H:$H,Matriz_de_consumo!$B13,In_consumos!$B:$B,Salida!$C$5),0)</f>
        <v>16680</v>
      </c>
      <c r="O13" s="6">
        <f>+ROUND(SUMIFS(In_consumos!U:U,In_consumos!$H:$H,Matriz_de_consumo!$B13,In_consumos!$B:$B,Salida!$C$5),0)</f>
        <v>16800</v>
      </c>
      <c r="P13" s="6">
        <f>+ROUND(SUMIFS(In_consumos!V:V,In_consumos!$H:$H,Matriz_de_consumo!$B13,In_consumos!$B:$B,Salida!$C$5),0)</f>
        <v>17200</v>
      </c>
      <c r="Q13" s="6">
        <f>+ROUND(SUMIFS(In_consumos!W:W,In_consumos!$H:$H,Matriz_de_consumo!$B13,In_consumos!$B:$B,Salida!$C$5),0)</f>
        <v>16440</v>
      </c>
      <c r="R13" s="6">
        <f>+ROUND(SUMIFS(In_consumos!X:X,In_consumos!$H:$H,Matriz_de_consumo!$B13,In_consumos!$B:$B,Salida!$C$5),0)</f>
        <v>17000</v>
      </c>
      <c r="S13" s="6">
        <f>+ROUND(SUMIFS(In_consumos!Y:Y,In_consumos!$H:$H,Matriz_de_consumo!$B13,In_consumos!$B:$B,Salida!$C$5),0)</f>
        <v>17200</v>
      </c>
      <c r="T13" s="6">
        <f>+ROUND(SUMIFS(In_consumos!Z:Z,In_consumos!$H:$H,Matriz_de_consumo!$B13,In_consumos!$B:$B,Salida!$C$5),0)</f>
        <v>17400</v>
      </c>
      <c r="U13" s="6">
        <f>+ROUND(SUMIFS(In_consumos!AA:AA,In_consumos!$H:$H,Matriz_de_consumo!$B13,In_consumos!$B:$B,Salida!$C$5),0)</f>
        <v>17040</v>
      </c>
      <c r="V13" s="6">
        <f>+ROUND(SUMIFS(In_consumos!AB:AB,In_consumos!$H:$H,Matriz_de_consumo!$B13,In_consumos!$B:$B,Salida!$C$5),0)</f>
        <v>17080</v>
      </c>
      <c r="W13" s="6">
        <f>+ROUND(SUMIFS(In_consumos!AC:AC,In_consumos!$H:$H,Matriz_de_consumo!$B13,In_consumos!$B:$B,Salida!$C$5),0)</f>
        <v>16680</v>
      </c>
      <c r="X13" s="6">
        <f>+ROUND(SUMIFS(In_consumos!AD:AD,In_consumos!$H:$H,Matriz_de_consumo!$B13,In_consumos!$B:$B,Salida!$C$5),0)</f>
        <v>17080</v>
      </c>
      <c r="Y13" s="6">
        <f>+ROUND(SUMIFS(In_consumos!AE:AE,In_consumos!$H:$H,Matriz_de_consumo!$B13,In_consumos!$B:$B,Salida!$C$5),0)</f>
        <v>16920</v>
      </c>
      <c r="Z13" s="6">
        <f>+ROUND(SUMIFS(In_consumos!AF:AF,In_consumos!$H:$H,Matriz_de_consumo!$B13,In_consumos!$B:$B,Salida!$C$5),0)</f>
        <v>12840</v>
      </c>
    </row>
    <row r="14" spans="2:26" x14ac:dyDescent="0.2">
      <c r="B14" s="5">
        <f t="shared" si="0"/>
        <v>43838</v>
      </c>
      <c r="C14" s="6">
        <f>+ROUND(SUMIFS(In_consumos!I:I,In_consumos!$H:$H,Matriz_de_consumo!$B14,In_consumos!$B:$B,Salida!$C$5),0)</f>
        <v>15400</v>
      </c>
      <c r="D14" s="6">
        <f>+ROUND(SUMIFS(In_consumos!J:J,In_consumos!$H:$H,Matriz_de_consumo!$B14,In_consumos!$B:$B,Salida!$C$5),0)</f>
        <v>17080</v>
      </c>
      <c r="E14" s="6">
        <f>+ROUND(SUMIFS(In_consumos!K:K,In_consumos!$H:$H,Matriz_de_consumo!$B14,In_consumos!$B:$B,Salida!$C$5),0)</f>
        <v>16800</v>
      </c>
      <c r="F14" s="6">
        <f>+ROUND(SUMIFS(In_consumos!L:L,In_consumos!$H:$H,Matriz_de_consumo!$B14,In_consumos!$B:$B,Salida!$C$5),0)</f>
        <v>17440</v>
      </c>
      <c r="G14" s="6">
        <f>+ROUND(SUMIFS(In_consumos!M:M,In_consumos!$H:$H,Matriz_de_consumo!$B14,In_consumos!$B:$B,Salida!$C$5),0)</f>
        <v>17400</v>
      </c>
      <c r="H14" s="6">
        <f>+ROUND(SUMIFS(In_consumos!N:N,In_consumos!$H:$H,Matriz_de_consumo!$B14,In_consumos!$B:$B,Salida!$C$5),0)</f>
        <v>17600</v>
      </c>
      <c r="I14" s="6">
        <f>+ROUND(SUMIFS(In_consumos!O:O,In_consumos!$H:$H,Matriz_de_consumo!$B14,In_consumos!$B:$B,Salida!$C$5),0)</f>
        <v>17000</v>
      </c>
      <c r="J14" s="6">
        <f>+ROUND(SUMIFS(In_consumos!P:P,In_consumos!$H:$H,Matriz_de_consumo!$B14,In_consumos!$B:$B,Salida!$C$5),0)</f>
        <v>16600</v>
      </c>
      <c r="K14" s="6">
        <f>+ROUND(SUMIFS(In_consumos!Q:Q,In_consumos!$H:$H,Matriz_de_consumo!$B14,In_consumos!$B:$B,Salida!$C$5),0)</f>
        <v>16360</v>
      </c>
      <c r="L14" s="6">
        <f>+ROUND(SUMIFS(In_consumos!R:R,In_consumos!$H:$H,Matriz_de_consumo!$B14,In_consumos!$B:$B,Salida!$C$5),0)</f>
        <v>17360</v>
      </c>
      <c r="M14" s="6">
        <f>+ROUND(SUMIFS(In_consumos!S:S,In_consumos!$H:$H,Matriz_de_consumo!$B14,In_consumos!$B:$B,Salida!$C$5),0)</f>
        <v>17480</v>
      </c>
      <c r="N14" s="6">
        <f>+ROUND(SUMIFS(In_consumos!T:T,In_consumos!$H:$H,Matriz_de_consumo!$B14,In_consumos!$B:$B,Salida!$C$5),0)</f>
        <v>17360</v>
      </c>
      <c r="O14" s="6">
        <f>+ROUND(SUMIFS(In_consumos!U:U,In_consumos!$H:$H,Matriz_de_consumo!$B14,In_consumos!$B:$B,Salida!$C$5),0)</f>
        <v>17200</v>
      </c>
      <c r="P14" s="6">
        <f>+ROUND(SUMIFS(In_consumos!V:V,In_consumos!$H:$H,Matriz_de_consumo!$B14,In_consumos!$B:$B,Salida!$C$5),0)</f>
        <v>17160</v>
      </c>
      <c r="Q14" s="6">
        <f>+ROUND(SUMIFS(In_consumos!W:W,In_consumos!$H:$H,Matriz_de_consumo!$B14,In_consumos!$B:$B,Salida!$C$5),0)</f>
        <v>16480</v>
      </c>
      <c r="R14" s="6">
        <f>+ROUND(SUMIFS(In_consumos!X:X,In_consumos!$H:$H,Matriz_de_consumo!$B14,In_consumos!$B:$B,Salida!$C$5),0)</f>
        <v>16400</v>
      </c>
      <c r="S14" s="6">
        <f>+ROUND(SUMIFS(In_consumos!Y:Y,In_consumos!$H:$H,Matriz_de_consumo!$B14,In_consumos!$B:$B,Salida!$C$5),0)</f>
        <v>17760</v>
      </c>
      <c r="T14" s="6">
        <f>+ROUND(SUMIFS(In_consumos!Z:Z,In_consumos!$H:$H,Matriz_de_consumo!$B14,In_consumos!$B:$B,Salida!$C$5),0)</f>
        <v>17680</v>
      </c>
      <c r="U14" s="6">
        <f>+ROUND(SUMIFS(In_consumos!AA:AA,In_consumos!$H:$H,Matriz_de_consumo!$B14,In_consumos!$B:$B,Salida!$C$5),0)</f>
        <v>17680</v>
      </c>
      <c r="V14" s="6">
        <f>+ROUND(SUMIFS(In_consumos!AB:AB,In_consumos!$H:$H,Matriz_de_consumo!$B14,In_consumos!$B:$B,Salida!$C$5),0)</f>
        <v>16320</v>
      </c>
      <c r="W14" s="6">
        <f>+ROUND(SUMIFS(In_consumos!AC:AC,In_consumos!$H:$H,Matriz_de_consumo!$B14,In_consumos!$B:$B,Salida!$C$5),0)</f>
        <v>17400</v>
      </c>
      <c r="X14" s="6">
        <f>+ROUND(SUMIFS(In_consumos!AD:AD,In_consumos!$H:$H,Matriz_de_consumo!$B14,In_consumos!$B:$B,Salida!$C$5),0)</f>
        <v>16960</v>
      </c>
      <c r="Y14" s="6">
        <f>+ROUND(SUMIFS(In_consumos!AE:AE,In_consumos!$H:$H,Matriz_de_consumo!$B14,In_consumos!$B:$B,Salida!$C$5),0)</f>
        <v>17160</v>
      </c>
      <c r="Z14" s="6">
        <f>+ROUND(SUMIFS(In_consumos!AF:AF,In_consumos!$H:$H,Matriz_de_consumo!$B14,In_consumos!$B:$B,Salida!$C$5),0)</f>
        <v>17200</v>
      </c>
    </row>
    <row r="15" spans="2:26" x14ac:dyDescent="0.2">
      <c r="B15" s="5">
        <f t="shared" si="0"/>
        <v>43839</v>
      </c>
      <c r="C15" s="6">
        <f>+ROUND(SUMIFS(In_consumos!I:I,In_consumos!$H:$H,Matriz_de_consumo!$B15,In_consumos!$B:$B,Salida!$C$5),0)</f>
        <v>14040</v>
      </c>
      <c r="D15" s="6">
        <f>+ROUND(SUMIFS(In_consumos!J:J,In_consumos!$H:$H,Matriz_de_consumo!$B15,In_consumos!$B:$B,Salida!$C$5),0)</f>
        <v>17080</v>
      </c>
      <c r="E15" s="6">
        <f>+ROUND(SUMIFS(In_consumos!K:K,In_consumos!$H:$H,Matriz_de_consumo!$B15,In_consumos!$B:$B,Salida!$C$5),0)</f>
        <v>17600</v>
      </c>
      <c r="F15" s="6">
        <f>+ROUND(SUMIFS(In_consumos!L:L,In_consumos!$H:$H,Matriz_de_consumo!$B15,In_consumos!$B:$B,Salida!$C$5),0)</f>
        <v>17240</v>
      </c>
      <c r="G15" s="6">
        <f>+ROUND(SUMIFS(In_consumos!M:M,In_consumos!$H:$H,Matriz_de_consumo!$B15,In_consumos!$B:$B,Salida!$C$5),0)</f>
        <v>16760</v>
      </c>
      <c r="H15" s="6">
        <f>+ROUND(SUMIFS(In_consumos!N:N,In_consumos!$H:$H,Matriz_de_consumo!$B15,In_consumos!$B:$B,Salida!$C$5),0)</f>
        <v>17760</v>
      </c>
      <c r="I15" s="6">
        <f>+ROUND(SUMIFS(In_consumos!O:O,In_consumos!$H:$H,Matriz_de_consumo!$B15,In_consumos!$B:$B,Salida!$C$5),0)</f>
        <v>17640</v>
      </c>
      <c r="J15" s="6">
        <f>+ROUND(SUMIFS(In_consumos!P:P,In_consumos!$H:$H,Matriz_de_consumo!$B15,In_consumos!$B:$B,Salida!$C$5),0)</f>
        <v>17520</v>
      </c>
      <c r="K15" s="6">
        <f>+ROUND(SUMIFS(In_consumos!Q:Q,In_consumos!$H:$H,Matriz_de_consumo!$B15,In_consumos!$B:$B,Salida!$C$5),0)</f>
        <v>17600</v>
      </c>
      <c r="L15" s="6">
        <f>+ROUND(SUMIFS(In_consumos!R:R,In_consumos!$H:$H,Matriz_de_consumo!$B15,In_consumos!$B:$B,Salida!$C$5),0)</f>
        <v>17680</v>
      </c>
      <c r="M15" s="6">
        <f>+ROUND(SUMIFS(In_consumos!S:S,In_consumos!$H:$H,Matriz_de_consumo!$B15,In_consumos!$B:$B,Salida!$C$5),0)</f>
        <v>14520</v>
      </c>
      <c r="N15" s="6">
        <f>+ROUND(SUMIFS(In_consumos!T:T,In_consumos!$H:$H,Matriz_de_consumo!$B15,In_consumos!$B:$B,Salida!$C$5),0)</f>
        <v>13960</v>
      </c>
      <c r="O15" s="6">
        <f>+ROUND(SUMIFS(In_consumos!U:U,In_consumos!$H:$H,Matriz_de_consumo!$B15,In_consumos!$B:$B,Salida!$C$5),0)</f>
        <v>15760</v>
      </c>
      <c r="P15" s="6">
        <f>+ROUND(SUMIFS(In_consumos!V:V,In_consumos!$H:$H,Matriz_de_consumo!$B15,In_consumos!$B:$B,Salida!$C$5),0)</f>
        <v>17480</v>
      </c>
      <c r="Q15" s="6">
        <f>+ROUND(SUMIFS(In_consumos!W:W,In_consumos!$H:$H,Matriz_de_consumo!$B15,In_consumos!$B:$B,Salida!$C$5),0)</f>
        <v>17760</v>
      </c>
      <c r="R15" s="6">
        <f>+ROUND(SUMIFS(In_consumos!X:X,In_consumos!$H:$H,Matriz_de_consumo!$B15,In_consumos!$B:$B,Salida!$C$5),0)</f>
        <v>16760</v>
      </c>
      <c r="S15" s="6">
        <f>+ROUND(SUMIFS(In_consumos!Y:Y,In_consumos!$H:$H,Matriz_de_consumo!$B15,In_consumos!$B:$B,Salida!$C$5),0)</f>
        <v>16560</v>
      </c>
      <c r="T15" s="6">
        <f>+ROUND(SUMIFS(In_consumos!Z:Z,In_consumos!$H:$H,Matriz_de_consumo!$B15,In_consumos!$B:$B,Salida!$C$5),0)</f>
        <v>17160</v>
      </c>
      <c r="U15" s="6">
        <f>+ROUND(SUMIFS(In_consumos!AA:AA,In_consumos!$H:$H,Matriz_de_consumo!$B15,In_consumos!$B:$B,Salida!$C$5),0)</f>
        <v>17800</v>
      </c>
      <c r="V15" s="6">
        <f>+ROUND(SUMIFS(In_consumos!AB:AB,In_consumos!$H:$H,Matriz_de_consumo!$B15,In_consumos!$B:$B,Salida!$C$5),0)</f>
        <v>17600</v>
      </c>
      <c r="W15" s="6">
        <f>+ROUND(SUMIFS(In_consumos!AC:AC,In_consumos!$H:$H,Matriz_de_consumo!$B15,In_consumos!$B:$B,Salida!$C$5),0)</f>
        <v>17560</v>
      </c>
      <c r="X15" s="6">
        <f>+ROUND(SUMIFS(In_consumos!AD:AD,In_consumos!$H:$H,Matriz_de_consumo!$B15,In_consumos!$B:$B,Salida!$C$5),0)</f>
        <v>17240</v>
      </c>
      <c r="Y15" s="6">
        <f>+ROUND(SUMIFS(In_consumos!AE:AE,In_consumos!$H:$H,Matriz_de_consumo!$B15,In_consumos!$B:$B,Salida!$C$5),0)</f>
        <v>17080</v>
      </c>
      <c r="Z15" s="6">
        <f>+ROUND(SUMIFS(In_consumos!AF:AF,In_consumos!$H:$H,Matriz_de_consumo!$B15,In_consumos!$B:$B,Salida!$C$5),0)</f>
        <v>16920</v>
      </c>
    </row>
    <row r="16" spans="2:26" x14ac:dyDescent="0.2">
      <c r="B16" s="5">
        <f t="shared" si="0"/>
        <v>43840</v>
      </c>
      <c r="C16" s="6">
        <f>+ROUND(SUMIFS(In_consumos!I:I,In_consumos!$H:$H,Matriz_de_consumo!$B16,In_consumos!$B:$B,Salida!$C$5),0)</f>
        <v>16400</v>
      </c>
      <c r="D16" s="6">
        <f>+ROUND(SUMIFS(In_consumos!J:J,In_consumos!$H:$H,Matriz_de_consumo!$B16,In_consumos!$B:$B,Salida!$C$5),0)</f>
        <v>16720</v>
      </c>
      <c r="E16" s="6">
        <f>+ROUND(SUMIFS(In_consumos!K:K,In_consumos!$H:$H,Matriz_de_consumo!$B16,In_consumos!$B:$B,Salida!$C$5),0)</f>
        <v>17120</v>
      </c>
      <c r="F16" s="6">
        <f>+ROUND(SUMIFS(In_consumos!L:L,In_consumos!$H:$H,Matriz_de_consumo!$B16,In_consumos!$B:$B,Salida!$C$5),0)</f>
        <v>17600</v>
      </c>
      <c r="G16" s="6">
        <f>+ROUND(SUMIFS(In_consumos!M:M,In_consumos!$H:$H,Matriz_de_consumo!$B16,In_consumos!$B:$B,Salida!$C$5),0)</f>
        <v>17680</v>
      </c>
      <c r="H16" s="6">
        <f>+ROUND(SUMIFS(In_consumos!N:N,In_consumos!$H:$H,Matriz_de_consumo!$B16,In_consumos!$B:$B,Salida!$C$5),0)</f>
        <v>14120</v>
      </c>
      <c r="I16" s="6">
        <f>+ROUND(SUMIFS(In_consumos!O:O,In_consumos!$H:$H,Matriz_de_consumo!$B16,In_consumos!$B:$B,Salida!$C$5),0)</f>
        <v>17800</v>
      </c>
      <c r="J16" s="6">
        <f>+ROUND(SUMIFS(In_consumos!P:P,In_consumos!$H:$H,Matriz_de_consumo!$B16,In_consumos!$B:$B,Salida!$C$5),0)</f>
        <v>16600</v>
      </c>
      <c r="K16" s="6">
        <f>+ROUND(SUMIFS(In_consumos!Q:Q,In_consumos!$H:$H,Matriz_de_consumo!$B16,In_consumos!$B:$B,Salida!$C$5),0)</f>
        <v>17160</v>
      </c>
      <c r="L16" s="6">
        <f>+ROUND(SUMIFS(In_consumos!R:R,In_consumos!$H:$H,Matriz_de_consumo!$B16,In_consumos!$B:$B,Salida!$C$5),0)</f>
        <v>16440</v>
      </c>
      <c r="M16" s="6">
        <f>+ROUND(SUMIFS(In_consumos!S:S,In_consumos!$H:$H,Matriz_de_consumo!$B16,In_consumos!$B:$B,Salida!$C$5),0)</f>
        <v>17200</v>
      </c>
      <c r="N16" s="6">
        <f>+ROUND(SUMIFS(In_consumos!T:T,In_consumos!$H:$H,Matriz_de_consumo!$B16,In_consumos!$B:$B,Salida!$C$5),0)</f>
        <v>17200</v>
      </c>
      <c r="O16" s="6">
        <f>+ROUND(SUMIFS(In_consumos!U:U,In_consumos!$H:$H,Matriz_de_consumo!$B16,In_consumos!$B:$B,Salida!$C$5),0)</f>
        <v>17200</v>
      </c>
      <c r="P16" s="6">
        <f>+ROUND(SUMIFS(In_consumos!V:V,In_consumos!$H:$H,Matriz_de_consumo!$B16,In_consumos!$B:$B,Salida!$C$5),0)</f>
        <v>17320</v>
      </c>
      <c r="Q16" s="6">
        <f>+ROUND(SUMIFS(In_consumos!W:W,In_consumos!$H:$H,Matriz_de_consumo!$B16,In_consumos!$B:$B,Salida!$C$5),0)</f>
        <v>16760</v>
      </c>
      <c r="R16" s="6">
        <f>+ROUND(SUMIFS(In_consumos!X:X,In_consumos!$H:$H,Matriz_de_consumo!$B16,In_consumos!$B:$B,Salida!$C$5),0)</f>
        <v>16720</v>
      </c>
      <c r="S16" s="6">
        <f>+ROUND(SUMIFS(In_consumos!Y:Y,In_consumos!$H:$H,Matriz_de_consumo!$B16,In_consumos!$B:$B,Salida!$C$5),0)</f>
        <v>17360</v>
      </c>
      <c r="T16" s="6">
        <f>+ROUND(SUMIFS(In_consumos!Z:Z,In_consumos!$H:$H,Matriz_de_consumo!$B16,In_consumos!$B:$B,Salida!$C$5),0)</f>
        <v>17320</v>
      </c>
      <c r="U16" s="6">
        <f>+ROUND(SUMIFS(In_consumos!AA:AA,In_consumos!$H:$H,Matriz_de_consumo!$B16,In_consumos!$B:$B,Salida!$C$5),0)</f>
        <v>17680</v>
      </c>
      <c r="V16" s="6">
        <f>+ROUND(SUMIFS(In_consumos!AB:AB,In_consumos!$H:$H,Matriz_de_consumo!$B16,In_consumos!$B:$B,Salida!$C$5),0)</f>
        <v>17360</v>
      </c>
      <c r="W16" s="6">
        <f>+ROUND(SUMIFS(In_consumos!AC:AC,In_consumos!$H:$H,Matriz_de_consumo!$B16,In_consumos!$B:$B,Salida!$C$5),0)</f>
        <v>16560</v>
      </c>
      <c r="X16" s="6">
        <f>+ROUND(SUMIFS(In_consumos!AD:AD,In_consumos!$H:$H,Matriz_de_consumo!$B16,In_consumos!$B:$B,Salida!$C$5),0)</f>
        <v>17400</v>
      </c>
      <c r="Y16" s="6">
        <f>+ROUND(SUMIFS(In_consumos!AE:AE,In_consumos!$H:$H,Matriz_de_consumo!$B16,In_consumos!$B:$B,Salida!$C$5),0)</f>
        <v>17480</v>
      </c>
      <c r="Z16" s="6">
        <f>+ROUND(SUMIFS(In_consumos!AF:AF,In_consumos!$H:$H,Matriz_de_consumo!$B16,In_consumos!$B:$B,Salida!$C$5),0)</f>
        <v>17280</v>
      </c>
    </row>
    <row r="17" spans="2:26" x14ac:dyDescent="0.2">
      <c r="B17" s="5">
        <f t="shared" si="0"/>
        <v>43841</v>
      </c>
      <c r="C17" s="6">
        <f>+ROUND(SUMIFS(In_consumos!I:I,In_consumos!$H:$H,Matriz_de_consumo!$B17,In_consumos!$B:$B,Salida!$C$5),0)</f>
        <v>17520</v>
      </c>
      <c r="D17" s="6">
        <f>+ROUND(SUMIFS(In_consumos!J:J,In_consumos!$H:$H,Matriz_de_consumo!$B17,In_consumos!$B:$B,Salida!$C$5),0)</f>
        <v>17280</v>
      </c>
      <c r="E17" s="6">
        <f>+ROUND(SUMIFS(In_consumos!K:K,In_consumos!$H:$H,Matriz_de_consumo!$B17,In_consumos!$B:$B,Salida!$C$5),0)</f>
        <v>17400</v>
      </c>
      <c r="F17" s="6">
        <f>+ROUND(SUMIFS(In_consumos!L:L,In_consumos!$H:$H,Matriz_de_consumo!$B17,In_consumos!$B:$B,Salida!$C$5),0)</f>
        <v>16720</v>
      </c>
      <c r="G17" s="6">
        <f>+ROUND(SUMIFS(In_consumos!M:M,In_consumos!$H:$H,Matriz_de_consumo!$B17,In_consumos!$B:$B,Salida!$C$5),0)</f>
        <v>16680</v>
      </c>
      <c r="H17" s="6">
        <f>+ROUND(SUMIFS(In_consumos!N:N,In_consumos!$H:$H,Matriz_de_consumo!$B17,In_consumos!$B:$B,Salida!$C$5),0)</f>
        <v>17640</v>
      </c>
      <c r="I17" s="6">
        <f>+ROUND(SUMIFS(In_consumos!O:O,In_consumos!$H:$H,Matriz_de_consumo!$B17,In_consumos!$B:$B,Salida!$C$5),0)</f>
        <v>17520</v>
      </c>
      <c r="J17" s="6">
        <f>+ROUND(SUMIFS(In_consumos!P:P,In_consumos!$H:$H,Matriz_de_consumo!$B17,In_consumos!$B:$B,Salida!$C$5),0)</f>
        <v>17480</v>
      </c>
      <c r="K17" s="6">
        <f>+ROUND(SUMIFS(In_consumos!Q:Q,In_consumos!$H:$H,Matriz_de_consumo!$B17,In_consumos!$B:$B,Salida!$C$5),0)</f>
        <v>17240</v>
      </c>
      <c r="L17" s="6">
        <f>+ROUND(SUMIFS(In_consumos!R:R,In_consumos!$H:$H,Matriz_de_consumo!$B17,In_consumos!$B:$B,Salida!$C$5),0)</f>
        <v>17240</v>
      </c>
      <c r="M17" s="6">
        <f>+ROUND(SUMIFS(In_consumos!S:S,In_consumos!$H:$H,Matriz_de_consumo!$B17,In_consumos!$B:$B,Salida!$C$5),0)</f>
        <v>16680</v>
      </c>
      <c r="N17" s="6">
        <f>+ROUND(SUMIFS(In_consumos!T:T,In_consumos!$H:$H,Matriz_de_consumo!$B17,In_consumos!$B:$B,Salida!$C$5),0)</f>
        <v>17400</v>
      </c>
      <c r="O17" s="6">
        <f>+ROUND(SUMIFS(In_consumos!U:U,In_consumos!$H:$H,Matriz_de_consumo!$B17,In_consumos!$B:$B,Salida!$C$5),0)</f>
        <v>17240</v>
      </c>
      <c r="P17" s="6">
        <f>+ROUND(SUMIFS(In_consumos!V:V,In_consumos!$H:$H,Matriz_de_consumo!$B17,In_consumos!$B:$B,Salida!$C$5),0)</f>
        <v>17400</v>
      </c>
      <c r="Q17" s="6">
        <f>+ROUND(SUMIFS(In_consumos!W:W,In_consumos!$H:$H,Matriz_de_consumo!$B17,In_consumos!$B:$B,Salida!$C$5),0)</f>
        <v>17040</v>
      </c>
      <c r="R17" s="6">
        <f>+ROUND(SUMIFS(In_consumos!X:X,In_consumos!$H:$H,Matriz_de_consumo!$B17,In_consumos!$B:$B,Salida!$C$5),0)</f>
        <v>17440</v>
      </c>
      <c r="S17" s="6">
        <f>+ROUND(SUMIFS(In_consumos!Y:Y,In_consumos!$H:$H,Matriz_de_consumo!$B17,In_consumos!$B:$B,Salida!$C$5),0)</f>
        <v>17080</v>
      </c>
      <c r="T17" s="6">
        <f>+ROUND(SUMIFS(In_consumos!Z:Z,In_consumos!$H:$H,Matriz_de_consumo!$B17,In_consumos!$B:$B,Salida!$C$5),0)</f>
        <v>17160</v>
      </c>
      <c r="U17" s="6">
        <f>+ROUND(SUMIFS(In_consumos!AA:AA,In_consumos!$H:$H,Matriz_de_consumo!$B17,In_consumos!$B:$B,Salida!$C$5),0)</f>
        <v>16640</v>
      </c>
      <c r="V17" s="6">
        <f>+ROUND(SUMIFS(In_consumos!AB:AB,In_consumos!$H:$H,Matriz_de_consumo!$B17,In_consumos!$B:$B,Salida!$C$5),0)</f>
        <v>16880</v>
      </c>
      <c r="W17" s="6">
        <f>+ROUND(SUMIFS(In_consumos!AC:AC,In_consumos!$H:$H,Matriz_de_consumo!$B17,In_consumos!$B:$B,Salida!$C$5),0)</f>
        <v>17400</v>
      </c>
      <c r="X17" s="6">
        <f>+ROUND(SUMIFS(In_consumos!AD:AD,In_consumos!$H:$H,Matriz_de_consumo!$B17,In_consumos!$B:$B,Salida!$C$5),0)</f>
        <v>17360</v>
      </c>
      <c r="Y17" s="6">
        <f>+ROUND(SUMIFS(In_consumos!AE:AE,In_consumos!$H:$H,Matriz_de_consumo!$B17,In_consumos!$B:$B,Salida!$C$5),0)</f>
        <v>17280</v>
      </c>
      <c r="Z17" s="6">
        <f>+ROUND(SUMIFS(In_consumos!AF:AF,In_consumos!$H:$H,Matriz_de_consumo!$B17,In_consumos!$B:$B,Salida!$C$5),0)</f>
        <v>17320</v>
      </c>
    </row>
    <row r="18" spans="2:26" x14ac:dyDescent="0.2">
      <c r="B18" s="5">
        <f t="shared" si="0"/>
        <v>43842</v>
      </c>
      <c r="C18" s="6">
        <f>+ROUND(SUMIFS(In_consumos!I:I,In_consumos!$H:$H,Matriz_de_consumo!$B18,In_consumos!$B:$B,Salida!$C$5),0)</f>
        <v>17160</v>
      </c>
      <c r="D18" s="6">
        <f>+ROUND(SUMIFS(In_consumos!J:J,In_consumos!$H:$H,Matriz_de_consumo!$B18,In_consumos!$B:$B,Salida!$C$5),0)</f>
        <v>17320</v>
      </c>
      <c r="E18" s="6">
        <f>+ROUND(SUMIFS(In_consumos!K:K,In_consumos!$H:$H,Matriz_de_consumo!$B18,In_consumos!$B:$B,Salida!$C$5),0)</f>
        <v>16960</v>
      </c>
      <c r="F18" s="6">
        <f>+ROUND(SUMIFS(In_consumos!L:L,In_consumos!$H:$H,Matriz_de_consumo!$B18,In_consumos!$B:$B,Salida!$C$5),0)</f>
        <v>17480</v>
      </c>
      <c r="G18" s="6">
        <f>+ROUND(SUMIFS(In_consumos!M:M,In_consumos!$H:$H,Matriz_de_consumo!$B18,In_consumos!$B:$B,Salida!$C$5),0)</f>
        <v>17440</v>
      </c>
      <c r="H18" s="6">
        <f>+ROUND(SUMIFS(In_consumos!N:N,In_consumos!$H:$H,Matriz_de_consumo!$B18,In_consumos!$B:$B,Salida!$C$5),0)</f>
        <v>16480</v>
      </c>
      <c r="I18" s="6">
        <f>+ROUND(SUMIFS(In_consumos!O:O,In_consumos!$H:$H,Matriz_de_consumo!$B18,In_consumos!$B:$B,Salida!$C$5),0)</f>
        <v>17040</v>
      </c>
      <c r="J18" s="6">
        <f>+ROUND(SUMIFS(In_consumos!P:P,In_consumos!$H:$H,Matriz_de_consumo!$B18,In_consumos!$B:$B,Salida!$C$5),0)</f>
        <v>17360</v>
      </c>
      <c r="K18" s="6">
        <f>+ROUND(SUMIFS(In_consumos!Q:Q,In_consumos!$H:$H,Matriz_de_consumo!$B18,In_consumos!$B:$B,Salida!$C$5),0)</f>
        <v>17440</v>
      </c>
      <c r="L18" s="6">
        <f>+ROUND(SUMIFS(In_consumos!R:R,In_consumos!$H:$H,Matriz_de_consumo!$B18,In_consumos!$B:$B,Salida!$C$5),0)</f>
        <v>17400</v>
      </c>
      <c r="M18" s="6">
        <f>+ROUND(SUMIFS(In_consumos!S:S,In_consumos!$H:$H,Matriz_de_consumo!$B18,In_consumos!$B:$B,Salida!$C$5),0)</f>
        <v>16560</v>
      </c>
      <c r="N18" s="6">
        <f>+ROUND(SUMIFS(In_consumos!T:T,In_consumos!$H:$H,Matriz_de_consumo!$B18,In_consumos!$B:$B,Salida!$C$5),0)</f>
        <v>17040</v>
      </c>
      <c r="O18" s="6">
        <f>+ROUND(SUMIFS(In_consumos!U:U,In_consumos!$H:$H,Matriz_de_consumo!$B18,In_consumos!$B:$B,Salida!$C$5),0)</f>
        <v>17240</v>
      </c>
      <c r="P18" s="6">
        <f>+ROUND(SUMIFS(In_consumos!V:V,In_consumos!$H:$H,Matriz_de_consumo!$B18,In_consumos!$B:$B,Salida!$C$5),0)</f>
        <v>17200</v>
      </c>
      <c r="Q18" s="6">
        <f>+ROUND(SUMIFS(In_consumos!W:W,In_consumos!$H:$H,Matriz_de_consumo!$B18,In_consumos!$B:$B,Salida!$C$5),0)</f>
        <v>17200</v>
      </c>
      <c r="R18" s="6">
        <f>+ROUND(SUMIFS(In_consumos!X:X,In_consumos!$H:$H,Matriz_de_consumo!$B18,In_consumos!$B:$B,Salida!$C$5),0)</f>
        <v>16800</v>
      </c>
      <c r="S18" s="6">
        <f>+ROUND(SUMIFS(In_consumos!Y:Y,In_consumos!$H:$H,Matriz_de_consumo!$B18,In_consumos!$B:$B,Salida!$C$5),0)</f>
        <v>17360</v>
      </c>
      <c r="T18" s="6">
        <f>+ROUND(SUMIFS(In_consumos!Z:Z,In_consumos!$H:$H,Matriz_de_consumo!$B18,In_consumos!$B:$B,Salida!$C$5),0)</f>
        <v>17480</v>
      </c>
      <c r="U18" s="6">
        <f>+ROUND(SUMIFS(In_consumos!AA:AA,In_consumos!$H:$H,Matriz_de_consumo!$B18,In_consumos!$B:$B,Salida!$C$5),0)</f>
        <v>16720</v>
      </c>
      <c r="V18" s="6">
        <f>+ROUND(SUMIFS(In_consumos!AB:AB,In_consumos!$H:$H,Matriz_de_consumo!$B18,In_consumos!$B:$B,Salida!$C$5),0)</f>
        <v>17240</v>
      </c>
      <c r="W18" s="6">
        <f>+ROUND(SUMIFS(In_consumos!AC:AC,In_consumos!$H:$H,Matriz_de_consumo!$B18,In_consumos!$B:$B,Salida!$C$5),0)</f>
        <v>17400</v>
      </c>
      <c r="X18" s="6">
        <f>+ROUND(SUMIFS(In_consumos!AD:AD,In_consumos!$H:$H,Matriz_de_consumo!$B18,In_consumos!$B:$B,Salida!$C$5),0)</f>
        <v>17120</v>
      </c>
      <c r="Y18" s="6">
        <f>+ROUND(SUMIFS(In_consumos!AE:AE,In_consumos!$H:$H,Matriz_de_consumo!$B18,In_consumos!$B:$B,Salida!$C$5),0)</f>
        <v>17280</v>
      </c>
      <c r="Z18" s="6">
        <f>+ROUND(SUMIFS(In_consumos!AF:AF,In_consumos!$H:$H,Matriz_de_consumo!$B18,In_consumos!$B:$B,Salida!$C$5),0)</f>
        <v>16840</v>
      </c>
    </row>
    <row r="19" spans="2:26" x14ac:dyDescent="0.2">
      <c r="B19" s="5">
        <f t="shared" si="0"/>
        <v>43843</v>
      </c>
      <c r="C19" s="6">
        <f>+ROUND(SUMIFS(In_consumos!I:I,In_consumos!$H:$H,Matriz_de_consumo!$B19,In_consumos!$B:$B,Salida!$C$5),0)</f>
        <v>17000</v>
      </c>
      <c r="D19" s="6">
        <f>+ROUND(SUMIFS(In_consumos!J:J,In_consumos!$H:$H,Matriz_de_consumo!$B19,In_consumos!$B:$B,Salida!$C$5),0)</f>
        <v>16440</v>
      </c>
      <c r="E19" s="6">
        <f>+ROUND(SUMIFS(In_consumos!K:K,In_consumos!$H:$H,Matriz_de_consumo!$B19,In_consumos!$B:$B,Salida!$C$5),0)</f>
        <v>17120</v>
      </c>
      <c r="F19" s="6">
        <f>+ROUND(SUMIFS(In_consumos!L:L,In_consumos!$H:$H,Matriz_de_consumo!$B19,In_consumos!$B:$B,Salida!$C$5),0)</f>
        <v>17400</v>
      </c>
      <c r="G19" s="6">
        <f>+ROUND(SUMIFS(In_consumos!M:M,In_consumos!$H:$H,Matriz_de_consumo!$B19,In_consumos!$B:$B,Salida!$C$5),0)</f>
        <v>17640</v>
      </c>
      <c r="H19" s="6">
        <f>+ROUND(SUMIFS(In_consumos!N:N,In_consumos!$H:$H,Matriz_de_consumo!$B19,In_consumos!$B:$B,Salida!$C$5),0)</f>
        <v>17360</v>
      </c>
      <c r="I19" s="6">
        <f>+ROUND(SUMIFS(In_consumos!O:O,In_consumos!$H:$H,Matriz_de_consumo!$B19,In_consumos!$B:$B,Salida!$C$5),0)</f>
        <v>16880</v>
      </c>
      <c r="J19" s="6">
        <f>+ROUND(SUMIFS(In_consumos!P:P,In_consumos!$H:$H,Matriz_de_consumo!$B19,In_consumos!$B:$B,Salida!$C$5),0)</f>
        <v>16600</v>
      </c>
      <c r="K19" s="6">
        <f>+ROUND(SUMIFS(In_consumos!Q:Q,In_consumos!$H:$H,Matriz_de_consumo!$B19,In_consumos!$B:$B,Salida!$C$5),0)</f>
        <v>17160</v>
      </c>
      <c r="L19" s="6">
        <f>+ROUND(SUMIFS(In_consumos!R:R,In_consumos!$H:$H,Matriz_de_consumo!$B19,In_consumos!$B:$B,Salida!$C$5),0)</f>
        <v>17240</v>
      </c>
      <c r="M19" s="6">
        <f>+ROUND(SUMIFS(In_consumos!S:S,In_consumos!$H:$H,Matriz_de_consumo!$B19,In_consumos!$B:$B,Salida!$C$5),0)</f>
        <v>16960</v>
      </c>
      <c r="N19" s="6">
        <f>+ROUND(SUMIFS(In_consumos!T:T,In_consumos!$H:$H,Matriz_de_consumo!$B19,In_consumos!$B:$B,Salida!$C$5),0)</f>
        <v>12920</v>
      </c>
      <c r="O19" s="6">
        <f>+ROUND(SUMIFS(In_consumos!U:U,In_consumos!$H:$H,Matriz_de_consumo!$B19,In_consumos!$B:$B,Salida!$C$5),0)</f>
        <v>15960</v>
      </c>
      <c r="P19" s="6">
        <f>+ROUND(SUMIFS(In_consumos!V:V,In_consumos!$H:$H,Matriz_de_consumo!$B19,In_consumos!$B:$B,Salida!$C$5),0)</f>
        <v>16120</v>
      </c>
      <c r="Q19" s="6">
        <f>+ROUND(SUMIFS(In_consumos!W:W,In_consumos!$H:$H,Matriz_de_consumo!$B19,In_consumos!$B:$B,Salida!$C$5),0)</f>
        <v>16160</v>
      </c>
      <c r="R19" s="6">
        <f>+ROUND(SUMIFS(In_consumos!X:X,In_consumos!$H:$H,Matriz_de_consumo!$B19,In_consumos!$B:$B,Salida!$C$5),0)</f>
        <v>15960</v>
      </c>
      <c r="S19" s="6">
        <f>+ROUND(SUMIFS(In_consumos!Y:Y,In_consumos!$H:$H,Matriz_de_consumo!$B19,In_consumos!$B:$B,Salida!$C$5),0)</f>
        <v>15600</v>
      </c>
      <c r="T19" s="6">
        <f>+ROUND(SUMIFS(In_consumos!Z:Z,In_consumos!$H:$H,Matriz_de_consumo!$B19,In_consumos!$B:$B,Salida!$C$5),0)</f>
        <v>16160</v>
      </c>
      <c r="U19" s="6">
        <f>+ROUND(SUMIFS(In_consumos!AA:AA,In_consumos!$H:$H,Matriz_de_consumo!$B19,In_consumos!$B:$B,Salida!$C$5),0)</f>
        <v>17320</v>
      </c>
      <c r="V19" s="6">
        <f>+ROUND(SUMIFS(In_consumos!AB:AB,In_consumos!$H:$H,Matriz_de_consumo!$B19,In_consumos!$B:$B,Salida!$C$5),0)</f>
        <v>17480</v>
      </c>
      <c r="W19" s="6">
        <f>+ROUND(SUMIFS(In_consumos!AC:AC,In_consumos!$H:$H,Matriz_de_consumo!$B19,In_consumos!$B:$B,Salida!$C$5),0)</f>
        <v>17680</v>
      </c>
      <c r="X19" s="6">
        <f>+ROUND(SUMIFS(In_consumos!AD:AD,In_consumos!$H:$H,Matriz_de_consumo!$B19,In_consumos!$B:$B,Salida!$C$5),0)</f>
        <v>17480</v>
      </c>
      <c r="Y19" s="6">
        <f>+ROUND(SUMIFS(In_consumos!AE:AE,In_consumos!$H:$H,Matriz_de_consumo!$B19,In_consumos!$B:$B,Salida!$C$5),0)</f>
        <v>17400</v>
      </c>
      <c r="Z19" s="6">
        <f>+ROUND(SUMIFS(In_consumos!AF:AF,In_consumos!$H:$H,Matriz_de_consumo!$B19,In_consumos!$B:$B,Salida!$C$5),0)</f>
        <v>16760</v>
      </c>
    </row>
    <row r="20" spans="2:26" x14ac:dyDescent="0.2">
      <c r="B20" s="5">
        <f t="shared" si="0"/>
        <v>43844</v>
      </c>
      <c r="C20" s="6">
        <f>+ROUND(SUMIFS(In_consumos!I:I,In_consumos!$H:$H,Matriz_de_consumo!$B20,In_consumos!$B:$B,Salida!$C$5),0)</f>
        <v>16680</v>
      </c>
      <c r="D20" s="6">
        <f>+ROUND(SUMIFS(In_consumos!J:J,In_consumos!$H:$H,Matriz_de_consumo!$B20,In_consumos!$B:$B,Salida!$C$5),0)</f>
        <v>16760</v>
      </c>
      <c r="E20" s="6">
        <f>+ROUND(SUMIFS(In_consumos!K:K,In_consumos!$H:$H,Matriz_de_consumo!$B20,In_consumos!$B:$B,Salida!$C$5),0)</f>
        <v>16960</v>
      </c>
      <c r="F20" s="6">
        <f>+ROUND(SUMIFS(In_consumos!L:L,In_consumos!$H:$H,Matriz_de_consumo!$B20,In_consumos!$B:$B,Salida!$C$5),0)</f>
        <v>17040</v>
      </c>
      <c r="G20" s="6">
        <f>+ROUND(SUMIFS(In_consumos!M:M,In_consumos!$H:$H,Matriz_de_consumo!$B20,In_consumos!$B:$B,Salida!$C$5),0)</f>
        <v>16880</v>
      </c>
      <c r="H20" s="6">
        <f>+ROUND(SUMIFS(In_consumos!N:N,In_consumos!$H:$H,Matriz_de_consumo!$B20,In_consumos!$B:$B,Salida!$C$5),0)</f>
        <v>16480</v>
      </c>
      <c r="I20" s="6">
        <f>+ROUND(SUMIFS(In_consumos!O:O,In_consumos!$H:$H,Matriz_de_consumo!$B20,In_consumos!$B:$B,Salida!$C$5),0)</f>
        <v>17280</v>
      </c>
      <c r="J20" s="6">
        <f>+ROUND(SUMIFS(In_consumos!P:P,In_consumos!$H:$H,Matriz_de_consumo!$B20,In_consumos!$B:$B,Salida!$C$5),0)</f>
        <v>16920</v>
      </c>
      <c r="K20" s="6">
        <f>+ROUND(SUMIFS(In_consumos!Q:Q,In_consumos!$H:$H,Matriz_de_consumo!$B20,In_consumos!$B:$B,Salida!$C$5),0)</f>
        <v>17040</v>
      </c>
      <c r="L20" s="6">
        <f>+ROUND(SUMIFS(In_consumos!R:R,In_consumos!$H:$H,Matriz_de_consumo!$B20,In_consumos!$B:$B,Salida!$C$5),0)</f>
        <v>16920</v>
      </c>
      <c r="M20" s="6">
        <f>+ROUND(SUMIFS(In_consumos!S:S,In_consumos!$H:$H,Matriz_de_consumo!$B20,In_consumos!$B:$B,Salida!$C$5),0)</f>
        <v>16440</v>
      </c>
      <c r="N20" s="6">
        <f>+ROUND(SUMIFS(In_consumos!T:T,In_consumos!$H:$H,Matriz_de_consumo!$B20,In_consumos!$B:$B,Salida!$C$5),0)</f>
        <v>15800</v>
      </c>
      <c r="O20" s="6">
        <f>+ROUND(SUMIFS(In_consumos!U:U,In_consumos!$H:$H,Matriz_de_consumo!$B20,In_consumos!$B:$B,Salida!$C$5),0)</f>
        <v>16440</v>
      </c>
      <c r="P20" s="6">
        <f>+ROUND(SUMIFS(In_consumos!V:V,In_consumos!$H:$H,Matriz_de_consumo!$B20,In_consumos!$B:$B,Salida!$C$5),0)</f>
        <v>17320</v>
      </c>
      <c r="Q20" s="6">
        <f>+ROUND(SUMIFS(In_consumos!W:W,In_consumos!$H:$H,Matriz_de_consumo!$B20,In_consumos!$B:$B,Salida!$C$5),0)</f>
        <v>17240</v>
      </c>
      <c r="R20" s="6">
        <f>+ROUND(SUMIFS(In_consumos!X:X,In_consumos!$H:$H,Matriz_de_consumo!$B20,In_consumos!$B:$B,Salida!$C$5),0)</f>
        <v>17320</v>
      </c>
      <c r="S20" s="6">
        <f>+ROUND(SUMIFS(In_consumos!Y:Y,In_consumos!$H:$H,Matriz_de_consumo!$B20,In_consumos!$B:$B,Salida!$C$5),0)</f>
        <v>17360</v>
      </c>
      <c r="T20" s="6">
        <f>+ROUND(SUMIFS(In_consumos!Z:Z,In_consumos!$H:$H,Matriz_de_consumo!$B20,In_consumos!$B:$B,Salida!$C$5),0)</f>
        <v>17040</v>
      </c>
      <c r="U20" s="6">
        <f>+ROUND(SUMIFS(In_consumos!AA:AA,In_consumos!$H:$H,Matriz_de_consumo!$B20,In_consumos!$B:$B,Salida!$C$5),0)</f>
        <v>15960</v>
      </c>
      <c r="V20" s="6">
        <f>+ROUND(SUMIFS(In_consumos!AB:AB,In_consumos!$H:$H,Matriz_de_consumo!$B20,In_consumos!$B:$B,Salida!$C$5),0)</f>
        <v>17240</v>
      </c>
      <c r="W20" s="6">
        <f>+ROUND(SUMIFS(In_consumos!AC:AC,In_consumos!$H:$H,Matriz_de_consumo!$B20,In_consumos!$B:$B,Salida!$C$5),0)</f>
        <v>17400</v>
      </c>
      <c r="X20" s="6">
        <f>+ROUND(SUMIFS(In_consumos!AD:AD,In_consumos!$H:$H,Matriz_de_consumo!$B20,In_consumos!$B:$B,Salida!$C$5),0)</f>
        <v>17440</v>
      </c>
      <c r="Y20" s="6">
        <f>+ROUND(SUMIFS(In_consumos!AE:AE,In_consumos!$H:$H,Matriz_de_consumo!$B20,In_consumos!$B:$B,Salida!$C$5),0)</f>
        <v>16960</v>
      </c>
      <c r="Z20" s="6">
        <f>+ROUND(SUMIFS(In_consumos!AF:AF,In_consumos!$H:$H,Matriz_de_consumo!$B20,In_consumos!$B:$B,Salida!$C$5),0)</f>
        <v>16600</v>
      </c>
    </row>
    <row r="21" spans="2:26" x14ac:dyDescent="0.2">
      <c r="B21" s="5">
        <f t="shared" si="0"/>
        <v>43845</v>
      </c>
      <c r="C21" s="6">
        <f>+ROUND(SUMIFS(In_consumos!I:I,In_consumos!$H:$H,Matriz_de_consumo!$B21,In_consumos!$B:$B,Salida!$C$5),0)</f>
        <v>16240</v>
      </c>
      <c r="D21" s="6">
        <f>+ROUND(SUMIFS(In_consumos!J:J,In_consumos!$H:$H,Matriz_de_consumo!$B21,In_consumos!$B:$B,Salida!$C$5),0)</f>
        <v>16560</v>
      </c>
      <c r="E21" s="6">
        <f>+ROUND(SUMIFS(In_consumos!K:K,In_consumos!$H:$H,Matriz_de_consumo!$B21,In_consumos!$B:$B,Salida!$C$5),0)</f>
        <v>17400</v>
      </c>
      <c r="F21" s="6">
        <f>+ROUND(SUMIFS(In_consumos!L:L,In_consumos!$H:$H,Matriz_de_consumo!$B21,In_consumos!$B:$B,Salida!$C$5),0)</f>
        <v>17200</v>
      </c>
      <c r="G21" s="6">
        <f>+ROUND(SUMIFS(In_consumos!M:M,In_consumos!$H:$H,Matriz_de_consumo!$B21,In_consumos!$B:$B,Salida!$C$5),0)</f>
        <v>17560</v>
      </c>
      <c r="H21" s="6">
        <f>+ROUND(SUMIFS(In_consumos!N:N,In_consumos!$H:$H,Matriz_de_consumo!$B21,In_consumos!$B:$B,Salida!$C$5),0)</f>
        <v>16480</v>
      </c>
      <c r="I21" s="6">
        <f>+ROUND(SUMIFS(In_consumos!O:O,In_consumos!$H:$H,Matriz_de_consumo!$B21,In_consumos!$B:$B,Salida!$C$5),0)</f>
        <v>16960</v>
      </c>
      <c r="J21" s="6">
        <f>+ROUND(SUMIFS(In_consumos!P:P,In_consumos!$H:$H,Matriz_de_consumo!$B21,In_consumos!$B:$B,Salida!$C$5),0)</f>
        <v>16840</v>
      </c>
      <c r="K21" s="6">
        <f>+ROUND(SUMIFS(In_consumos!Q:Q,In_consumos!$H:$H,Matriz_de_consumo!$B21,In_consumos!$B:$B,Salida!$C$5),0)</f>
        <v>17520</v>
      </c>
      <c r="L21" s="6">
        <f>+ROUND(SUMIFS(In_consumos!R:R,In_consumos!$H:$H,Matriz_de_consumo!$B21,In_consumos!$B:$B,Salida!$C$5),0)</f>
        <v>16520</v>
      </c>
      <c r="M21" s="6">
        <f>+ROUND(SUMIFS(In_consumos!S:S,In_consumos!$H:$H,Matriz_de_consumo!$B21,In_consumos!$B:$B,Salida!$C$5),0)</f>
        <v>16920</v>
      </c>
      <c r="N21" s="6">
        <f>+ROUND(SUMIFS(In_consumos!T:T,In_consumos!$H:$H,Matriz_de_consumo!$B21,In_consumos!$B:$B,Salida!$C$5),0)</f>
        <v>17440</v>
      </c>
      <c r="O21" s="6">
        <f>+ROUND(SUMIFS(In_consumos!U:U,In_consumos!$H:$H,Matriz_de_consumo!$B21,In_consumos!$B:$B,Salida!$C$5),0)</f>
        <v>17200</v>
      </c>
      <c r="P21" s="6">
        <f>+ROUND(SUMIFS(In_consumos!V:V,In_consumos!$H:$H,Matriz_de_consumo!$B21,In_consumos!$B:$B,Salida!$C$5),0)</f>
        <v>16800</v>
      </c>
      <c r="Q21" s="6">
        <f>+ROUND(SUMIFS(In_consumos!W:W,In_consumos!$H:$H,Matriz_de_consumo!$B21,In_consumos!$B:$B,Salida!$C$5),0)</f>
        <v>16440</v>
      </c>
      <c r="R21" s="6">
        <f>+ROUND(SUMIFS(In_consumos!X:X,In_consumos!$H:$H,Matriz_de_consumo!$B21,In_consumos!$B:$B,Salida!$C$5),0)</f>
        <v>16840</v>
      </c>
      <c r="S21" s="6">
        <f>+ROUND(SUMIFS(In_consumos!Y:Y,In_consumos!$H:$H,Matriz_de_consumo!$B21,In_consumos!$B:$B,Salida!$C$5),0)</f>
        <v>17440</v>
      </c>
      <c r="T21" s="6">
        <f>+ROUND(SUMIFS(In_consumos!Z:Z,In_consumos!$H:$H,Matriz_de_consumo!$B21,In_consumos!$B:$B,Salida!$C$5),0)</f>
        <v>17480</v>
      </c>
      <c r="U21" s="6">
        <f>+ROUND(SUMIFS(In_consumos!AA:AA,In_consumos!$H:$H,Matriz_de_consumo!$B21,In_consumos!$B:$B,Salida!$C$5),0)</f>
        <v>17080</v>
      </c>
      <c r="V21" s="6">
        <f>+ROUND(SUMIFS(In_consumos!AB:AB,In_consumos!$H:$H,Matriz_de_consumo!$B21,In_consumos!$B:$B,Salida!$C$5),0)</f>
        <v>17280</v>
      </c>
      <c r="W21" s="6">
        <f>+ROUND(SUMIFS(In_consumos!AC:AC,In_consumos!$H:$H,Matriz_de_consumo!$B21,In_consumos!$B:$B,Salida!$C$5),0)</f>
        <v>17120</v>
      </c>
      <c r="X21" s="6">
        <f>+ROUND(SUMIFS(In_consumos!AD:AD,In_consumos!$H:$H,Matriz_de_consumo!$B21,In_consumos!$B:$B,Salida!$C$5),0)</f>
        <v>17800</v>
      </c>
      <c r="Y21" s="6">
        <f>+ROUND(SUMIFS(In_consumos!AE:AE,In_consumos!$H:$H,Matriz_de_consumo!$B21,In_consumos!$B:$B,Salida!$C$5),0)</f>
        <v>17720</v>
      </c>
      <c r="Z21" s="6">
        <f>+ROUND(SUMIFS(In_consumos!AF:AF,In_consumos!$H:$H,Matriz_de_consumo!$B21,In_consumos!$B:$B,Salida!$C$5),0)</f>
        <v>17760</v>
      </c>
    </row>
    <row r="22" spans="2:26" x14ac:dyDescent="0.2">
      <c r="B22" s="5">
        <f t="shared" si="0"/>
        <v>43846</v>
      </c>
      <c r="C22" s="6">
        <f>+ROUND(SUMIFS(In_consumos!I:I,In_consumos!$H:$H,Matriz_de_consumo!$B22,In_consumos!$B:$B,Salida!$C$5),0)</f>
        <v>17560</v>
      </c>
      <c r="D22" s="6">
        <f>+ROUND(SUMIFS(In_consumos!J:J,In_consumos!$H:$H,Matriz_de_consumo!$B22,In_consumos!$B:$B,Salida!$C$5),0)</f>
        <v>16880</v>
      </c>
      <c r="E22" s="6">
        <f>+ROUND(SUMIFS(In_consumos!K:K,In_consumos!$H:$H,Matriz_de_consumo!$B22,In_consumos!$B:$B,Salida!$C$5),0)</f>
        <v>16440</v>
      </c>
      <c r="F22" s="6">
        <f>+ROUND(SUMIFS(In_consumos!L:L,In_consumos!$H:$H,Matriz_de_consumo!$B22,In_consumos!$B:$B,Salida!$C$5),0)</f>
        <v>17000</v>
      </c>
      <c r="G22" s="6">
        <f>+ROUND(SUMIFS(In_consumos!M:M,In_consumos!$H:$H,Matriz_de_consumo!$B22,In_consumos!$B:$B,Salida!$C$5),0)</f>
        <v>17080</v>
      </c>
      <c r="H22" s="6">
        <f>+ROUND(SUMIFS(In_consumos!N:N,In_consumos!$H:$H,Matriz_de_consumo!$B22,In_consumos!$B:$B,Salida!$C$5),0)</f>
        <v>16880</v>
      </c>
      <c r="I22" s="6">
        <f>+ROUND(SUMIFS(In_consumos!O:O,In_consumos!$H:$H,Matriz_de_consumo!$B22,In_consumos!$B:$B,Salida!$C$5),0)</f>
        <v>17880</v>
      </c>
      <c r="J22" s="6">
        <f>+ROUND(SUMIFS(In_consumos!P:P,In_consumos!$H:$H,Matriz_de_consumo!$B22,In_consumos!$B:$B,Salida!$C$5),0)</f>
        <v>17560</v>
      </c>
      <c r="K22" s="6">
        <f>+ROUND(SUMIFS(In_consumos!Q:Q,In_consumos!$H:$H,Matriz_de_consumo!$B22,In_consumos!$B:$B,Salida!$C$5),0)</f>
        <v>17480</v>
      </c>
      <c r="L22" s="6">
        <f>+ROUND(SUMIFS(In_consumos!R:R,In_consumos!$H:$H,Matriz_de_consumo!$B22,In_consumos!$B:$B,Salida!$C$5),0)</f>
        <v>17280</v>
      </c>
      <c r="M22" s="6">
        <f>+ROUND(SUMIFS(In_consumos!S:S,In_consumos!$H:$H,Matriz_de_consumo!$B22,In_consumos!$B:$B,Salida!$C$5),0)</f>
        <v>15800</v>
      </c>
      <c r="N22" s="6">
        <f>+ROUND(SUMIFS(In_consumos!T:T,In_consumos!$H:$H,Matriz_de_consumo!$B22,In_consumos!$B:$B,Salida!$C$5),0)</f>
        <v>16960</v>
      </c>
      <c r="O22" s="6">
        <f>+ROUND(SUMIFS(In_consumos!U:U,In_consumos!$H:$H,Matriz_de_consumo!$B22,In_consumos!$B:$B,Salida!$C$5),0)</f>
        <v>17520</v>
      </c>
      <c r="P22" s="6">
        <f>+ROUND(SUMIFS(In_consumos!V:V,In_consumos!$H:$H,Matriz_de_consumo!$B22,In_consumos!$B:$B,Salida!$C$5),0)</f>
        <v>16200</v>
      </c>
      <c r="Q22" s="6">
        <f>+ROUND(SUMIFS(In_consumos!W:W,In_consumos!$H:$H,Matriz_de_consumo!$B22,In_consumos!$B:$B,Salida!$C$5),0)</f>
        <v>17400</v>
      </c>
      <c r="R22" s="6">
        <f>+ROUND(SUMIFS(In_consumos!X:X,In_consumos!$H:$H,Matriz_de_consumo!$B22,In_consumos!$B:$B,Salida!$C$5),0)</f>
        <v>17480</v>
      </c>
      <c r="S22" s="6">
        <f>+ROUND(SUMIFS(In_consumos!Y:Y,In_consumos!$H:$H,Matriz_de_consumo!$B22,In_consumos!$B:$B,Salida!$C$5),0)</f>
        <v>16760</v>
      </c>
      <c r="T22" s="6">
        <f>+ROUND(SUMIFS(In_consumos!Z:Z,In_consumos!$H:$H,Matriz_de_consumo!$B22,In_consumos!$B:$B,Salida!$C$5),0)</f>
        <v>17360</v>
      </c>
      <c r="U22" s="6">
        <f>+ROUND(SUMIFS(In_consumos!AA:AA,In_consumos!$H:$H,Matriz_de_consumo!$B22,In_consumos!$B:$B,Salida!$C$5),0)</f>
        <v>17560</v>
      </c>
      <c r="V22" s="6">
        <f>+ROUND(SUMIFS(In_consumos!AB:AB,In_consumos!$H:$H,Matriz_de_consumo!$B22,In_consumos!$B:$B,Salida!$C$5),0)</f>
        <v>17400</v>
      </c>
      <c r="W22" s="6">
        <f>+ROUND(SUMIFS(In_consumos!AC:AC,In_consumos!$H:$H,Matriz_de_consumo!$B22,In_consumos!$B:$B,Salida!$C$5),0)</f>
        <v>17280</v>
      </c>
      <c r="X22" s="6">
        <f>+ROUND(SUMIFS(In_consumos!AD:AD,In_consumos!$H:$H,Matriz_de_consumo!$B22,In_consumos!$B:$B,Salida!$C$5),0)</f>
        <v>16920</v>
      </c>
      <c r="Y22" s="6">
        <f>+ROUND(SUMIFS(In_consumos!AE:AE,In_consumos!$H:$H,Matriz_de_consumo!$B22,In_consumos!$B:$B,Salida!$C$5),0)</f>
        <v>13320</v>
      </c>
      <c r="Z22" s="6">
        <f>+ROUND(SUMIFS(In_consumos!AF:AF,In_consumos!$H:$H,Matriz_de_consumo!$B22,In_consumos!$B:$B,Salida!$C$5),0)</f>
        <v>17360</v>
      </c>
    </row>
    <row r="23" spans="2:26" x14ac:dyDescent="0.2">
      <c r="B23" s="5">
        <f t="shared" si="0"/>
        <v>43847</v>
      </c>
      <c r="C23" s="6">
        <f>+ROUND(SUMIFS(In_consumos!I:I,In_consumos!$H:$H,Matriz_de_consumo!$B23,In_consumos!$B:$B,Salida!$C$5),0)</f>
        <v>17320</v>
      </c>
      <c r="D23" s="6">
        <f>+ROUND(SUMIFS(In_consumos!J:J,In_consumos!$H:$H,Matriz_de_consumo!$B23,In_consumos!$B:$B,Salida!$C$5),0)</f>
        <v>17520</v>
      </c>
      <c r="E23" s="6">
        <f>+ROUND(SUMIFS(In_consumos!K:K,In_consumos!$H:$H,Matriz_de_consumo!$B23,In_consumos!$B:$B,Salida!$C$5),0)</f>
        <v>14120</v>
      </c>
      <c r="F23" s="6">
        <f>+ROUND(SUMIFS(In_consumos!L:L,In_consumos!$H:$H,Matriz_de_consumo!$B23,In_consumos!$B:$B,Salida!$C$5),0)</f>
        <v>16560</v>
      </c>
      <c r="G23" s="6">
        <f>+ROUND(SUMIFS(In_consumos!M:M,In_consumos!$H:$H,Matriz_de_consumo!$B23,In_consumos!$B:$B,Salida!$C$5),0)</f>
        <v>16880</v>
      </c>
      <c r="H23" s="6">
        <f>+ROUND(SUMIFS(In_consumos!N:N,In_consumos!$H:$H,Matriz_de_consumo!$B23,In_consumos!$B:$B,Salida!$C$5),0)</f>
        <v>13880</v>
      </c>
      <c r="I23" s="6">
        <f>+ROUND(SUMIFS(In_consumos!O:O,In_consumos!$H:$H,Matriz_de_consumo!$B23,In_consumos!$B:$B,Salida!$C$5),0)</f>
        <v>16800</v>
      </c>
      <c r="J23" s="6">
        <f>+ROUND(SUMIFS(In_consumos!P:P,In_consumos!$H:$H,Matriz_de_consumo!$B23,In_consumos!$B:$B,Salida!$C$5),0)</f>
        <v>17360</v>
      </c>
      <c r="K23" s="6">
        <f>+ROUND(SUMIFS(In_consumos!Q:Q,In_consumos!$H:$H,Matriz_de_consumo!$B23,In_consumos!$B:$B,Salida!$C$5),0)</f>
        <v>17400</v>
      </c>
      <c r="L23" s="6">
        <f>+ROUND(SUMIFS(In_consumos!R:R,In_consumos!$H:$H,Matriz_de_consumo!$B23,In_consumos!$B:$B,Salida!$C$5),0)</f>
        <v>17400</v>
      </c>
      <c r="M23" s="6">
        <f>+ROUND(SUMIFS(In_consumos!S:S,In_consumos!$H:$H,Matriz_de_consumo!$B23,In_consumos!$B:$B,Salida!$C$5),0)</f>
        <v>17240</v>
      </c>
      <c r="N23" s="6">
        <f>+ROUND(SUMIFS(In_consumos!T:T,In_consumos!$H:$H,Matriz_de_consumo!$B23,In_consumos!$B:$B,Salida!$C$5),0)</f>
        <v>15640</v>
      </c>
      <c r="O23" s="6">
        <f>+ROUND(SUMIFS(In_consumos!U:U,In_consumos!$H:$H,Matriz_de_consumo!$B23,In_consumos!$B:$B,Salida!$C$5),0)</f>
        <v>17160</v>
      </c>
      <c r="P23" s="6">
        <f>+ROUND(SUMIFS(In_consumos!V:V,In_consumos!$H:$H,Matriz_de_consumo!$B23,In_consumos!$B:$B,Salida!$C$5),0)</f>
        <v>16920</v>
      </c>
      <c r="Q23" s="6">
        <f>+ROUND(SUMIFS(In_consumos!W:W,In_consumos!$H:$H,Matriz_de_consumo!$B23,In_consumos!$B:$B,Salida!$C$5),0)</f>
        <v>17480</v>
      </c>
      <c r="R23" s="6">
        <f>+ROUND(SUMIFS(In_consumos!X:X,In_consumos!$H:$H,Matriz_de_consumo!$B23,In_consumos!$B:$B,Salida!$C$5),0)</f>
        <v>16800</v>
      </c>
      <c r="S23" s="6">
        <f>+ROUND(SUMIFS(In_consumos!Y:Y,In_consumos!$H:$H,Matriz_de_consumo!$B23,In_consumos!$B:$B,Salida!$C$5),0)</f>
        <v>16760</v>
      </c>
      <c r="T23" s="6">
        <f>+ROUND(SUMIFS(In_consumos!Z:Z,In_consumos!$H:$H,Matriz_de_consumo!$B23,In_consumos!$B:$B,Salida!$C$5),0)</f>
        <v>17040</v>
      </c>
      <c r="U23" s="6">
        <f>+ROUND(SUMIFS(In_consumos!AA:AA,In_consumos!$H:$H,Matriz_de_consumo!$B23,In_consumos!$B:$B,Salida!$C$5),0)</f>
        <v>16400</v>
      </c>
      <c r="V23" s="6">
        <f>+ROUND(SUMIFS(In_consumos!AB:AB,In_consumos!$H:$H,Matriz_de_consumo!$B23,In_consumos!$B:$B,Salida!$C$5),0)</f>
        <v>16760</v>
      </c>
      <c r="W23" s="6">
        <f>+ROUND(SUMIFS(In_consumos!AC:AC,In_consumos!$H:$H,Matriz_de_consumo!$B23,In_consumos!$B:$B,Salida!$C$5),0)</f>
        <v>17400</v>
      </c>
      <c r="X23" s="6">
        <f>+ROUND(SUMIFS(In_consumos!AD:AD,In_consumos!$H:$H,Matriz_de_consumo!$B23,In_consumos!$B:$B,Salida!$C$5),0)</f>
        <v>17040</v>
      </c>
      <c r="Y23" s="6">
        <f>+ROUND(SUMIFS(In_consumos!AE:AE,In_consumos!$H:$H,Matriz_de_consumo!$B23,In_consumos!$B:$B,Salida!$C$5),0)</f>
        <v>16280</v>
      </c>
      <c r="Z23" s="6">
        <f>+ROUND(SUMIFS(In_consumos!AF:AF,In_consumos!$H:$H,Matriz_de_consumo!$B23,In_consumos!$B:$B,Salida!$C$5),0)</f>
        <v>17040</v>
      </c>
    </row>
    <row r="24" spans="2:26" x14ac:dyDescent="0.2">
      <c r="B24" s="5">
        <f t="shared" si="0"/>
        <v>43848</v>
      </c>
      <c r="C24" s="6">
        <f>+ROUND(SUMIFS(In_consumos!I:I,In_consumos!$H:$H,Matriz_de_consumo!$B24,In_consumos!$B:$B,Salida!$C$5),0)</f>
        <v>16880</v>
      </c>
      <c r="D24" s="6">
        <f>+ROUND(SUMIFS(In_consumos!J:J,In_consumos!$H:$H,Matriz_de_consumo!$B24,In_consumos!$B:$B,Salida!$C$5),0)</f>
        <v>12360</v>
      </c>
      <c r="E24" s="6">
        <f>+ROUND(SUMIFS(In_consumos!K:K,In_consumos!$H:$H,Matriz_de_consumo!$B24,In_consumos!$B:$B,Salida!$C$5),0)</f>
        <v>16600</v>
      </c>
      <c r="F24" s="6">
        <f>+ROUND(SUMIFS(In_consumos!L:L,In_consumos!$H:$H,Matriz_de_consumo!$B24,In_consumos!$B:$B,Salida!$C$5),0)</f>
        <v>16840</v>
      </c>
      <c r="G24" s="6">
        <f>+ROUND(SUMIFS(In_consumos!M:M,In_consumos!$H:$H,Matriz_de_consumo!$B24,In_consumos!$B:$B,Salida!$C$5),0)</f>
        <v>17120</v>
      </c>
      <c r="H24" s="6">
        <f>+ROUND(SUMIFS(In_consumos!N:N,In_consumos!$H:$H,Matriz_de_consumo!$B24,In_consumos!$B:$B,Salida!$C$5),0)</f>
        <v>17040</v>
      </c>
      <c r="I24" s="6">
        <f>+ROUND(SUMIFS(In_consumos!O:O,In_consumos!$H:$H,Matriz_de_consumo!$B24,In_consumos!$B:$B,Salida!$C$5),0)</f>
        <v>17000</v>
      </c>
      <c r="J24" s="6">
        <f>+ROUND(SUMIFS(In_consumos!P:P,In_consumos!$H:$H,Matriz_de_consumo!$B24,In_consumos!$B:$B,Salida!$C$5),0)</f>
        <v>16600</v>
      </c>
      <c r="K24" s="6">
        <f>+ROUND(SUMIFS(In_consumos!Q:Q,In_consumos!$H:$H,Matriz_de_consumo!$B24,In_consumos!$B:$B,Salida!$C$5),0)</f>
        <v>16640</v>
      </c>
      <c r="L24" s="6">
        <f>+ROUND(SUMIFS(In_consumos!R:R,In_consumos!$H:$H,Matriz_de_consumo!$B24,In_consumos!$B:$B,Salida!$C$5),0)</f>
        <v>17160</v>
      </c>
      <c r="M24" s="6">
        <f>+ROUND(SUMIFS(In_consumos!S:S,In_consumos!$H:$H,Matriz_de_consumo!$B24,In_consumos!$B:$B,Salida!$C$5),0)</f>
        <v>16440</v>
      </c>
      <c r="N24" s="6">
        <f>+ROUND(SUMIFS(In_consumos!T:T,In_consumos!$H:$H,Matriz_de_consumo!$B24,In_consumos!$B:$B,Salida!$C$5),0)</f>
        <v>16200</v>
      </c>
      <c r="O24" s="6">
        <f>+ROUND(SUMIFS(In_consumos!U:U,In_consumos!$H:$H,Matriz_de_consumo!$B24,In_consumos!$B:$B,Salida!$C$5),0)</f>
        <v>17400</v>
      </c>
      <c r="P24" s="6">
        <f>+ROUND(SUMIFS(In_consumos!V:V,In_consumos!$H:$H,Matriz_de_consumo!$B24,In_consumos!$B:$B,Salida!$C$5),0)</f>
        <v>17240</v>
      </c>
      <c r="Q24" s="6">
        <f>+ROUND(SUMIFS(In_consumos!W:W,In_consumos!$H:$H,Matriz_de_consumo!$B24,In_consumos!$B:$B,Salida!$C$5),0)</f>
        <v>16080</v>
      </c>
      <c r="R24" s="6">
        <f>+ROUND(SUMIFS(In_consumos!X:X,In_consumos!$H:$H,Matriz_de_consumo!$B24,In_consumos!$B:$B,Salida!$C$5),0)</f>
        <v>16560</v>
      </c>
      <c r="S24" s="6">
        <f>+ROUND(SUMIFS(In_consumos!Y:Y,In_consumos!$H:$H,Matriz_de_consumo!$B24,In_consumos!$B:$B,Salida!$C$5),0)</f>
        <v>17360</v>
      </c>
      <c r="T24" s="6">
        <f>+ROUND(SUMIFS(In_consumos!Z:Z,In_consumos!$H:$H,Matriz_de_consumo!$B24,In_consumos!$B:$B,Salida!$C$5),0)</f>
        <v>17360</v>
      </c>
      <c r="U24" s="6">
        <f>+ROUND(SUMIFS(In_consumos!AA:AA,In_consumos!$H:$H,Matriz_de_consumo!$B24,In_consumos!$B:$B,Salida!$C$5),0)</f>
        <v>16960</v>
      </c>
      <c r="V24" s="6">
        <f>+ROUND(SUMIFS(In_consumos!AB:AB,In_consumos!$H:$H,Matriz_de_consumo!$B24,In_consumos!$B:$B,Salida!$C$5),0)</f>
        <v>16840</v>
      </c>
      <c r="W24" s="6">
        <f>+ROUND(SUMIFS(In_consumos!AC:AC,In_consumos!$H:$H,Matriz_de_consumo!$B24,In_consumos!$B:$B,Salida!$C$5),0)</f>
        <v>16800</v>
      </c>
      <c r="X24" s="6">
        <f>+ROUND(SUMIFS(In_consumos!AD:AD,In_consumos!$H:$H,Matriz_de_consumo!$B24,In_consumos!$B:$B,Salida!$C$5),0)</f>
        <v>16880</v>
      </c>
      <c r="Y24" s="6">
        <f>+ROUND(SUMIFS(In_consumos!AE:AE,In_consumos!$H:$H,Matriz_de_consumo!$B24,In_consumos!$B:$B,Salida!$C$5),0)</f>
        <v>16160</v>
      </c>
      <c r="Z24" s="6">
        <f>+ROUND(SUMIFS(In_consumos!AF:AF,In_consumos!$H:$H,Matriz_de_consumo!$B24,In_consumos!$B:$B,Salida!$C$5),0)</f>
        <v>16160</v>
      </c>
    </row>
    <row r="25" spans="2:26" x14ac:dyDescent="0.2">
      <c r="B25" s="5">
        <f t="shared" si="0"/>
        <v>43849</v>
      </c>
      <c r="C25" s="6">
        <f>+ROUND(SUMIFS(In_consumos!I:I,In_consumos!$H:$H,Matriz_de_consumo!$B25,In_consumos!$B:$B,Salida!$C$5),0)</f>
        <v>17160</v>
      </c>
      <c r="D25" s="6">
        <f>+ROUND(SUMIFS(In_consumos!J:J,In_consumos!$H:$H,Matriz_de_consumo!$B25,In_consumos!$B:$B,Salida!$C$5),0)</f>
        <v>17200</v>
      </c>
      <c r="E25" s="6">
        <f>+ROUND(SUMIFS(In_consumos!K:K,In_consumos!$H:$H,Matriz_de_consumo!$B25,In_consumos!$B:$B,Salida!$C$5),0)</f>
        <v>16880</v>
      </c>
      <c r="F25" s="6">
        <f>+ROUND(SUMIFS(In_consumos!L:L,In_consumos!$H:$H,Matriz_de_consumo!$B25,In_consumos!$B:$B,Salida!$C$5),0)</f>
        <v>16640</v>
      </c>
      <c r="G25" s="6">
        <f>+ROUND(SUMIFS(In_consumos!M:M,In_consumos!$H:$H,Matriz_de_consumo!$B25,In_consumos!$B:$B,Salida!$C$5),0)</f>
        <v>16800</v>
      </c>
      <c r="H25" s="6">
        <f>+ROUND(SUMIFS(In_consumos!N:N,In_consumos!$H:$H,Matriz_de_consumo!$B25,In_consumos!$B:$B,Salida!$C$5),0)</f>
        <v>17600</v>
      </c>
      <c r="I25" s="6">
        <f>+ROUND(SUMIFS(In_consumos!O:O,In_consumos!$H:$H,Matriz_de_consumo!$B25,In_consumos!$B:$B,Salida!$C$5),0)</f>
        <v>17320</v>
      </c>
      <c r="J25" s="6">
        <f>+ROUND(SUMIFS(In_consumos!P:P,In_consumos!$H:$H,Matriz_de_consumo!$B25,In_consumos!$B:$B,Salida!$C$5),0)</f>
        <v>17240</v>
      </c>
      <c r="K25" s="6">
        <f>+ROUND(SUMIFS(In_consumos!Q:Q,In_consumos!$H:$H,Matriz_de_consumo!$B25,In_consumos!$B:$B,Salida!$C$5),0)</f>
        <v>17080</v>
      </c>
      <c r="L25" s="6">
        <f>+ROUND(SUMIFS(In_consumos!R:R,In_consumos!$H:$H,Matriz_de_consumo!$B25,In_consumos!$B:$B,Salida!$C$5),0)</f>
        <v>16320</v>
      </c>
      <c r="M25" s="6">
        <f>+ROUND(SUMIFS(In_consumos!S:S,In_consumos!$H:$H,Matriz_de_consumo!$B25,In_consumos!$B:$B,Salida!$C$5),0)</f>
        <v>17000</v>
      </c>
      <c r="N25" s="6">
        <f>+ROUND(SUMIFS(In_consumos!T:T,In_consumos!$H:$H,Matriz_de_consumo!$B25,In_consumos!$B:$B,Salida!$C$5),0)</f>
        <v>16400</v>
      </c>
      <c r="O25" s="6">
        <f>+ROUND(SUMIFS(In_consumos!U:U,In_consumos!$H:$H,Matriz_de_consumo!$B25,In_consumos!$B:$B,Salida!$C$5),0)</f>
        <v>17560</v>
      </c>
      <c r="P25" s="6">
        <f>+ROUND(SUMIFS(In_consumos!V:V,In_consumos!$H:$H,Matriz_de_consumo!$B25,In_consumos!$B:$B,Salida!$C$5),0)</f>
        <v>17480</v>
      </c>
      <c r="Q25" s="6">
        <f>+ROUND(SUMIFS(In_consumos!W:W,In_consumos!$H:$H,Matriz_de_consumo!$B25,In_consumos!$B:$B,Salida!$C$5),0)</f>
        <v>16880</v>
      </c>
      <c r="R25" s="6">
        <f>+ROUND(SUMIFS(In_consumos!X:X,In_consumos!$H:$H,Matriz_de_consumo!$B25,In_consumos!$B:$B,Salida!$C$5),0)</f>
        <v>16200</v>
      </c>
      <c r="S25" s="6">
        <f>+ROUND(SUMIFS(In_consumos!Y:Y,In_consumos!$H:$H,Matriz_de_consumo!$B25,In_consumos!$B:$B,Salida!$C$5),0)</f>
        <v>16000</v>
      </c>
      <c r="T25" s="6">
        <f>+ROUND(SUMIFS(In_consumos!Z:Z,In_consumos!$H:$H,Matriz_de_consumo!$B25,In_consumos!$B:$B,Salida!$C$5),0)</f>
        <v>16320</v>
      </c>
      <c r="U25" s="6">
        <f>+ROUND(SUMIFS(In_consumos!AA:AA,In_consumos!$H:$H,Matriz_de_consumo!$B25,In_consumos!$B:$B,Salida!$C$5),0)</f>
        <v>17120</v>
      </c>
      <c r="V25" s="6">
        <f>+ROUND(SUMIFS(In_consumos!AB:AB,In_consumos!$H:$H,Matriz_de_consumo!$B25,In_consumos!$B:$B,Salida!$C$5),0)</f>
        <v>16880</v>
      </c>
      <c r="W25" s="6">
        <f>+ROUND(SUMIFS(In_consumos!AC:AC,In_consumos!$H:$H,Matriz_de_consumo!$B25,In_consumos!$B:$B,Salida!$C$5),0)</f>
        <v>17400</v>
      </c>
      <c r="X25" s="6">
        <f>+ROUND(SUMIFS(In_consumos!AD:AD,In_consumos!$H:$H,Matriz_de_consumo!$B25,In_consumos!$B:$B,Salida!$C$5),0)</f>
        <v>17360</v>
      </c>
      <c r="Y25" s="6">
        <f>+ROUND(SUMIFS(In_consumos!AE:AE,In_consumos!$H:$H,Matriz_de_consumo!$B25,In_consumos!$B:$B,Salida!$C$5),0)</f>
        <v>16560</v>
      </c>
      <c r="Z25" s="6">
        <f>+ROUND(SUMIFS(In_consumos!AF:AF,In_consumos!$H:$H,Matriz_de_consumo!$B25,In_consumos!$B:$B,Salida!$C$5),0)</f>
        <v>17000</v>
      </c>
    </row>
    <row r="26" spans="2:26" x14ac:dyDescent="0.2">
      <c r="B26" s="5">
        <f t="shared" si="0"/>
        <v>43850</v>
      </c>
      <c r="C26" s="6">
        <f>+ROUND(SUMIFS(In_consumos!I:I,In_consumos!$H:$H,Matriz_de_consumo!$B26,In_consumos!$B:$B,Salida!$C$5),0)</f>
        <v>16840</v>
      </c>
      <c r="D26" s="6">
        <f>+ROUND(SUMIFS(In_consumos!J:J,In_consumos!$H:$H,Matriz_de_consumo!$B26,In_consumos!$B:$B,Salida!$C$5),0)</f>
        <v>17280</v>
      </c>
      <c r="E26" s="6">
        <f>+ROUND(SUMIFS(In_consumos!K:K,In_consumos!$H:$H,Matriz_de_consumo!$B26,In_consumos!$B:$B,Salida!$C$5),0)</f>
        <v>17440</v>
      </c>
      <c r="F26" s="6">
        <f>+ROUND(SUMIFS(In_consumos!L:L,In_consumos!$H:$H,Matriz_de_consumo!$B26,In_consumos!$B:$B,Salida!$C$5),0)</f>
        <v>17160</v>
      </c>
      <c r="G26" s="6">
        <f>+ROUND(SUMIFS(In_consumos!M:M,In_consumos!$H:$H,Matriz_de_consumo!$B26,In_consumos!$B:$B,Salida!$C$5),0)</f>
        <v>16840</v>
      </c>
      <c r="H26" s="6">
        <f>+ROUND(SUMIFS(In_consumos!N:N,In_consumos!$H:$H,Matriz_de_consumo!$B26,In_consumos!$B:$B,Salida!$C$5),0)</f>
        <v>17080</v>
      </c>
      <c r="I26" s="6">
        <f>+ROUND(SUMIFS(In_consumos!O:O,In_consumos!$H:$H,Matriz_de_consumo!$B26,In_consumos!$B:$B,Salida!$C$5),0)</f>
        <v>17200</v>
      </c>
      <c r="J26" s="6">
        <f>+ROUND(SUMIFS(In_consumos!P:P,In_consumos!$H:$H,Matriz_de_consumo!$B26,In_consumos!$B:$B,Salida!$C$5),0)</f>
        <v>17320</v>
      </c>
      <c r="K26" s="6">
        <f>+ROUND(SUMIFS(In_consumos!Q:Q,In_consumos!$H:$H,Matriz_de_consumo!$B26,In_consumos!$B:$B,Salida!$C$5),0)</f>
        <v>17400</v>
      </c>
      <c r="L26" s="6">
        <f>+ROUND(SUMIFS(In_consumos!R:R,In_consumos!$H:$H,Matriz_de_consumo!$B26,In_consumos!$B:$B,Salida!$C$5),0)</f>
        <v>16400</v>
      </c>
      <c r="M26" s="6">
        <f>+ROUND(SUMIFS(In_consumos!S:S,In_consumos!$H:$H,Matriz_de_consumo!$B26,In_consumos!$B:$B,Salida!$C$5),0)</f>
        <v>16200</v>
      </c>
      <c r="N26" s="6">
        <f>+ROUND(SUMIFS(In_consumos!T:T,In_consumos!$H:$H,Matriz_de_consumo!$B26,In_consumos!$B:$B,Salida!$C$5),0)</f>
        <v>16440</v>
      </c>
      <c r="O26" s="6">
        <f>+ROUND(SUMIFS(In_consumos!U:U,In_consumos!$H:$H,Matriz_de_consumo!$B26,In_consumos!$B:$B,Salida!$C$5),0)</f>
        <v>17200</v>
      </c>
      <c r="P26" s="6">
        <f>+ROUND(SUMIFS(In_consumos!V:V,In_consumos!$H:$H,Matriz_de_consumo!$B26,In_consumos!$B:$B,Salida!$C$5),0)</f>
        <v>17160</v>
      </c>
      <c r="Q26" s="6">
        <f>+ROUND(SUMIFS(In_consumos!W:W,In_consumos!$H:$H,Matriz_de_consumo!$B26,In_consumos!$B:$B,Salida!$C$5),0)</f>
        <v>16480</v>
      </c>
      <c r="R26" s="6">
        <f>+ROUND(SUMIFS(In_consumos!X:X,In_consumos!$H:$H,Matriz_de_consumo!$B26,In_consumos!$B:$B,Salida!$C$5),0)</f>
        <v>17000</v>
      </c>
      <c r="S26" s="6">
        <f>+ROUND(SUMIFS(In_consumos!Y:Y,In_consumos!$H:$H,Matriz_de_consumo!$B26,In_consumos!$B:$B,Salida!$C$5),0)</f>
        <v>16720</v>
      </c>
      <c r="T26" s="6">
        <f>+ROUND(SUMIFS(In_consumos!Z:Z,In_consumos!$H:$H,Matriz_de_consumo!$B26,In_consumos!$B:$B,Salida!$C$5),0)</f>
        <v>17000</v>
      </c>
      <c r="U26" s="6">
        <f>+ROUND(SUMIFS(In_consumos!AA:AA,In_consumos!$H:$H,Matriz_de_consumo!$B26,In_consumos!$B:$B,Salida!$C$5),0)</f>
        <v>16920</v>
      </c>
      <c r="V26" s="6">
        <f>+ROUND(SUMIFS(In_consumos!AB:AB,In_consumos!$H:$H,Matriz_de_consumo!$B26,In_consumos!$B:$B,Salida!$C$5),0)</f>
        <v>13480</v>
      </c>
      <c r="W26" s="6">
        <f>+ROUND(SUMIFS(In_consumos!AC:AC,In_consumos!$H:$H,Matriz_de_consumo!$B26,In_consumos!$B:$B,Salida!$C$5),0)</f>
        <v>16880</v>
      </c>
      <c r="X26" s="6">
        <f>+ROUND(SUMIFS(In_consumos!AD:AD,In_consumos!$H:$H,Matriz_de_consumo!$B26,In_consumos!$B:$B,Salida!$C$5),0)</f>
        <v>17080</v>
      </c>
      <c r="Y26" s="6">
        <f>+ROUND(SUMIFS(In_consumos!AE:AE,In_consumos!$H:$H,Matriz_de_consumo!$B26,In_consumos!$B:$B,Salida!$C$5),0)</f>
        <v>17160</v>
      </c>
      <c r="Z26" s="6">
        <f>+ROUND(SUMIFS(In_consumos!AF:AF,In_consumos!$H:$H,Matriz_de_consumo!$B26,In_consumos!$B:$B,Salida!$C$5),0)</f>
        <v>16960</v>
      </c>
    </row>
    <row r="27" spans="2:26" x14ac:dyDescent="0.2">
      <c r="B27" s="5">
        <f t="shared" si="0"/>
        <v>43851</v>
      </c>
      <c r="C27" s="6">
        <f>+ROUND(SUMIFS(In_consumos!I:I,In_consumos!$H:$H,Matriz_de_consumo!$B27,In_consumos!$B:$B,Salida!$C$5),0)</f>
        <v>17240</v>
      </c>
      <c r="D27" s="6">
        <f>+ROUND(SUMIFS(In_consumos!J:J,In_consumos!$H:$H,Matriz_de_consumo!$B27,In_consumos!$B:$B,Salida!$C$5),0)</f>
        <v>17480</v>
      </c>
      <c r="E27" s="6">
        <f>+ROUND(SUMIFS(In_consumos!K:K,In_consumos!$H:$H,Matriz_de_consumo!$B27,In_consumos!$B:$B,Salida!$C$5),0)</f>
        <v>17120</v>
      </c>
      <c r="F27" s="6">
        <f>+ROUND(SUMIFS(In_consumos!L:L,In_consumos!$H:$H,Matriz_de_consumo!$B27,In_consumos!$B:$B,Salida!$C$5),0)</f>
        <v>16080</v>
      </c>
      <c r="G27" s="6">
        <f>+ROUND(SUMIFS(In_consumos!M:M,In_consumos!$H:$H,Matriz_de_consumo!$B27,In_consumos!$B:$B,Salida!$C$5),0)</f>
        <v>13840</v>
      </c>
      <c r="H27" s="6">
        <f>+ROUND(SUMIFS(In_consumos!N:N,In_consumos!$H:$H,Matriz_de_consumo!$B27,In_consumos!$B:$B,Salida!$C$5),0)</f>
        <v>16640</v>
      </c>
      <c r="I27" s="6">
        <f>+ROUND(SUMIFS(In_consumos!O:O,In_consumos!$H:$H,Matriz_de_consumo!$B27,In_consumos!$B:$B,Salida!$C$5),0)</f>
        <v>17080</v>
      </c>
      <c r="J27" s="6">
        <f>+ROUND(SUMIFS(In_consumos!P:P,In_consumos!$H:$H,Matriz_de_consumo!$B27,In_consumos!$B:$B,Salida!$C$5),0)</f>
        <v>16960</v>
      </c>
      <c r="K27" s="6">
        <f>+ROUND(SUMIFS(In_consumos!Q:Q,In_consumos!$H:$H,Matriz_de_consumo!$B27,In_consumos!$B:$B,Salida!$C$5),0)</f>
        <v>16880</v>
      </c>
      <c r="L27" s="6">
        <f>+ROUND(SUMIFS(In_consumos!R:R,In_consumos!$H:$H,Matriz_de_consumo!$B27,In_consumos!$B:$B,Salida!$C$5),0)</f>
        <v>16880</v>
      </c>
      <c r="M27" s="6">
        <f>+ROUND(SUMIFS(In_consumos!S:S,In_consumos!$H:$H,Matriz_de_consumo!$B27,In_consumos!$B:$B,Salida!$C$5),0)</f>
        <v>16640</v>
      </c>
      <c r="N27" s="6">
        <f>+ROUND(SUMIFS(In_consumos!T:T,In_consumos!$H:$H,Matriz_de_consumo!$B27,In_consumos!$B:$B,Salida!$C$5),0)</f>
        <v>16560</v>
      </c>
      <c r="O27" s="6">
        <f>+ROUND(SUMIFS(In_consumos!U:U,In_consumos!$H:$H,Matriz_de_consumo!$B27,In_consumos!$B:$B,Salida!$C$5),0)</f>
        <v>16920</v>
      </c>
      <c r="P27" s="6">
        <f>+ROUND(SUMIFS(In_consumos!V:V,In_consumos!$H:$H,Matriz_de_consumo!$B27,In_consumos!$B:$B,Salida!$C$5),0)</f>
        <v>16920</v>
      </c>
      <c r="Q27" s="6">
        <f>+ROUND(SUMIFS(In_consumos!W:W,In_consumos!$H:$H,Matriz_de_consumo!$B27,In_consumos!$B:$B,Salida!$C$5),0)</f>
        <v>16720</v>
      </c>
      <c r="R27" s="6">
        <f>+ROUND(SUMIFS(In_consumos!X:X,In_consumos!$H:$H,Matriz_de_consumo!$B27,In_consumos!$B:$B,Salida!$C$5),0)</f>
        <v>16600</v>
      </c>
      <c r="S27" s="6">
        <f>+ROUND(SUMIFS(In_consumos!Y:Y,In_consumos!$H:$H,Matriz_de_consumo!$B27,In_consumos!$B:$B,Salida!$C$5),0)</f>
        <v>16640</v>
      </c>
      <c r="T27" s="6">
        <f>+ROUND(SUMIFS(In_consumos!Z:Z,In_consumos!$H:$H,Matriz_de_consumo!$B27,In_consumos!$B:$B,Salida!$C$5),0)</f>
        <v>16440</v>
      </c>
      <c r="U27" s="6">
        <f>+ROUND(SUMIFS(In_consumos!AA:AA,In_consumos!$H:$H,Matriz_de_consumo!$B27,In_consumos!$B:$B,Salida!$C$5),0)</f>
        <v>17080</v>
      </c>
      <c r="V27" s="6">
        <f>+ROUND(SUMIFS(In_consumos!AB:AB,In_consumos!$H:$H,Matriz_de_consumo!$B27,In_consumos!$B:$B,Salida!$C$5),0)</f>
        <v>16800</v>
      </c>
      <c r="W27" s="6">
        <f>+ROUND(SUMIFS(In_consumos!AC:AC,In_consumos!$H:$H,Matriz_de_consumo!$B27,In_consumos!$B:$B,Salida!$C$5),0)</f>
        <v>17000</v>
      </c>
      <c r="X27" s="6">
        <f>+ROUND(SUMIFS(In_consumos!AD:AD,In_consumos!$H:$H,Matriz_de_consumo!$B27,In_consumos!$B:$B,Salida!$C$5),0)</f>
        <v>17320</v>
      </c>
      <c r="Y27" s="6">
        <f>+ROUND(SUMIFS(In_consumos!AE:AE,In_consumos!$H:$H,Matriz_de_consumo!$B27,In_consumos!$B:$B,Salida!$C$5),0)</f>
        <v>16720</v>
      </c>
      <c r="Z27" s="6">
        <f>+ROUND(SUMIFS(In_consumos!AF:AF,In_consumos!$H:$H,Matriz_de_consumo!$B27,In_consumos!$B:$B,Salida!$C$5),0)</f>
        <v>16800</v>
      </c>
    </row>
    <row r="28" spans="2:26" x14ac:dyDescent="0.2">
      <c r="B28" s="5">
        <f t="shared" si="0"/>
        <v>43852</v>
      </c>
      <c r="C28" s="6">
        <f>+ROUND(SUMIFS(In_consumos!I:I,In_consumos!$H:$H,Matriz_de_consumo!$B28,In_consumos!$B:$B,Salida!$C$5),0)</f>
        <v>16680</v>
      </c>
      <c r="D28" s="6">
        <f>+ROUND(SUMIFS(In_consumos!J:J,In_consumos!$H:$H,Matriz_de_consumo!$B28,In_consumos!$B:$B,Salida!$C$5),0)</f>
        <v>17440</v>
      </c>
      <c r="E28" s="6">
        <f>+ROUND(SUMIFS(In_consumos!K:K,In_consumos!$H:$H,Matriz_de_consumo!$B28,In_consumos!$B:$B,Salida!$C$5),0)</f>
        <v>16400</v>
      </c>
      <c r="F28" s="6">
        <f>+ROUND(SUMIFS(In_consumos!L:L,In_consumos!$H:$H,Matriz_de_consumo!$B28,In_consumos!$B:$B,Salida!$C$5),0)</f>
        <v>15160</v>
      </c>
      <c r="G28" s="6">
        <f>+ROUND(SUMIFS(In_consumos!M:M,In_consumos!$H:$H,Matriz_de_consumo!$B28,In_consumos!$B:$B,Salida!$C$5),0)</f>
        <v>16760</v>
      </c>
      <c r="H28" s="6">
        <f>+ROUND(SUMIFS(In_consumos!N:N,In_consumos!$H:$H,Matriz_de_consumo!$B28,In_consumos!$B:$B,Salida!$C$5),0)</f>
        <v>12640</v>
      </c>
      <c r="I28" s="6">
        <f>+ROUND(SUMIFS(In_consumos!O:O,In_consumos!$H:$H,Matriz_de_consumo!$B28,In_consumos!$B:$B,Salida!$C$5),0)</f>
        <v>15360</v>
      </c>
      <c r="J28" s="6">
        <f>+ROUND(SUMIFS(In_consumos!P:P,In_consumos!$H:$H,Matriz_de_consumo!$B28,In_consumos!$B:$B,Salida!$C$5),0)</f>
        <v>16480</v>
      </c>
      <c r="K28" s="6">
        <f>+ROUND(SUMIFS(In_consumos!Q:Q,In_consumos!$H:$H,Matriz_de_consumo!$B28,In_consumos!$B:$B,Salida!$C$5),0)</f>
        <v>16520</v>
      </c>
      <c r="L28" s="6">
        <f>+ROUND(SUMIFS(In_consumos!R:R,In_consumos!$H:$H,Matriz_de_consumo!$B28,In_consumos!$B:$B,Salida!$C$5),0)</f>
        <v>16920</v>
      </c>
      <c r="M28" s="6">
        <f>+ROUND(SUMIFS(In_consumos!S:S,In_consumos!$H:$H,Matriz_de_consumo!$B28,In_consumos!$B:$B,Salida!$C$5),0)</f>
        <v>17040</v>
      </c>
      <c r="N28" s="6">
        <f>+ROUND(SUMIFS(In_consumos!T:T,In_consumos!$H:$H,Matriz_de_consumo!$B28,In_consumos!$B:$B,Salida!$C$5),0)</f>
        <v>16280</v>
      </c>
      <c r="O28" s="6">
        <f>+ROUND(SUMIFS(In_consumos!U:U,In_consumos!$H:$H,Matriz_de_consumo!$B28,In_consumos!$B:$B,Salida!$C$5),0)</f>
        <v>17040</v>
      </c>
      <c r="P28" s="6">
        <f>+ROUND(SUMIFS(In_consumos!V:V,In_consumos!$H:$H,Matriz_de_consumo!$B28,In_consumos!$B:$B,Salida!$C$5),0)</f>
        <v>16920</v>
      </c>
      <c r="Q28" s="6">
        <f>+ROUND(SUMIFS(In_consumos!W:W,In_consumos!$H:$H,Matriz_de_consumo!$B28,In_consumos!$B:$B,Salida!$C$5),0)</f>
        <v>17280</v>
      </c>
      <c r="R28" s="6">
        <f>+ROUND(SUMIFS(In_consumos!X:X,In_consumos!$H:$H,Matriz_de_consumo!$B28,In_consumos!$B:$B,Salida!$C$5),0)</f>
        <v>17160</v>
      </c>
      <c r="S28" s="6">
        <f>+ROUND(SUMIFS(In_consumos!Y:Y,In_consumos!$H:$H,Matriz_de_consumo!$B28,In_consumos!$B:$B,Salida!$C$5),0)</f>
        <v>16560</v>
      </c>
      <c r="T28" s="6">
        <f>+ROUND(SUMIFS(In_consumos!Z:Z,In_consumos!$H:$H,Matriz_de_consumo!$B28,In_consumos!$B:$B,Salida!$C$5),0)</f>
        <v>17040</v>
      </c>
      <c r="U28" s="6">
        <f>+ROUND(SUMIFS(In_consumos!AA:AA,In_consumos!$H:$H,Matriz_de_consumo!$B28,In_consumos!$B:$B,Salida!$C$5),0)</f>
        <v>16480</v>
      </c>
      <c r="V28" s="6">
        <f>+ROUND(SUMIFS(In_consumos!AB:AB,In_consumos!$H:$H,Matriz_de_consumo!$B28,In_consumos!$B:$B,Salida!$C$5),0)</f>
        <v>16720</v>
      </c>
      <c r="W28" s="6">
        <f>+ROUND(SUMIFS(In_consumos!AC:AC,In_consumos!$H:$H,Matriz_de_consumo!$B28,In_consumos!$B:$B,Salida!$C$5),0)</f>
        <v>17200</v>
      </c>
      <c r="X28" s="6">
        <f>+ROUND(SUMIFS(In_consumos!AD:AD,In_consumos!$H:$H,Matriz_de_consumo!$B28,In_consumos!$B:$B,Salida!$C$5),0)</f>
        <v>17240</v>
      </c>
      <c r="Y28" s="6">
        <f>+ROUND(SUMIFS(In_consumos!AE:AE,In_consumos!$H:$H,Matriz_de_consumo!$B28,In_consumos!$B:$B,Salida!$C$5),0)</f>
        <v>17080</v>
      </c>
      <c r="Z28" s="6">
        <f>+ROUND(SUMIFS(In_consumos!AF:AF,In_consumos!$H:$H,Matriz_de_consumo!$B28,In_consumos!$B:$B,Salida!$C$5),0)</f>
        <v>17200</v>
      </c>
    </row>
    <row r="29" spans="2:26" x14ac:dyDescent="0.2">
      <c r="B29" s="5">
        <f t="shared" si="0"/>
        <v>43853</v>
      </c>
      <c r="C29" s="6">
        <f>+ROUND(SUMIFS(In_consumos!I:I,In_consumos!$H:$H,Matriz_de_consumo!$B29,In_consumos!$B:$B,Salida!$C$5),0)</f>
        <v>16080</v>
      </c>
      <c r="D29" s="6">
        <f>+ROUND(SUMIFS(In_consumos!J:J,In_consumos!$H:$H,Matriz_de_consumo!$B29,In_consumos!$B:$B,Salida!$C$5),0)</f>
        <v>16240</v>
      </c>
      <c r="E29" s="6">
        <f>+ROUND(SUMIFS(In_consumos!K:K,In_consumos!$H:$H,Matriz_de_consumo!$B29,In_consumos!$B:$B,Salida!$C$5),0)</f>
        <v>16760</v>
      </c>
      <c r="F29" s="6">
        <f>+ROUND(SUMIFS(In_consumos!L:L,In_consumos!$H:$H,Matriz_de_consumo!$B29,In_consumos!$B:$B,Salida!$C$5),0)</f>
        <v>17400</v>
      </c>
      <c r="G29" s="6">
        <f>+ROUND(SUMIFS(In_consumos!M:M,In_consumos!$H:$H,Matriz_de_consumo!$B29,In_consumos!$B:$B,Salida!$C$5),0)</f>
        <v>16800</v>
      </c>
      <c r="H29" s="6">
        <f>+ROUND(SUMIFS(In_consumos!N:N,In_consumos!$H:$H,Matriz_de_consumo!$B29,In_consumos!$B:$B,Salida!$C$5),0)</f>
        <v>17200</v>
      </c>
      <c r="I29" s="6">
        <f>+ROUND(SUMIFS(In_consumos!O:O,In_consumos!$H:$H,Matriz_de_consumo!$B29,In_consumos!$B:$B,Salida!$C$5),0)</f>
        <v>17280</v>
      </c>
      <c r="J29" s="6">
        <f>+ROUND(SUMIFS(In_consumos!P:P,In_consumos!$H:$H,Matriz_de_consumo!$B29,In_consumos!$B:$B,Salida!$C$5),0)</f>
        <v>16560</v>
      </c>
      <c r="K29" s="6">
        <f>+ROUND(SUMIFS(In_consumos!Q:Q,In_consumos!$H:$H,Matriz_de_consumo!$B29,In_consumos!$B:$B,Salida!$C$5),0)</f>
        <v>16920</v>
      </c>
      <c r="L29" s="6">
        <f>+ROUND(SUMIFS(In_consumos!R:R,In_consumos!$H:$H,Matriz_de_consumo!$B29,In_consumos!$B:$B,Salida!$C$5),0)</f>
        <v>16880</v>
      </c>
      <c r="M29" s="6">
        <f>+ROUND(SUMIFS(In_consumos!S:S,In_consumos!$H:$H,Matriz_de_consumo!$B29,In_consumos!$B:$B,Salida!$C$5),0)</f>
        <v>17040</v>
      </c>
      <c r="N29" s="6">
        <f>+ROUND(SUMIFS(In_consumos!T:T,In_consumos!$H:$H,Matriz_de_consumo!$B29,In_consumos!$B:$B,Salida!$C$5),0)</f>
        <v>16520</v>
      </c>
      <c r="O29" s="6">
        <f>+ROUND(SUMIFS(In_consumos!U:U,In_consumos!$H:$H,Matriz_de_consumo!$B29,In_consumos!$B:$B,Salida!$C$5),0)</f>
        <v>16520</v>
      </c>
      <c r="P29" s="6">
        <f>+ROUND(SUMIFS(In_consumos!V:V,In_consumos!$H:$H,Matriz_de_consumo!$B29,In_consumos!$B:$B,Salida!$C$5),0)</f>
        <v>16960</v>
      </c>
      <c r="Q29" s="6">
        <f>+ROUND(SUMIFS(In_consumos!W:W,In_consumos!$H:$H,Matriz_de_consumo!$B29,In_consumos!$B:$B,Salida!$C$5),0)</f>
        <v>17400</v>
      </c>
      <c r="R29" s="6">
        <f>+ROUND(SUMIFS(In_consumos!X:X,In_consumos!$H:$H,Matriz_de_consumo!$B29,In_consumos!$B:$B,Salida!$C$5),0)</f>
        <v>16560</v>
      </c>
      <c r="S29" s="6">
        <f>+ROUND(SUMIFS(In_consumos!Y:Y,In_consumos!$H:$H,Matriz_de_consumo!$B29,In_consumos!$B:$B,Salida!$C$5),0)</f>
        <v>16920</v>
      </c>
      <c r="T29" s="6">
        <f>+ROUND(SUMIFS(In_consumos!Z:Z,In_consumos!$H:$H,Matriz_de_consumo!$B29,In_consumos!$B:$B,Salida!$C$5),0)</f>
        <v>17120</v>
      </c>
      <c r="U29" s="6">
        <f>+ROUND(SUMIFS(In_consumos!AA:AA,In_consumos!$H:$H,Matriz_de_consumo!$B29,In_consumos!$B:$B,Salida!$C$5),0)</f>
        <v>16880</v>
      </c>
      <c r="V29" s="6">
        <f>+ROUND(SUMIFS(In_consumos!AB:AB,In_consumos!$H:$H,Matriz_de_consumo!$B29,In_consumos!$B:$B,Salida!$C$5),0)</f>
        <v>16480</v>
      </c>
      <c r="W29" s="6">
        <f>+ROUND(SUMIFS(In_consumos!AC:AC,In_consumos!$H:$H,Matriz_de_consumo!$B29,In_consumos!$B:$B,Salida!$C$5),0)</f>
        <v>16120</v>
      </c>
      <c r="X29" s="6">
        <f>+ROUND(SUMIFS(In_consumos!AD:AD,In_consumos!$H:$H,Matriz_de_consumo!$B29,In_consumos!$B:$B,Salida!$C$5),0)</f>
        <v>16760</v>
      </c>
      <c r="Y29" s="6">
        <f>+ROUND(SUMIFS(In_consumos!AE:AE,In_consumos!$H:$H,Matriz_de_consumo!$B29,In_consumos!$B:$B,Salida!$C$5),0)</f>
        <v>17680</v>
      </c>
      <c r="Z29" s="6">
        <f>+ROUND(SUMIFS(In_consumos!AF:AF,In_consumos!$H:$H,Matriz_de_consumo!$B29,In_consumos!$B:$B,Salida!$C$5),0)</f>
        <v>17400</v>
      </c>
    </row>
    <row r="30" spans="2:26" x14ac:dyDescent="0.2">
      <c r="B30" s="5">
        <f t="shared" si="0"/>
        <v>43854</v>
      </c>
      <c r="C30" s="6">
        <f>+ROUND(SUMIFS(In_consumos!I:I,In_consumos!$H:$H,Matriz_de_consumo!$B30,In_consumos!$B:$B,Salida!$C$5),0)</f>
        <v>16440</v>
      </c>
      <c r="D30" s="6">
        <f>+ROUND(SUMIFS(In_consumos!J:J,In_consumos!$H:$H,Matriz_de_consumo!$B30,In_consumos!$B:$B,Salida!$C$5),0)</f>
        <v>16320</v>
      </c>
      <c r="E30" s="6">
        <f>+ROUND(SUMIFS(In_consumos!K:K,In_consumos!$H:$H,Matriz_de_consumo!$B30,In_consumos!$B:$B,Salida!$C$5),0)</f>
        <v>16360</v>
      </c>
      <c r="F30" s="6">
        <f>+ROUND(SUMIFS(In_consumos!L:L,In_consumos!$H:$H,Matriz_de_consumo!$B30,In_consumos!$B:$B,Salida!$C$5),0)</f>
        <v>16280</v>
      </c>
      <c r="G30" s="6">
        <f>+ROUND(SUMIFS(In_consumos!M:M,In_consumos!$H:$H,Matriz_de_consumo!$B30,In_consumos!$B:$B,Salida!$C$5),0)</f>
        <v>17040</v>
      </c>
      <c r="H30" s="6">
        <f>+ROUND(SUMIFS(In_consumos!N:N,In_consumos!$H:$H,Matriz_de_consumo!$B30,In_consumos!$B:$B,Salida!$C$5),0)</f>
        <v>17080</v>
      </c>
      <c r="I30" s="6">
        <f>+ROUND(SUMIFS(In_consumos!O:O,In_consumos!$H:$H,Matriz_de_consumo!$B30,In_consumos!$B:$B,Salida!$C$5),0)</f>
        <v>16840</v>
      </c>
      <c r="J30" s="6">
        <f>+ROUND(SUMIFS(In_consumos!P:P,In_consumos!$H:$H,Matriz_de_consumo!$B30,In_consumos!$B:$B,Salida!$C$5),0)</f>
        <v>16640</v>
      </c>
      <c r="K30" s="6">
        <f>+ROUND(SUMIFS(In_consumos!Q:Q,In_consumos!$H:$H,Matriz_de_consumo!$B30,In_consumos!$B:$B,Salida!$C$5),0)</f>
        <v>16960</v>
      </c>
      <c r="L30" s="6">
        <f>+ROUND(SUMIFS(In_consumos!R:R,In_consumos!$H:$H,Matriz_de_consumo!$B30,In_consumos!$B:$B,Salida!$C$5),0)</f>
        <v>16960</v>
      </c>
      <c r="M30" s="6">
        <f>+ROUND(SUMIFS(In_consumos!S:S,In_consumos!$H:$H,Matriz_de_consumo!$B30,In_consumos!$B:$B,Salida!$C$5),0)</f>
        <v>16760</v>
      </c>
      <c r="N30" s="6">
        <f>+ROUND(SUMIFS(In_consumos!T:T,In_consumos!$H:$H,Matriz_de_consumo!$B30,In_consumos!$B:$B,Salida!$C$5),0)</f>
        <v>16760</v>
      </c>
      <c r="O30" s="6">
        <f>+ROUND(SUMIFS(In_consumos!U:U,In_consumos!$H:$H,Matriz_de_consumo!$B30,In_consumos!$B:$B,Salida!$C$5),0)</f>
        <v>17040</v>
      </c>
      <c r="P30" s="6">
        <f>+ROUND(SUMIFS(In_consumos!V:V,In_consumos!$H:$H,Matriz_de_consumo!$B30,In_consumos!$B:$B,Salida!$C$5),0)</f>
        <v>17120</v>
      </c>
      <c r="Q30" s="6">
        <f>+ROUND(SUMIFS(In_consumos!W:W,In_consumos!$H:$H,Matriz_de_consumo!$B30,In_consumos!$B:$B,Salida!$C$5),0)</f>
        <v>17200</v>
      </c>
      <c r="R30" s="6">
        <f>+ROUND(SUMIFS(In_consumos!X:X,In_consumos!$H:$H,Matriz_de_consumo!$B30,In_consumos!$B:$B,Salida!$C$5),0)</f>
        <v>16800</v>
      </c>
      <c r="S30" s="6">
        <f>+ROUND(SUMIFS(In_consumos!Y:Y,In_consumos!$H:$H,Matriz_de_consumo!$B30,In_consumos!$B:$B,Salida!$C$5),0)</f>
        <v>16360</v>
      </c>
      <c r="T30" s="6">
        <f>+ROUND(SUMIFS(In_consumos!Z:Z,In_consumos!$H:$H,Matriz_de_consumo!$B30,In_consumos!$B:$B,Salida!$C$5),0)</f>
        <v>16000</v>
      </c>
      <c r="U30" s="6">
        <f>+ROUND(SUMIFS(In_consumos!AA:AA,In_consumos!$H:$H,Matriz_de_consumo!$B30,In_consumos!$B:$B,Salida!$C$5),0)</f>
        <v>17360</v>
      </c>
      <c r="V30" s="6">
        <f>+ROUND(SUMIFS(In_consumos!AB:AB,In_consumos!$H:$H,Matriz_de_consumo!$B30,In_consumos!$B:$B,Salida!$C$5),0)</f>
        <v>17280</v>
      </c>
      <c r="W30" s="6">
        <f>+ROUND(SUMIFS(In_consumos!AC:AC,In_consumos!$H:$H,Matriz_de_consumo!$B30,In_consumos!$B:$B,Salida!$C$5),0)</f>
        <v>17160</v>
      </c>
      <c r="X30" s="6">
        <f>+ROUND(SUMIFS(In_consumos!AD:AD,In_consumos!$H:$H,Matriz_de_consumo!$B30,In_consumos!$B:$B,Salida!$C$5),0)</f>
        <v>16880</v>
      </c>
      <c r="Y30" s="6">
        <f>+ROUND(SUMIFS(In_consumos!AE:AE,In_consumos!$H:$H,Matriz_de_consumo!$B30,In_consumos!$B:$B,Salida!$C$5),0)</f>
        <v>17200</v>
      </c>
      <c r="Z30" s="6">
        <f>+ROUND(SUMIFS(In_consumos!AF:AF,In_consumos!$H:$H,Matriz_de_consumo!$B30,In_consumos!$B:$B,Salida!$C$5),0)</f>
        <v>17080</v>
      </c>
    </row>
    <row r="31" spans="2:26" x14ac:dyDescent="0.2">
      <c r="B31" s="5">
        <f t="shared" si="0"/>
        <v>43855</v>
      </c>
      <c r="C31" s="6">
        <f>+ROUND(SUMIFS(In_consumos!I:I,In_consumos!$H:$H,Matriz_de_consumo!$B31,In_consumos!$B:$B,Salida!$C$5),0)</f>
        <v>16280</v>
      </c>
      <c r="D31" s="6">
        <f>+ROUND(SUMIFS(In_consumos!J:J,In_consumos!$H:$H,Matriz_de_consumo!$B31,In_consumos!$B:$B,Salida!$C$5),0)</f>
        <v>16520</v>
      </c>
      <c r="E31" s="6">
        <f>+ROUND(SUMIFS(In_consumos!K:K,In_consumos!$H:$H,Matriz_de_consumo!$B31,In_consumos!$B:$B,Salida!$C$5),0)</f>
        <v>13240</v>
      </c>
      <c r="F31" s="6">
        <f>+ROUND(SUMIFS(In_consumos!L:L,In_consumos!$H:$H,Matriz_de_consumo!$B31,In_consumos!$B:$B,Salida!$C$5),0)</f>
        <v>17000</v>
      </c>
      <c r="G31" s="6">
        <f>+ROUND(SUMIFS(In_consumos!M:M,In_consumos!$H:$H,Matriz_de_consumo!$B31,In_consumos!$B:$B,Salida!$C$5),0)</f>
        <v>17240</v>
      </c>
      <c r="H31" s="6">
        <f>+ROUND(SUMIFS(In_consumos!N:N,In_consumos!$H:$H,Matriz_de_consumo!$B31,In_consumos!$B:$B,Salida!$C$5),0)</f>
        <v>17640</v>
      </c>
      <c r="I31" s="6">
        <f>+ROUND(SUMIFS(In_consumos!O:O,In_consumos!$H:$H,Matriz_de_consumo!$B31,In_consumos!$B:$B,Salida!$C$5),0)</f>
        <v>16840</v>
      </c>
      <c r="J31" s="6">
        <f>+ROUND(SUMIFS(In_consumos!P:P,In_consumos!$H:$H,Matriz_de_consumo!$B31,In_consumos!$B:$B,Salida!$C$5),0)</f>
        <v>16880</v>
      </c>
      <c r="K31" s="6">
        <f>+ROUND(SUMIFS(In_consumos!Q:Q,In_consumos!$H:$H,Matriz_de_consumo!$B31,In_consumos!$B:$B,Salida!$C$5),0)</f>
        <v>17520</v>
      </c>
      <c r="L31" s="6">
        <f>+ROUND(SUMIFS(In_consumos!R:R,In_consumos!$H:$H,Matriz_de_consumo!$B31,In_consumos!$B:$B,Salida!$C$5),0)</f>
        <v>17400</v>
      </c>
      <c r="M31" s="6">
        <f>+ROUND(SUMIFS(In_consumos!S:S,In_consumos!$H:$H,Matriz_de_consumo!$B31,In_consumos!$B:$B,Salida!$C$5),0)</f>
        <v>16280</v>
      </c>
      <c r="N31" s="6">
        <f>+ROUND(SUMIFS(In_consumos!T:T,In_consumos!$H:$H,Matriz_de_consumo!$B31,In_consumos!$B:$B,Salida!$C$5),0)</f>
        <v>17240</v>
      </c>
      <c r="O31" s="6">
        <f>+ROUND(SUMIFS(In_consumos!U:U,In_consumos!$H:$H,Matriz_de_consumo!$B31,In_consumos!$B:$B,Salida!$C$5),0)</f>
        <v>16760</v>
      </c>
      <c r="P31" s="6">
        <f>+ROUND(SUMIFS(In_consumos!V:V,In_consumos!$H:$H,Matriz_de_consumo!$B31,In_consumos!$B:$B,Salida!$C$5),0)</f>
        <v>16760</v>
      </c>
      <c r="Q31" s="6">
        <f>+ROUND(SUMIFS(In_consumos!W:W,In_consumos!$H:$H,Matriz_de_consumo!$B31,In_consumos!$B:$B,Salida!$C$5),0)</f>
        <v>16640</v>
      </c>
      <c r="R31" s="6">
        <f>+ROUND(SUMIFS(In_consumos!X:X,In_consumos!$H:$H,Matriz_de_consumo!$B31,In_consumos!$B:$B,Salida!$C$5),0)</f>
        <v>17200</v>
      </c>
      <c r="S31" s="6">
        <f>+ROUND(SUMIFS(In_consumos!Y:Y,In_consumos!$H:$H,Matriz_de_consumo!$B31,In_consumos!$B:$B,Salida!$C$5),0)</f>
        <v>17560</v>
      </c>
      <c r="T31" s="6">
        <f>+ROUND(SUMIFS(In_consumos!Z:Z,In_consumos!$H:$H,Matriz_de_consumo!$B31,In_consumos!$B:$B,Salida!$C$5),0)</f>
        <v>16600</v>
      </c>
      <c r="U31" s="6">
        <f>+ROUND(SUMIFS(In_consumos!AA:AA,In_consumos!$H:$H,Matriz_de_consumo!$B31,In_consumos!$B:$B,Salida!$C$5),0)</f>
        <v>16760</v>
      </c>
      <c r="V31" s="6">
        <f>+ROUND(SUMIFS(In_consumos!AB:AB,In_consumos!$H:$H,Matriz_de_consumo!$B31,In_consumos!$B:$B,Salida!$C$5),0)</f>
        <v>16560</v>
      </c>
      <c r="W31" s="6">
        <f>+ROUND(SUMIFS(In_consumos!AC:AC,In_consumos!$H:$H,Matriz_de_consumo!$B31,In_consumos!$B:$B,Salida!$C$5),0)</f>
        <v>16720</v>
      </c>
      <c r="X31" s="6">
        <f>+ROUND(SUMIFS(In_consumos!AD:AD,In_consumos!$H:$H,Matriz_de_consumo!$B31,In_consumos!$B:$B,Salida!$C$5),0)</f>
        <v>17120</v>
      </c>
      <c r="Y31" s="6">
        <f>+ROUND(SUMIFS(In_consumos!AE:AE,In_consumos!$H:$H,Matriz_de_consumo!$B31,In_consumos!$B:$B,Salida!$C$5),0)</f>
        <v>17000</v>
      </c>
      <c r="Z31" s="6">
        <f>+ROUND(SUMIFS(In_consumos!AF:AF,In_consumos!$H:$H,Matriz_de_consumo!$B31,In_consumos!$B:$B,Salida!$C$5),0)</f>
        <v>17160</v>
      </c>
    </row>
    <row r="32" spans="2:26" x14ac:dyDescent="0.2">
      <c r="B32" s="5">
        <f t="shared" si="0"/>
        <v>43856</v>
      </c>
      <c r="C32" s="6">
        <f>+ROUND(SUMIFS(In_consumos!I:I,In_consumos!$H:$H,Matriz_de_consumo!$B32,In_consumos!$B:$B,Salida!$C$5),0)</f>
        <v>16640</v>
      </c>
      <c r="D32" s="6">
        <f>+ROUND(SUMIFS(In_consumos!J:J,In_consumos!$H:$H,Matriz_de_consumo!$B32,In_consumos!$B:$B,Salida!$C$5),0)</f>
        <v>16440</v>
      </c>
      <c r="E32" s="6">
        <f>+ROUND(SUMIFS(In_consumos!K:K,In_consumos!$H:$H,Matriz_de_consumo!$B32,In_consumos!$B:$B,Salida!$C$5),0)</f>
        <v>16920</v>
      </c>
      <c r="F32" s="6">
        <f>+ROUND(SUMIFS(In_consumos!L:L,In_consumos!$H:$H,Matriz_de_consumo!$B32,In_consumos!$B:$B,Salida!$C$5),0)</f>
        <v>17280</v>
      </c>
      <c r="G32" s="6">
        <f>+ROUND(SUMIFS(In_consumos!M:M,In_consumos!$H:$H,Matriz_de_consumo!$B32,In_consumos!$B:$B,Salida!$C$5),0)</f>
        <v>17200</v>
      </c>
      <c r="H32" s="6">
        <f>+ROUND(SUMIFS(In_consumos!N:N,In_consumos!$H:$H,Matriz_de_consumo!$B32,In_consumos!$B:$B,Salida!$C$5),0)</f>
        <v>17120</v>
      </c>
      <c r="I32" s="6">
        <f>+ROUND(SUMIFS(In_consumos!O:O,In_consumos!$H:$H,Matriz_de_consumo!$B32,In_consumos!$B:$B,Salida!$C$5),0)</f>
        <v>17080</v>
      </c>
      <c r="J32" s="6">
        <f>+ROUND(SUMIFS(In_consumos!P:P,In_consumos!$H:$H,Matriz_de_consumo!$B32,In_consumos!$B:$B,Salida!$C$5),0)</f>
        <v>16720</v>
      </c>
      <c r="K32" s="6">
        <f>+ROUND(SUMIFS(In_consumos!Q:Q,In_consumos!$H:$H,Matriz_de_consumo!$B32,In_consumos!$B:$B,Salida!$C$5),0)</f>
        <v>16840</v>
      </c>
      <c r="L32" s="6">
        <f>+ROUND(SUMIFS(In_consumos!R:R,In_consumos!$H:$H,Matriz_de_consumo!$B32,In_consumos!$B:$B,Salida!$C$5),0)</f>
        <v>16680</v>
      </c>
      <c r="M32" s="6">
        <f>+ROUND(SUMIFS(In_consumos!S:S,In_consumos!$H:$H,Matriz_de_consumo!$B32,In_consumos!$B:$B,Salida!$C$5),0)</f>
        <v>16840</v>
      </c>
      <c r="N32" s="6">
        <f>+ROUND(SUMIFS(In_consumos!T:T,In_consumos!$H:$H,Matriz_de_consumo!$B32,In_consumos!$B:$B,Salida!$C$5),0)</f>
        <v>17000</v>
      </c>
      <c r="O32" s="6">
        <f>+ROUND(SUMIFS(In_consumos!U:U,In_consumos!$H:$H,Matriz_de_consumo!$B32,In_consumos!$B:$B,Salida!$C$5),0)</f>
        <v>17520</v>
      </c>
      <c r="P32" s="6">
        <f>+ROUND(SUMIFS(In_consumos!V:V,In_consumos!$H:$H,Matriz_de_consumo!$B32,In_consumos!$B:$B,Salida!$C$5),0)</f>
        <v>17120</v>
      </c>
      <c r="Q32" s="6">
        <f>+ROUND(SUMIFS(In_consumos!W:W,In_consumos!$H:$H,Matriz_de_consumo!$B32,In_consumos!$B:$B,Salida!$C$5),0)</f>
        <v>16160</v>
      </c>
      <c r="R32" s="6">
        <f>+ROUND(SUMIFS(In_consumos!X:X,In_consumos!$H:$H,Matriz_de_consumo!$B32,In_consumos!$B:$B,Salida!$C$5),0)</f>
        <v>16720</v>
      </c>
      <c r="S32" s="6">
        <f>+ROUND(SUMIFS(In_consumos!Y:Y,In_consumos!$H:$H,Matriz_de_consumo!$B32,In_consumos!$B:$B,Salida!$C$5),0)</f>
        <v>16840</v>
      </c>
      <c r="T32" s="6">
        <f>+ROUND(SUMIFS(In_consumos!Z:Z,In_consumos!$H:$H,Matriz_de_consumo!$B32,In_consumos!$B:$B,Salida!$C$5),0)</f>
        <v>17160</v>
      </c>
      <c r="U32" s="6">
        <f>+ROUND(SUMIFS(In_consumos!AA:AA,In_consumos!$H:$H,Matriz_de_consumo!$B32,In_consumos!$B:$B,Salida!$C$5),0)</f>
        <v>17200</v>
      </c>
      <c r="V32" s="6">
        <f>+ROUND(SUMIFS(In_consumos!AB:AB,In_consumos!$H:$H,Matriz_de_consumo!$B32,In_consumos!$B:$B,Salida!$C$5),0)</f>
        <v>16760</v>
      </c>
      <c r="W32" s="6">
        <f>+ROUND(SUMIFS(In_consumos!AC:AC,In_consumos!$H:$H,Matriz_de_consumo!$B32,In_consumos!$B:$B,Salida!$C$5),0)</f>
        <v>17000</v>
      </c>
      <c r="X32" s="6">
        <f>+ROUND(SUMIFS(In_consumos!AD:AD,In_consumos!$H:$H,Matriz_de_consumo!$B32,In_consumos!$B:$B,Salida!$C$5),0)</f>
        <v>16560</v>
      </c>
      <c r="Y32" s="6">
        <f>+ROUND(SUMIFS(In_consumos!AE:AE,In_consumos!$H:$H,Matriz_de_consumo!$B32,In_consumos!$B:$B,Salida!$C$5),0)</f>
        <v>16840</v>
      </c>
      <c r="Z32" s="6">
        <f>+ROUND(SUMIFS(In_consumos!AF:AF,In_consumos!$H:$H,Matriz_de_consumo!$B32,In_consumos!$B:$B,Salida!$C$5),0)</f>
        <v>17400</v>
      </c>
    </row>
    <row r="33" spans="2:26" x14ac:dyDescent="0.2">
      <c r="B33" s="5">
        <f t="shared" si="0"/>
        <v>43857</v>
      </c>
      <c r="C33" s="6">
        <f>+ROUND(SUMIFS(In_consumos!I:I,In_consumos!$H:$H,Matriz_de_consumo!$B33,In_consumos!$B:$B,Salida!$C$5),0)</f>
        <v>16960</v>
      </c>
      <c r="D33" s="6">
        <f>+ROUND(SUMIFS(In_consumos!J:J,In_consumos!$H:$H,Matriz_de_consumo!$B33,In_consumos!$B:$B,Salida!$C$5),0)</f>
        <v>17160</v>
      </c>
      <c r="E33" s="6">
        <f>+ROUND(SUMIFS(In_consumos!K:K,In_consumos!$H:$H,Matriz_de_consumo!$B33,In_consumos!$B:$B,Salida!$C$5),0)</f>
        <v>17160</v>
      </c>
      <c r="F33" s="6">
        <f>+ROUND(SUMIFS(In_consumos!L:L,In_consumos!$H:$H,Matriz_de_consumo!$B33,In_consumos!$B:$B,Salida!$C$5),0)</f>
        <v>16520</v>
      </c>
      <c r="G33" s="6">
        <f>+ROUND(SUMIFS(In_consumos!M:M,In_consumos!$H:$H,Matriz_de_consumo!$B33,In_consumos!$B:$B,Salida!$C$5),0)</f>
        <v>17040</v>
      </c>
      <c r="H33" s="6">
        <f>+ROUND(SUMIFS(In_consumos!N:N,In_consumos!$H:$H,Matriz_de_consumo!$B33,In_consumos!$B:$B,Salida!$C$5),0)</f>
        <v>17480</v>
      </c>
      <c r="I33" s="6">
        <f>+ROUND(SUMIFS(In_consumos!O:O,In_consumos!$H:$H,Matriz_de_consumo!$B33,In_consumos!$B:$B,Salida!$C$5),0)</f>
        <v>17520</v>
      </c>
      <c r="J33" s="6">
        <f>+ROUND(SUMIFS(In_consumos!P:P,In_consumos!$H:$H,Matriz_de_consumo!$B33,In_consumos!$B:$B,Salida!$C$5),0)</f>
        <v>16920</v>
      </c>
      <c r="K33" s="6">
        <f>+ROUND(SUMIFS(In_consumos!Q:Q,In_consumos!$H:$H,Matriz_de_consumo!$B33,In_consumos!$B:$B,Salida!$C$5),0)</f>
        <v>16720</v>
      </c>
      <c r="L33" s="6">
        <f>+ROUND(SUMIFS(In_consumos!R:R,In_consumos!$H:$H,Matriz_de_consumo!$B33,In_consumos!$B:$B,Salida!$C$5),0)</f>
        <v>17280</v>
      </c>
      <c r="M33" s="6">
        <f>+ROUND(SUMIFS(In_consumos!S:S,In_consumos!$H:$H,Matriz_de_consumo!$B33,In_consumos!$B:$B,Salida!$C$5),0)</f>
        <v>16320</v>
      </c>
      <c r="N33" s="6">
        <f>+ROUND(SUMIFS(In_consumos!T:T,In_consumos!$H:$H,Matriz_de_consumo!$B33,In_consumos!$B:$B,Salida!$C$5),0)</f>
        <v>16160</v>
      </c>
      <c r="O33" s="6">
        <f>+ROUND(SUMIFS(In_consumos!U:U,In_consumos!$H:$H,Matriz_de_consumo!$B33,In_consumos!$B:$B,Salida!$C$5),0)</f>
        <v>17280</v>
      </c>
      <c r="P33" s="6">
        <f>+ROUND(SUMIFS(In_consumos!V:V,In_consumos!$H:$H,Matriz_de_consumo!$B33,In_consumos!$B:$B,Salida!$C$5),0)</f>
        <v>17040</v>
      </c>
      <c r="Q33" s="6">
        <f>+ROUND(SUMIFS(In_consumos!W:W,In_consumos!$H:$H,Matriz_de_consumo!$B33,In_consumos!$B:$B,Salida!$C$5),0)</f>
        <v>16720</v>
      </c>
      <c r="R33" s="6">
        <f>+ROUND(SUMIFS(In_consumos!X:X,In_consumos!$H:$H,Matriz_de_consumo!$B33,In_consumos!$B:$B,Salida!$C$5),0)</f>
        <v>16520</v>
      </c>
      <c r="S33" s="6">
        <f>+ROUND(SUMIFS(In_consumos!Y:Y,In_consumos!$H:$H,Matriz_de_consumo!$B33,In_consumos!$B:$B,Salida!$C$5),0)</f>
        <v>16280</v>
      </c>
      <c r="T33" s="6">
        <f>+ROUND(SUMIFS(In_consumos!Z:Z,In_consumos!$H:$H,Matriz_de_consumo!$B33,In_consumos!$B:$B,Salida!$C$5),0)</f>
        <v>17160</v>
      </c>
      <c r="U33" s="6">
        <f>+ROUND(SUMIFS(In_consumos!AA:AA,In_consumos!$H:$H,Matriz_de_consumo!$B33,In_consumos!$B:$B,Salida!$C$5),0)</f>
        <v>17080</v>
      </c>
      <c r="V33" s="6">
        <f>+ROUND(SUMIFS(In_consumos!AB:AB,In_consumos!$H:$H,Matriz_de_consumo!$B33,In_consumos!$B:$B,Salida!$C$5),0)</f>
        <v>16880</v>
      </c>
      <c r="W33" s="6">
        <f>+ROUND(SUMIFS(In_consumos!AC:AC,In_consumos!$H:$H,Matriz_de_consumo!$B33,In_consumos!$B:$B,Salida!$C$5),0)</f>
        <v>16800</v>
      </c>
      <c r="X33" s="6">
        <f>+ROUND(SUMIFS(In_consumos!AD:AD,In_consumos!$H:$H,Matriz_de_consumo!$B33,In_consumos!$B:$B,Salida!$C$5),0)</f>
        <v>16840</v>
      </c>
      <c r="Y33" s="6">
        <f>+ROUND(SUMIFS(In_consumos!AE:AE,In_consumos!$H:$H,Matriz_de_consumo!$B33,In_consumos!$B:$B,Salida!$C$5),0)</f>
        <v>16400</v>
      </c>
      <c r="Z33" s="6">
        <f>+ROUND(SUMIFS(In_consumos!AF:AF,In_consumos!$H:$H,Matriz_de_consumo!$B33,In_consumos!$B:$B,Salida!$C$5),0)</f>
        <v>17320</v>
      </c>
    </row>
    <row r="34" spans="2:26" x14ac:dyDescent="0.2">
      <c r="B34" s="5">
        <f t="shared" si="0"/>
        <v>43858</v>
      </c>
      <c r="C34" s="6">
        <f>+ROUND(SUMIFS(In_consumos!I:I,In_consumos!$H:$H,Matriz_de_consumo!$B34,In_consumos!$B:$B,Salida!$C$5),0)</f>
        <v>16920</v>
      </c>
      <c r="D34" s="6">
        <f>+ROUND(SUMIFS(In_consumos!J:J,In_consumos!$H:$H,Matriz_de_consumo!$B34,In_consumos!$B:$B,Salida!$C$5),0)</f>
        <v>12960</v>
      </c>
      <c r="E34" s="6">
        <f>+ROUND(SUMIFS(In_consumos!K:K,In_consumos!$H:$H,Matriz_de_consumo!$B34,In_consumos!$B:$B,Salida!$C$5),0)</f>
        <v>17000</v>
      </c>
      <c r="F34" s="6">
        <f>+ROUND(SUMIFS(In_consumos!L:L,In_consumos!$H:$H,Matriz_de_consumo!$B34,In_consumos!$B:$B,Salida!$C$5),0)</f>
        <v>13160</v>
      </c>
      <c r="G34" s="6">
        <f>+ROUND(SUMIFS(In_consumos!M:M,In_consumos!$H:$H,Matriz_de_consumo!$B34,In_consumos!$B:$B,Salida!$C$5),0)</f>
        <v>16800</v>
      </c>
      <c r="H34" s="6">
        <f>+ROUND(SUMIFS(In_consumos!N:N,In_consumos!$H:$H,Matriz_de_consumo!$B34,In_consumos!$B:$B,Salida!$C$5),0)</f>
        <v>17000</v>
      </c>
      <c r="I34" s="6">
        <f>+ROUND(SUMIFS(In_consumos!O:O,In_consumos!$H:$H,Matriz_de_consumo!$B34,In_consumos!$B:$B,Salida!$C$5),0)</f>
        <v>17360</v>
      </c>
      <c r="J34" s="6">
        <f>+ROUND(SUMIFS(In_consumos!P:P,In_consumos!$H:$H,Matriz_de_consumo!$B34,In_consumos!$B:$B,Salida!$C$5),0)</f>
        <v>16960</v>
      </c>
      <c r="K34" s="6">
        <f>+ROUND(SUMIFS(In_consumos!Q:Q,In_consumos!$H:$H,Matriz_de_consumo!$B34,In_consumos!$B:$B,Salida!$C$5),0)</f>
        <v>16960</v>
      </c>
      <c r="L34" s="6">
        <f>+ROUND(SUMIFS(In_consumos!R:R,In_consumos!$H:$H,Matriz_de_consumo!$B34,In_consumos!$B:$B,Salida!$C$5),0)</f>
        <v>17160</v>
      </c>
      <c r="M34" s="6">
        <f>+ROUND(SUMIFS(In_consumos!S:S,In_consumos!$H:$H,Matriz_de_consumo!$B34,In_consumos!$B:$B,Salida!$C$5),0)</f>
        <v>17160</v>
      </c>
      <c r="N34" s="6">
        <f>+ROUND(SUMIFS(In_consumos!T:T,In_consumos!$H:$H,Matriz_de_consumo!$B34,In_consumos!$B:$B,Salida!$C$5),0)</f>
        <v>17080</v>
      </c>
      <c r="O34" s="6">
        <f>+ROUND(SUMIFS(In_consumos!U:U,In_consumos!$H:$H,Matriz_de_consumo!$B34,In_consumos!$B:$B,Salida!$C$5),0)</f>
        <v>16280</v>
      </c>
      <c r="P34" s="6">
        <f>+ROUND(SUMIFS(In_consumos!V:V,In_consumos!$H:$H,Matriz_de_consumo!$B34,In_consumos!$B:$B,Salida!$C$5),0)</f>
        <v>16440</v>
      </c>
      <c r="Q34" s="6">
        <f>+ROUND(SUMIFS(In_consumos!W:W,In_consumos!$H:$H,Matriz_de_consumo!$B34,In_consumos!$B:$B,Salida!$C$5),0)</f>
        <v>15640</v>
      </c>
      <c r="R34" s="6">
        <f>+ROUND(SUMIFS(In_consumos!X:X,In_consumos!$H:$H,Matriz_de_consumo!$B34,In_consumos!$B:$B,Salida!$C$5),0)</f>
        <v>16560</v>
      </c>
      <c r="S34" s="6">
        <f>+ROUND(SUMIFS(In_consumos!Y:Y,In_consumos!$H:$H,Matriz_de_consumo!$B34,In_consumos!$B:$B,Salida!$C$5),0)</f>
        <v>17000</v>
      </c>
      <c r="T34" s="6">
        <f>+ROUND(SUMIFS(In_consumos!Z:Z,In_consumos!$H:$H,Matriz_de_consumo!$B34,In_consumos!$B:$B,Salida!$C$5),0)</f>
        <v>17320</v>
      </c>
      <c r="U34" s="6">
        <f>+ROUND(SUMIFS(In_consumos!AA:AA,In_consumos!$H:$H,Matriz_de_consumo!$B34,In_consumos!$B:$B,Salida!$C$5),0)</f>
        <v>17560</v>
      </c>
      <c r="V34" s="6">
        <f>+ROUND(SUMIFS(In_consumos!AB:AB,In_consumos!$H:$H,Matriz_de_consumo!$B34,In_consumos!$B:$B,Salida!$C$5),0)</f>
        <v>17240</v>
      </c>
      <c r="W34" s="6">
        <f>+ROUND(SUMIFS(In_consumos!AC:AC,In_consumos!$H:$H,Matriz_de_consumo!$B34,In_consumos!$B:$B,Salida!$C$5),0)</f>
        <v>16600</v>
      </c>
      <c r="X34" s="6">
        <f>+ROUND(SUMIFS(In_consumos!AD:AD,In_consumos!$H:$H,Matriz_de_consumo!$B34,In_consumos!$B:$B,Salida!$C$5),0)</f>
        <v>16760</v>
      </c>
      <c r="Y34" s="6">
        <f>+ROUND(SUMIFS(In_consumos!AE:AE,In_consumos!$H:$H,Matriz_de_consumo!$B34,In_consumos!$B:$B,Salida!$C$5),0)</f>
        <v>17240</v>
      </c>
      <c r="Z34" s="6">
        <f>+ROUND(SUMIFS(In_consumos!AF:AF,In_consumos!$H:$H,Matriz_de_consumo!$B34,In_consumos!$B:$B,Salida!$C$5),0)</f>
        <v>16800</v>
      </c>
    </row>
    <row r="35" spans="2:26" x14ac:dyDescent="0.2">
      <c r="B35" s="5">
        <f t="shared" si="0"/>
        <v>43859</v>
      </c>
      <c r="C35" s="6">
        <f>+ROUND(SUMIFS(In_consumos!I:I,In_consumos!$H:$H,Matriz_de_consumo!$B35,In_consumos!$B:$B,Salida!$C$5),0)</f>
        <v>16920</v>
      </c>
      <c r="D35" s="6">
        <f>+ROUND(SUMIFS(In_consumos!J:J,In_consumos!$H:$H,Matriz_de_consumo!$B35,In_consumos!$B:$B,Salida!$C$5),0)</f>
        <v>16520</v>
      </c>
      <c r="E35" s="6">
        <f>+ROUND(SUMIFS(In_consumos!K:K,In_consumos!$H:$H,Matriz_de_consumo!$B35,In_consumos!$B:$B,Salida!$C$5),0)</f>
        <v>17160</v>
      </c>
      <c r="F35" s="6">
        <f>+ROUND(SUMIFS(In_consumos!L:L,In_consumos!$H:$H,Matriz_de_consumo!$B35,In_consumos!$B:$B,Salida!$C$5),0)</f>
        <v>17000</v>
      </c>
      <c r="G35" s="6">
        <f>+ROUND(SUMIFS(In_consumos!M:M,In_consumos!$H:$H,Matriz_de_consumo!$B35,In_consumos!$B:$B,Salida!$C$5),0)</f>
        <v>16880</v>
      </c>
      <c r="H35" s="6">
        <f>+ROUND(SUMIFS(In_consumos!N:N,In_consumos!$H:$H,Matriz_de_consumo!$B35,In_consumos!$B:$B,Salida!$C$5),0)</f>
        <v>16720</v>
      </c>
      <c r="I35" s="6">
        <f>+ROUND(SUMIFS(In_consumos!O:O,In_consumos!$H:$H,Matriz_de_consumo!$B35,In_consumos!$B:$B,Salida!$C$5),0)</f>
        <v>17200</v>
      </c>
      <c r="J35" s="6">
        <f>+ROUND(SUMIFS(In_consumos!P:P,In_consumos!$H:$H,Matriz_de_consumo!$B35,In_consumos!$B:$B,Salida!$C$5),0)</f>
        <v>17240</v>
      </c>
      <c r="K35" s="6">
        <f>+ROUND(SUMIFS(In_consumos!Q:Q,In_consumos!$H:$H,Matriz_de_consumo!$B35,In_consumos!$B:$B,Salida!$C$5),0)</f>
        <v>17280</v>
      </c>
      <c r="L35" s="6">
        <f>+ROUND(SUMIFS(In_consumos!R:R,In_consumos!$H:$H,Matriz_de_consumo!$B35,In_consumos!$B:$B,Salida!$C$5),0)</f>
        <v>16960</v>
      </c>
      <c r="M35" s="6">
        <f>+ROUND(SUMIFS(In_consumos!S:S,In_consumos!$H:$H,Matriz_de_consumo!$B35,In_consumos!$B:$B,Salida!$C$5),0)</f>
        <v>16760</v>
      </c>
      <c r="N35" s="6">
        <f>+ROUND(SUMIFS(In_consumos!T:T,In_consumos!$H:$H,Matriz_de_consumo!$B35,In_consumos!$B:$B,Salida!$C$5),0)</f>
        <v>17200</v>
      </c>
      <c r="O35" s="6">
        <f>+ROUND(SUMIFS(In_consumos!U:U,In_consumos!$H:$H,Matriz_de_consumo!$B35,In_consumos!$B:$B,Salida!$C$5),0)</f>
        <v>17080</v>
      </c>
      <c r="P35" s="6">
        <f>+ROUND(SUMIFS(In_consumos!V:V,In_consumos!$H:$H,Matriz_de_consumo!$B35,In_consumos!$B:$B,Salida!$C$5),0)</f>
        <v>16280</v>
      </c>
      <c r="Q35" s="6">
        <f>+ROUND(SUMIFS(In_consumos!W:W,In_consumos!$H:$H,Matriz_de_consumo!$B35,In_consumos!$B:$B,Salida!$C$5),0)</f>
        <v>16960</v>
      </c>
      <c r="R35" s="6">
        <f>+ROUND(SUMIFS(In_consumos!X:X,In_consumos!$H:$H,Matriz_de_consumo!$B35,In_consumos!$B:$B,Salida!$C$5),0)</f>
        <v>17520</v>
      </c>
      <c r="S35" s="6">
        <f>+ROUND(SUMIFS(In_consumos!Y:Y,In_consumos!$H:$H,Matriz_de_consumo!$B35,In_consumos!$B:$B,Salida!$C$5),0)</f>
        <v>17440</v>
      </c>
      <c r="T35" s="6">
        <f>+ROUND(SUMIFS(In_consumos!Z:Z,In_consumos!$H:$H,Matriz_de_consumo!$B35,In_consumos!$B:$B,Salida!$C$5),0)</f>
        <v>16320</v>
      </c>
      <c r="U35" s="6">
        <f>+ROUND(SUMIFS(In_consumos!AA:AA,In_consumos!$H:$H,Matriz_de_consumo!$B35,In_consumos!$B:$B,Salida!$C$5),0)</f>
        <v>17440</v>
      </c>
      <c r="V35" s="6">
        <f>+ROUND(SUMIFS(In_consumos!AB:AB,In_consumos!$H:$H,Matriz_de_consumo!$B35,In_consumos!$B:$B,Salida!$C$5),0)</f>
        <v>13880</v>
      </c>
      <c r="W35" s="6">
        <f>+ROUND(SUMIFS(In_consumos!AC:AC,In_consumos!$H:$H,Matriz_de_consumo!$B35,In_consumos!$B:$B,Salida!$C$5),0)</f>
        <v>15880</v>
      </c>
      <c r="X35" s="6">
        <f>+ROUND(SUMIFS(In_consumos!AD:AD,In_consumos!$H:$H,Matriz_de_consumo!$B35,In_consumos!$B:$B,Salida!$C$5),0)</f>
        <v>15960</v>
      </c>
      <c r="Y35" s="6">
        <f>+ROUND(SUMIFS(In_consumos!AE:AE,In_consumos!$H:$H,Matriz_de_consumo!$B35,In_consumos!$B:$B,Salida!$C$5),0)</f>
        <v>16640</v>
      </c>
      <c r="Z35" s="6">
        <f>+ROUND(SUMIFS(In_consumos!AF:AF,In_consumos!$H:$H,Matriz_de_consumo!$B35,In_consumos!$B:$B,Salida!$C$5),0)</f>
        <v>16520</v>
      </c>
    </row>
    <row r="36" spans="2:26" x14ac:dyDescent="0.2">
      <c r="B36" s="5">
        <f t="shared" si="0"/>
        <v>43860</v>
      </c>
      <c r="C36" s="6">
        <f>+ROUND(SUMIFS(In_consumos!I:I,In_consumos!$H:$H,Matriz_de_consumo!$B36,In_consumos!$B:$B,Salida!$C$5),0)</f>
        <v>16720</v>
      </c>
      <c r="D36" s="6">
        <f>+ROUND(SUMIFS(In_consumos!J:J,In_consumos!$H:$H,Matriz_de_consumo!$B36,In_consumos!$B:$B,Salida!$C$5),0)</f>
        <v>16160</v>
      </c>
      <c r="E36" s="6">
        <f>+ROUND(SUMIFS(In_consumos!K:K,In_consumos!$H:$H,Matriz_de_consumo!$B36,In_consumos!$B:$B,Salida!$C$5),0)</f>
        <v>16080</v>
      </c>
      <c r="F36" s="6">
        <f>+ROUND(SUMIFS(In_consumos!L:L,In_consumos!$H:$H,Matriz_de_consumo!$B36,In_consumos!$B:$B,Salida!$C$5),0)</f>
        <v>16880</v>
      </c>
      <c r="G36" s="6">
        <f>+ROUND(SUMIFS(In_consumos!M:M,In_consumos!$H:$H,Matriz_de_consumo!$B36,In_consumos!$B:$B,Salida!$C$5),0)</f>
        <v>16040</v>
      </c>
      <c r="H36" s="6">
        <f>+ROUND(SUMIFS(In_consumos!N:N,In_consumos!$H:$H,Matriz_de_consumo!$B36,In_consumos!$B:$B,Salida!$C$5),0)</f>
        <v>17160</v>
      </c>
      <c r="I36" s="6">
        <f>+ROUND(SUMIFS(In_consumos!O:O,In_consumos!$H:$H,Matriz_de_consumo!$B36,In_consumos!$B:$B,Salida!$C$5),0)</f>
        <v>17000</v>
      </c>
      <c r="J36" s="6">
        <f>+ROUND(SUMIFS(In_consumos!P:P,In_consumos!$H:$H,Matriz_de_consumo!$B36,In_consumos!$B:$B,Salida!$C$5),0)</f>
        <v>17000</v>
      </c>
      <c r="K36" s="6">
        <f>+ROUND(SUMIFS(In_consumos!Q:Q,In_consumos!$H:$H,Matriz_de_consumo!$B36,In_consumos!$B:$B,Salida!$C$5),0)</f>
        <v>16120</v>
      </c>
      <c r="L36" s="6">
        <f>+ROUND(SUMIFS(In_consumos!R:R,In_consumos!$H:$H,Matriz_de_consumo!$B36,In_consumos!$B:$B,Salida!$C$5),0)</f>
        <v>16800</v>
      </c>
      <c r="M36" s="6">
        <f>+ROUND(SUMIFS(In_consumos!S:S,In_consumos!$H:$H,Matriz_de_consumo!$B36,In_consumos!$B:$B,Salida!$C$5),0)</f>
        <v>16720</v>
      </c>
      <c r="N36" s="6">
        <f>+ROUND(SUMIFS(In_consumos!T:T,In_consumos!$H:$H,Matriz_de_consumo!$B36,In_consumos!$B:$B,Salida!$C$5),0)</f>
        <v>16800</v>
      </c>
      <c r="O36" s="6">
        <f>+ROUND(SUMIFS(In_consumos!U:U,In_consumos!$H:$H,Matriz_de_consumo!$B36,In_consumos!$B:$B,Salida!$C$5),0)</f>
        <v>16480</v>
      </c>
      <c r="P36" s="6">
        <f>+ROUND(SUMIFS(In_consumos!V:V,In_consumos!$H:$H,Matriz_de_consumo!$B36,In_consumos!$B:$B,Salida!$C$5),0)</f>
        <v>16880</v>
      </c>
      <c r="Q36" s="6">
        <f>+ROUND(SUMIFS(In_consumos!W:W,In_consumos!$H:$H,Matriz_de_consumo!$B36,In_consumos!$B:$B,Salida!$C$5),0)</f>
        <v>16240</v>
      </c>
      <c r="R36" s="6">
        <f>+ROUND(SUMIFS(In_consumos!X:X,In_consumos!$H:$H,Matriz_de_consumo!$B36,In_consumos!$B:$B,Salida!$C$5),0)</f>
        <v>16240</v>
      </c>
      <c r="S36" s="6">
        <f>+ROUND(SUMIFS(In_consumos!Y:Y,In_consumos!$H:$H,Matriz_de_consumo!$B36,In_consumos!$B:$B,Salida!$C$5),0)</f>
        <v>16720</v>
      </c>
      <c r="T36" s="6">
        <f>+ROUND(SUMIFS(In_consumos!Z:Z,In_consumos!$H:$H,Matriz_de_consumo!$B36,In_consumos!$B:$B,Salida!$C$5),0)</f>
        <v>16640</v>
      </c>
      <c r="U36" s="6">
        <f>+ROUND(SUMIFS(In_consumos!AA:AA,In_consumos!$H:$H,Matriz_de_consumo!$B36,In_consumos!$B:$B,Salida!$C$5),0)</f>
        <v>17040</v>
      </c>
      <c r="V36" s="6">
        <f>+ROUND(SUMIFS(In_consumos!AB:AB,In_consumos!$H:$H,Matriz_de_consumo!$B36,In_consumos!$B:$B,Salida!$C$5),0)</f>
        <v>16640</v>
      </c>
      <c r="W36" s="6">
        <f>+ROUND(SUMIFS(In_consumos!AC:AC,In_consumos!$H:$H,Matriz_de_consumo!$B36,In_consumos!$B:$B,Salida!$C$5),0)</f>
        <v>16560</v>
      </c>
      <c r="X36" s="6">
        <f>+ROUND(SUMIFS(In_consumos!AD:AD,In_consumos!$H:$H,Matriz_de_consumo!$B36,In_consumos!$B:$B,Salida!$C$5),0)</f>
        <v>16080</v>
      </c>
      <c r="Y36" s="6">
        <f>+ROUND(SUMIFS(In_consumos!AE:AE,In_consumos!$H:$H,Matriz_de_consumo!$B36,In_consumos!$B:$B,Salida!$C$5),0)</f>
        <v>16440</v>
      </c>
      <c r="Z36" s="6">
        <f>+ROUND(SUMIFS(In_consumos!AF:AF,In_consumos!$H:$H,Matriz_de_consumo!$B36,In_consumos!$B:$B,Salida!$C$5),0)</f>
        <v>17160</v>
      </c>
    </row>
    <row r="37" spans="2:26" x14ac:dyDescent="0.2">
      <c r="B37" s="5">
        <f t="shared" si="0"/>
        <v>43861</v>
      </c>
      <c r="C37" s="6">
        <f>+ROUND(SUMIFS(In_consumos!I:I,In_consumos!$H:$H,Matriz_de_consumo!$B37,In_consumos!$B:$B,Salida!$C$5),0)</f>
        <v>16720</v>
      </c>
      <c r="D37" s="6">
        <f>+ROUND(SUMIFS(In_consumos!J:J,In_consumos!$H:$H,Matriz_de_consumo!$B37,In_consumos!$B:$B,Salida!$C$5),0)</f>
        <v>16240</v>
      </c>
      <c r="E37" s="6">
        <f>+ROUND(SUMIFS(In_consumos!K:K,In_consumos!$H:$H,Matriz_de_consumo!$B37,In_consumos!$B:$B,Salida!$C$5),0)</f>
        <v>16880</v>
      </c>
      <c r="F37" s="6">
        <f>+ROUND(SUMIFS(In_consumos!L:L,In_consumos!$H:$H,Matriz_de_consumo!$B37,In_consumos!$B:$B,Salida!$C$5),0)</f>
        <v>16320</v>
      </c>
      <c r="G37" s="6">
        <f>+ROUND(SUMIFS(In_consumos!M:M,In_consumos!$H:$H,Matriz_de_consumo!$B37,In_consumos!$B:$B,Salida!$C$5),0)</f>
        <v>16160</v>
      </c>
      <c r="H37" s="6">
        <f>+ROUND(SUMIFS(In_consumos!N:N,In_consumos!$H:$H,Matriz_de_consumo!$B37,In_consumos!$B:$B,Salida!$C$5),0)</f>
        <v>16920</v>
      </c>
      <c r="I37" s="6">
        <f>+ROUND(SUMIFS(In_consumos!O:O,In_consumos!$H:$H,Matriz_de_consumo!$B37,In_consumos!$B:$B,Salida!$C$5),0)</f>
        <v>16600</v>
      </c>
      <c r="J37" s="6">
        <f>+ROUND(SUMIFS(In_consumos!P:P,In_consumos!$H:$H,Matriz_de_consumo!$B37,In_consumos!$B:$B,Salida!$C$5),0)</f>
        <v>16960</v>
      </c>
      <c r="K37" s="6">
        <f>+ROUND(SUMIFS(In_consumos!Q:Q,In_consumos!$H:$H,Matriz_de_consumo!$B37,In_consumos!$B:$B,Salida!$C$5),0)</f>
        <v>16680</v>
      </c>
      <c r="L37" s="6">
        <f>+ROUND(SUMIFS(In_consumos!R:R,In_consumos!$H:$H,Matriz_de_consumo!$B37,In_consumos!$B:$B,Salida!$C$5),0)</f>
        <v>16600</v>
      </c>
      <c r="M37" s="6">
        <f>+ROUND(SUMIFS(In_consumos!S:S,In_consumos!$H:$H,Matriz_de_consumo!$B37,In_consumos!$B:$B,Salida!$C$5),0)</f>
        <v>16080</v>
      </c>
      <c r="N37" s="6">
        <f>+ROUND(SUMIFS(In_consumos!T:T,In_consumos!$H:$H,Matriz_de_consumo!$B37,In_consumos!$B:$B,Salida!$C$5),0)</f>
        <v>16960</v>
      </c>
      <c r="O37" s="6">
        <f>+ROUND(SUMIFS(In_consumos!U:U,In_consumos!$H:$H,Matriz_de_consumo!$B37,In_consumos!$B:$B,Salida!$C$5),0)</f>
        <v>17080</v>
      </c>
      <c r="P37" s="6">
        <f>+ROUND(SUMIFS(In_consumos!V:V,In_consumos!$H:$H,Matriz_de_consumo!$B37,In_consumos!$B:$B,Salida!$C$5),0)</f>
        <v>16680</v>
      </c>
      <c r="Q37" s="6">
        <f>+ROUND(SUMIFS(In_consumos!W:W,In_consumos!$H:$H,Matriz_de_consumo!$B37,In_consumos!$B:$B,Salida!$C$5),0)</f>
        <v>16280</v>
      </c>
      <c r="R37" s="6">
        <f>+ROUND(SUMIFS(In_consumos!X:X,In_consumos!$H:$H,Matriz_de_consumo!$B37,In_consumos!$B:$B,Salida!$C$5),0)</f>
        <v>17280</v>
      </c>
      <c r="S37" s="6">
        <f>+ROUND(SUMIFS(In_consumos!Y:Y,In_consumos!$H:$H,Matriz_de_consumo!$B37,In_consumos!$B:$B,Salida!$C$5),0)</f>
        <v>16560</v>
      </c>
      <c r="T37" s="6">
        <f>+ROUND(SUMIFS(In_consumos!Z:Z,In_consumos!$H:$H,Matriz_de_consumo!$B37,In_consumos!$B:$B,Salida!$C$5),0)</f>
        <v>16120</v>
      </c>
      <c r="U37" s="6">
        <f>+ROUND(SUMIFS(In_consumos!AA:AA,In_consumos!$H:$H,Matriz_de_consumo!$B37,In_consumos!$B:$B,Salida!$C$5),0)</f>
        <v>17160</v>
      </c>
      <c r="V37" s="6">
        <f>+ROUND(SUMIFS(In_consumos!AB:AB,In_consumos!$H:$H,Matriz_de_consumo!$B37,In_consumos!$B:$B,Salida!$C$5),0)</f>
        <v>16760</v>
      </c>
      <c r="W37" s="6">
        <f>+ROUND(SUMIFS(In_consumos!AC:AC,In_consumos!$H:$H,Matriz_de_consumo!$B37,In_consumos!$B:$B,Salida!$C$5),0)</f>
        <v>17080</v>
      </c>
      <c r="X37" s="6">
        <f>+ROUND(SUMIFS(In_consumos!AD:AD,In_consumos!$H:$H,Matriz_de_consumo!$B37,In_consumos!$B:$B,Salida!$C$5),0)</f>
        <v>16680</v>
      </c>
      <c r="Y37" s="6">
        <f>+ROUND(SUMIFS(In_consumos!AE:AE,In_consumos!$H:$H,Matriz_de_consumo!$B37,In_consumos!$B:$B,Salida!$C$5),0)</f>
        <v>17040</v>
      </c>
      <c r="Z37" s="6">
        <f>+ROUND(SUMIFS(In_consumos!AF:AF,In_consumos!$H:$H,Matriz_de_consumo!$B37,In_consumos!$B:$B,Salida!$C$5),0)</f>
        <v>16640</v>
      </c>
    </row>
    <row r="39" spans="2:26" x14ac:dyDescent="0.2">
      <c r="B39" s="3" t="s">
        <v>70</v>
      </c>
      <c r="C39" s="3"/>
      <c r="D39" s="56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43831</v>
      </c>
      <c r="C42" s="6">
        <f>+ROUND(SUMIFS(In_consumos!AG:AG,In_consumos!$H:$H,Matriz_de_consumo!$B42,In_consumos!$B:$B,Salida!$C$5),0)</f>
        <v>3360</v>
      </c>
      <c r="D42" s="6">
        <f>+ROUND(SUMIFS(In_consumos!AH:AH,In_consumos!$H:$H,Matriz_de_consumo!$B42,In_consumos!$B:$B,Salida!$C$5),0)</f>
        <v>3040</v>
      </c>
      <c r="E42" s="6">
        <f>+ROUND(SUMIFS(In_consumos!AI:AI,In_consumos!$H:$H,Matriz_de_consumo!$B42,In_consumos!$B:$B,Salida!$C$5),0)</f>
        <v>3120</v>
      </c>
      <c r="F42" s="6">
        <f>+ROUND(SUMIFS(In_consumos!AJ:AJ,In_consumos!$H:$H,Matriz_de_consumo!$B42,In_consumos!$B:$B,Salida!$C$5),0)</f>
        <v>2440</v>
      </c>
      <c r="G42" s="6">
        <f>+ROUND(SUMIFS(In_consumos!AK:AK,In_consumos!$H:$H,Matriz_de_consumo!$B42,In_consumos!$B:$B,Salida!$C$5),0)</f>
        <v>1640</v>
      </c>
      <c r="H42" s="6">
        <f>+ROUND(SUMIFS(In_consumos!AL:AL,In_consumos!$H:$H,Matriz_de_consumo!$B42,In_consumos!$B:$B,Salida!$C$5),0)</f>
        <v>1960</v>
      </c>
      <c r="I42" s="6">
        <f>+ROUND(SUMIFS(In_consumos!AM:AM,In_consumos!$H:$H,Matriz_de_consumo!$B42,In_consumos!$B:$B,Salida!$C$5),0)</f>
        <v>1440</v>
      </c>
      <c r="J42" s="6">
        <f>+ROUND(SUMIFS(In_consumos!AN:AN,In_consumos!$H:$H,Matriz_de_consumo!$B42,In_consumos!$B:$B,Salida!$C$5),0)</f>
        <v>1560</v>
      </c>
      <c r="K42" s="6">
        <f>+ROUND(SUMIFS(In_consumos!AO:AO,In_consumos!$H:$H,Matriz_de_consumo!$B42,In_consumos!$B:$B,Salida!$C$5),0)</f>
        <v>1880</v>
      </c>
      <c r="L42" s="6">
        <f>+ROUND(SUMIFS(In_consumos!AP:AP,In_consumos!$H:$H,Matriz_de_consumo!$B42,In_consumos!$B:$B,Salida!$C$5),0)</f>
        <v>1480</v>
      </c>
      <c r="M42" s="6">
        <f>+ROUND(SUMIFS(In_consumos!AQ:AQ,In_consumos!$H:$H,Matriz_de_consumo!$B42,In_consumos!$B:$B,Salida!$C$5),0)</f>
        <v>1520</v>
      </c>
      <c r="N42" s="6">
        <f>+ROUND(SUMIFS(In_consumos!AR:AR,In_consumos!$H:$H,Matriz_de_consumo!$B42,In_consumos!$B:$B,Salida!$C$5),0)</f>
        <v>1880</v>
      </c>
      <c r="O42" s="6">
        <f>+ROUND(SUMIFS(In_consumos!AS:AS,In_consumos!$H:$H,Matriz_de_consumo!$B42,In_consumos!$B:$B,Salida!$C$5),0)</f>
        <v>1880</v>
      </c>
      <c r="P42" s="6">
        <f>+ROUND(SUMIFS(In_consumos!AT:AT,In_consumos!$H:$H,Matriz_de_consumo!$B42,In_consumos!$B:$B,Salida!$C$5),0)</f>
        <v>2000</v>
      </c>
      <c r="Q42" s="6">
        <f>+ROUND(SUMIFS(In_consumos!AU:AU,In_consumos!$H:$H,Matriz_de_consumo!$B42,In_consumos!$B:$B,Salida!$C$5),0)</f>
        <v>1480</v>
      </c>
      <c r="R42" s="6">
        <f>+ROUND(SUMIFS(In_consumos!AV:AV,In_consumos!$H:$H,Matriz_de_consumo!$B42,In_consumos!$B:$B,Salida!$C$5),0)</f>
        <v>1480</v>
      </c>
      <c r="S42" s="6">
        <f>+ROUND(SUMIFS(In_consumos!AW:AW,In_consumos!$H:$H,Matriz_de_consumo!$B42,In_consumos!$B:$B,Salida!$C$5),0)</f>
        <v>880</v>
      </c>
      <c r="T42" s="6">
        <f>+ROUND(SUMIFS(In_consumos!AX:AX,In_consumos!$H:$H,Matriz_de_consumo!$B42,In_consumos!$B:$B,Salida!$C$5),0)</f>
        <v>1400</v>
      </c>
      <c r="U42" s="6">
        <f>+ROUND(SUMIFS(In_consumos!AY:AY,In_consumos!$H:$H,Matriz_de_consumo!$B42,In_consumos!$B:$B,Salida!$C$5),0)</f>
        <v>1840</v>
      </c>
      <c r="V42" s="6">
        <f>+ROUND(SUMIFS(In_consumos!AZ:AZ,In_consumos!$H:$H,Matriz_de_consumo!$B42,In_consumos!$B:$B,Salida!$C$5),0)</f>
        <v>1520</v>
      </c>
      <c r="W42" s="6">
        <f>+ROUND(SUMIFS(In_consumos!BA:BA,In_consumos!$H:$H,Matriz_de_consumo!$B42,In_consumos!$B:$B,Salida!$C$5),0)</f>
        <v>1040</v>
      </c>
      <c r="X42" s="6">
        <f>+ROUND(SUMIFS(In_consumos!BB:BB,In_consumos!$H:$H,Matriz_de_consumo!$B42,In_consumos!$B:$B,Salida!$C$5),0)</f>
        <v>480</v>
      </c>
      <c r="Y42" s="6">
        <f>+ROUND(SUMIFS(In_consumos!BC:BC,In_consumos!$H:$H,Matriz_de_consumo!$B42,In_consumos!$B:$B,Salida!$C$5),0)</f>
        <v>120</v>
      </c>
      <c r="Z42" s="6">
        <f>+ROUND(SUMIFS(In_consumos!BD:BD,In_consumos!$H:$H,Matriz_de_consumo!$B42,In_consumos!$B:$B,Salida!$C$5),0)</f>
        <v>400</v>
      </c>
    </row>
    <row r="43" spans="2:26" x14ac:dyDescent="0.2">
      <c r="B43" s="5">
        <f t="shared" ref="B43:B72" si="1">+B8</f>
        <v>43832</v>
      </c>
      <c r="C43" s="6">
        <f>+ROUND(SUMIFS(In_consumos!AG:AG,In_consumos!$H:$H,Matriz_de_consumo!$B43,In_consumos!$B:$B,Salida!$C$5),0)</f>
        <v>0</v>
      </c>
      <c r="D43" s="6">
        <f>+ROUND(SUMIFS(In_consumos!AH:AH,In_consumos!$H:$H,Matriz_de_consumo!$B43,In_consumos!$B:$B,Salida!$C$5),0)</f>
        <v>0</v>
      </c>
      <c r="E43" s="6">
        <f>+ROUND(SUMIFS(In_consumos!AI:AI,In_consumos!$H:$H,Matriz_de_consumo!$B43,In_consumos!$B:$B,Salida!$C$5),0)</f>
        <v>0</v>
      </c>
      <c r="F43" s="6">
        <f>+ROUND(SUMIFS(In_consumos!AJ:AJ,In_consumos!$H:$H,Matriz_de_consumo!$B43,In_consumos!$B:$B,Salida!$C$5),0)</f>
        <v>1320</v>
      </c>
      <c r="G43" s="6">
        <f>+ROUND(SUMIFS(In_consumos!AK:AK,In_consumos!$H:$H,Matriz_de_consumo!$B43,In_consumos!$B:$B,Salida!$C$5),0)</f>
        <v>1600</v>
      </c>
      <c r="H43" s="6">
        <f>+ROUND(SUMIFS(In_consumos!AL:AL,In_consumos!$H:$H,Matriz_de_consumo!$B43,In_consumos!$B:$B,Salida!$C$5),0)</f>
        <v>1240</v>
      </c>
      <c r="I43" s="6">
        <f>+ROUND(SUMIFS(In_consumos!AM:AM,In_consumos!$H:$H,Matriz_de_consumo!$B43,In_consumos!$B:$B,Salida!$C$5),0)</f>
        <v>1760</v>
      </c>
      <c r="J43" s="6">
        <f>+ROUND(SUMIFS(In_consumos!AN:AN,In_consumos!$H:$H,Matriz_de_consumo!$B43,In_consumos!$B:$B,Salida!$C$5),0)</f>
        <v>1480</v>
      </c>
      <c r="K43" s="6">
        <f>+ROUND(SUMIFS(In_consumos!AO:AO,In_consumos!$H:$H,Matriz_de_consumo!$B43,In_consumos!$B:$B,Salida!$C$5),0)</f>
        <v>160</v>
      </c>
      <c r="L43" s="6">
        <f>+ROUND(SUMIFS(In_consumos!AP:AP,In_consumos!$H:$H,Matriz_de_consumo!$B43,In_consumos!$B:$B,Salida!$C$5),0)</f>
        <v>0</v>
      </c>
      <c r="M43" s="6">
        <f>+ROUND(SUMIFS(In_consumos!AQ:AQ,In_consumos!$H:$H,Matriz_de_consumo!$B43,In_consumos!$B:$B,Salida!$C$5),0)</f>
        <v>0</v>
      </c>
      <c r="N43" s="6">
        <f>+ROUND(SUMIFS(In_consumos!AR:AR,In_consumos!$H:$H,Matriz_de_consumo!$B43,In_consumos!$B:$B,Salida!$C$5),0)</f>
        <v>0</v>
      </c>
      <c r="O43" s="6">
        <f>+ROUND(SUMIFS(In_consumos!AS:AS,In_consumos!$H:$H,Matriz_de_consumo!$B43,In_consumos!$B:$B,Salida!$C$5),0)</f>
        <v>640</v>
      </c>
      <c r="P43" s="6">
        <f>+ROUND(SUMIFS(In_consumos!AT:AT,In_consumos!$H:$H,Matriz_de_consumo!$B43,In_consumos!$B:$B,Salida!$C$5),0)</f>
        <v>1800</v>
      </c>
      <c r="Q43" s="6">
        <f>+ROUND(SUMIFS(In_consumos!AU:AU,In_consumos!$H:$H,Matriz_de_consumo!$B43,In_consumos!$B:$B,Salida!$C$5),0)</f>
        <v>120</v>
      </c>
      <c r="R43" s="6">
        <f>+ROUND(SUMIFS(In_consumos!AV:AV,In_consumos!$H:$H,Matriz_de_consumo!$B43,In_consumos!$B:$B,Salida!$C$5),0)</f>
        <v>0</v>
      </c>
      <c r="S43" s="6">
        <f>+ROUND(SUMIFS(In_consumos!AW:AW,In_consumos!$H:$H,Matriz_de_consumo!$B43,In_consumos!$B:$B,Salida!$C$5),0)</f>
        <v>40</v>
      </c>
      <c r="T43" s="6">
        <f>+ROUND(SUMIFS(In_consumos!AX:AX,In_consumos!$H:$H,Matriz_de_consumo!$B43,In_consumos!$B:$B,Salida!$C$5),0)</f>
        <v>80</v>
      </c>
      <c r="U43" s="6">
        <f>+ROUND(SUMIFS(In_consumos!AY:AY,In_consumos!$H:$H,Matriz_de_consumo!$B43,In_consumos!$B:$B,Salida!$C$5),0)</f>
        <v>0</v>
      </c>
      <c r="V43" s="6">
        <f>+ROUND(SUMIFS(In_consumos!AZ:AZ,In_consumos!$H:$H,Matriz_de_consumo!$B43,In_consumos!$B:$B,Salida!$C$5),0)</f>
        <v>0</v>
      </c>
      <c r="W43" s="6">
        <f>+ROUND(SUMIFS(In_consumos!BA:BA,In_consumos!$H:$H,Matriz_de_consumo!$B43,In_consumos!$B:$B,Salida!$C$5),0)</f>
        <v>0</v>
      </c>
      <c r="X43" s="6">
        <f>+ROUND(SUMIFS(In_consumos!BB:BB,In_consumos!$H:$H,Matriz_de_consumo!$B43,In_consumos!$B:$B,Salida!$C$5),0)</f>
        <v>0</v>
      </c>
      <c r="Y43" s="6">
        <f>+ROUND(SUMIFS(In_consumos!BC:BC,In_consumos!$H:$H,Matriz_de_consumo!$B43,In_consumos!$B:$B,Salida!$C$5),0)</f>
        <v>0</v>
      </c>
      <c r="Z43" s="6">
        <f>+ROUND(SUMIFS(In_consumos!BD:BD,In_consumos!$H:$H,Matriz_de_consumo!$B43,In_consumos!$B:$B,Salida!$C$5),0)</f>
        <v>0</v>
      </c>
    </row>
    <row r="44" spans="2:26" x14ac:dyDescent="0.2">
      <c r="B44" s="5">
        <f t="shared" si="1"/>
        <v>43833</v>
      </c>
      <c r="C44" s="6">
        <f>+ROUND(SUMIFS(In_consumos!AG:AG,In_consumos!$H:$H,Matriz_de_consumo!$B44,In_consumos!$B:$B,Salida!$C$5),0)</f>
        <v>0</v>
      </c>
      <c r="D44" s="6">
        <f>+ROUND(SUMIFS(In_consumos!AH:AH,In_consumos!$H:$H,Matriz_de_consumo!$B44,In_consumos!$B:$B,Salida!$C$5),0)</f>
        <v>40</v>
      </c>
      <c r="E44" s="6">
        <f>+ROUND(SUMIFS(In_consumos!AI:AI,In_consumos!$H:$H,Matriz_de_consumo!$B44,In_consumos!$B:$B,Salida!$C$5),0)</f>
        <v>40</v>
      </c>
      <c r="F44" s="6">
        <f>+ROUND(SUMIFS(In_consumos!AJ:AJ,In_consumos!$H:$H,Matriz_de_consumo!$B44,In_consumos!$B:$B,Salida!$C$5),0)</f>
        <v>1840</v>
      </c>
      <c r="G44" s="6">
        <f>+ROUND(SUMIFS(In_consumos!AK:AK,In_consumos!$H:$H,Matriz_de_consumo!$B44,In_consumos!$B:$B,Salida!$C$5),0)</f>
        <v>2160</v>
      </c>
      <c r="H44" s="6">
        <f>+ROUND(SUMIFS(In_consumos!AL:AL,In_consumos!$H:$H,Matriz_de_consumo!$B44,In_consumos!$B:$B,Salida!$C$5),0)</f>
        <v>1720</v>
      </c>
      <c r="I44" s="6">
        <f>+ROUND(SUMIFS(In_consumos!AM:AM,In_consumos!$H:$H,Matriz_de_consumo!$B44,In_consumos!$B:$B,Salida!$C$5),0)</f>
        <v>1960</v>
      </c>
      <c r="J44" s="6">
        <f>+ROUND(SUMIFS(In_consumos!AN:AN,In_consumos!$H:$H,Matriz_de_consumo!$B44,In_consumos!$B:$B,Salida!$C$5),0)</f>
        <v>1400</v>
      </c>
      <c r="K44" s="6">
        <f>+ROUND(SUMIFS(In_consumos!AO:AO,In_consumos!$H:$H,Matriz_de_consumo!$B44,In_consumos!$B:$B,Salida!$C$5),0)</f>
        <v>2360</v>
      </c>
      <c r="L44" s="6">
        <f>+ROUND(SUMIFS(In_consumos!AP:AP,In_consumos!$H:$H,Matriz_de_consumo!$B44,In_consumos!$B:$B,Salida!$C$5),0)</f>
        <v>640</v>
      </c>
      <c r="M44" s="6">
        <f>+ROUND(SUMIFS(In_consumos!AQ:AQ,In_consumos!$H:$H,Matriz_de_consumo!$B44,In_consumos!$B:$B,Salida!$C$5),0)</f>
        <v>240</v>
      </c>
      <c r="N44" s="6">
        <f>+ROUND(SUMIFS(In_consumos!AR:AR,In_consumos!$H:$H,Matriz_de_consumo!$B44,In_consumos!$B:$B,Salida!$C$5),0)</f>
        <v>720</v>
      </c>
      <c r="O44" s="6">
        <f>+ROUND(SUMIFS(In_consumos!AS:AS,In_consumos!$H:$H,Matriz_de_consumo!$B44,In_consumos!$B:$B,Salida!$C$5),0)</f>
        <v>1440</v>
      </c>
      <c r="P44" s="6">
        <f>+ROUND(SUMIFS(In_consumos!AT:AT,In_consumos!$H:$H,Matriz_de_consumo!$B44,In_consumos!$B:$B,Salida!$C$5),0)</f>
        <v>520</v>
      </c>
      <c r="Q44" s="6">
        <f>+ROUND(SUMIFS(In_consumos!AU:AU,In_consumos!$H:$H,Matriz_de_consumo!$B44,In_consumos!$B:$B,Salida!$C$5),0)</f>
        <v>80</v>
      </c>
      <c r="R44" s="6">
        <f>+ROUND(SUMIFS(In_consumos!AV:AV,In_consumos!$H:$H,Matriz_de_consumo!$B44,In_consumos!$B:$B,Salida!$C$5),0)</f>
        <v>360</v>
      </c>
      <c r="S44" s="6">
        <f>+ROUND(SUMIFS(In_consumos!AW:AW,In_consumos!$H:$H,Matriz_de_consumo!$B44,In_consumos!$B:$B,Salida!$C$5),0)</f>
        <v>2080</v>
      </c>
      <c r="T44" s="6">
        <f>+ROUND(SUMIFS(In_consumos!AX:AX,In_consumos!$H:$H,Matriz_de_consumo!$B44,In_consumos!$B:$B,Salida!$C$5),0)</f>
        <v>1920</v>
      </c>
      <c r="U44" s="6">
        <f>+ROUND(SUMIFS(In_consumos!AY:AY,In_consumos!$H:$H,Matriz_de_consumo!$B44,In_consumos!$B:$B,Salida!$C$5),0)</f>
        <v>1480</v>
      </c>
      <c r="V44" s="6">
        <f>+ROUND(SUMIFS(In_consumos!AZ:AZ,In_consumos!$H:$H,Matriz_de_consumo!$B44,In_consumos!$B:$B,Salida!$C$5),0)</f>
        <v>1960</v>
      </c>
      <c r="W44" s="6">
        <f>+ROUND(SUMIFS(In_consumos!BA:BA,In_consumos!$H:$H,Matriz_de_consumo!$B44,In_consumos!$B:$B,Salida!$C$5),0)</f>
        <v>3880</v>
      </c>
      <c r="X44" s="6">
        <f>+ROUND(SUMIFS(In_consumos!BB:BB,In_consumos!$H:$H,Matriz_de_consumo!$B44,In_consumos!$B:$B,Salida!$C$5),0)</f>
        <v>2440</v>
      </c>
      <c r="Y44" s="6">
        <f>+ROUND(SUMIFS(In_consumos!BC:BC,In_consumos!$H:$H,Matriz_de_consumo!$B44,In_consumos!$B:$B,Salida!$C$5),0)</f>
        <v>1840</v>
      </c>
      <c r="Z44" s="6">
        <f>+ROUND(SUMIFS(In_consumos!BD:BD,In_consumos!$H:$H,Matriz_de_consumo!$B44,In_consumos!$B:$B,Salida!$C$5),0)</f>
        <v>1800</v>
      </c>
    </row>
    <row r="45" spans="2:26" x14ac:dyDescent="0.2">
      <c r="B45" s="5">
        <f t="shared" si="1"/>
        <v>43834</v>
      </c>
      <c r="C45" s="6">
        <f>+ROUND(SUMIFS(In_consumos!AG:AG,In_consumos!$H:$H,Matriz_de_consumo!$B45,In_consumos!$B:$B,Salida!$C$5),0)</f>
        <v>2040</v>
      </c>
      <c r="D45" s="6">
        <f>+ROUND(SUMIFS(In_consumos!AH:AH,In_consumos!$H:$H,Matriz_de_consumo!$B45,In_consumos!$B:$B,Salida!$C$5),0)</f>
        <v>1640</v>
      </c>
      <c r="E45" s="6">
        <f>+ROUND(SUMIFS(In_consumos!AI:AI,In_consumos!$H:$H,Matriz_de_consumo!$B45,In_consumos!$B:$B,Salida!$C$5),0)</f>
        <v>1120</v>
      </c>
      <c r="F45" s="6">
        <f>+ROUND(SUMIFS(In_consumos!AJ:AJ,In_consumos!$H:$H,Matriz_de_consumo!$B45,In_consumos!$B:$B,Salida!$C$5),0)</f>
        <v>1480</v>
      </c>
      <c r="G45" s="6">
        <f>+ROUND(SUMIFS(In_consumos!AK:AK,In_consumos!$H:$H,Matriz_de_consumo!$B45,In_consumos!$B:$B,Salida!$C$5),0)</f>
        <v>1800</v>
      </c>
      <c r="H45" s="6">
        <f>+ROUND(SUMIFS(In_consumos!AL:AL,In_consumos!$H:$H,Matriz_de_consumo!$B45,In_consumos!$B:$B,Salida!$C$5),0)</f>
        <v>1760</v>
      </c>
      <c r="I45" s="6">
        <f>+ROUND(SUMIFS(In_consumos!AM:AM,In_consumos!$H:$H,Matriz_de_consumo!$B45,In_consumos!$B:$B,Salida!$C$5),0)</f>
        <v>2040</v>
      </c>
      <c r="J45" s="6">
        <f>+ROUND(SUMIFS(In_consumos!AN:AN,In_consumos!$H:$H,Matriz_de_consumo!$B45,In_consumos!$B:$B,Salida!$C$5),0)</f>
        <v>2160</v>
      </c>
      <c r="K45" s="6">
        <f>+ROUND(SUMIFS(In_consumos!AO:AO,In_consumos!$H:$H,Matriz_de_consumo!$B45,In_consumos!$B:$B,Salida!$C$5),0)</f>
        <v>1880</v>
      </c>
      <c r="L45" s="6">
        <f>+ROUND(SUMIFS(In_consumos!AP:AP,In_consumos!$H:$H,Matriz_de_consumo!$B45,In_consumos!$B:$B,Salida!$C$5),0)</f>
        <v>1400</v>
      </c>
      <c r="M45" s="6">
        <f>+ROUND(SUMIFS(In_consumos!AQ:AQ,In_consumos!$H:$H,Matriz_de_consumo!$B45,In_consumos!$B:$B,Salida!$C$5),0)</f>
        <v>1680</v>
      </c>
      <c r="N45" s="6">
        <f>+ROUND(SUMIFS(In_consumos!AR:AR,In_consumos!$H:$H,Matriz_de_consumo!$B45,In_consumos!$B:$B,Salida!$C$5),0)</f>
        <v>1320</v>
      </c>
      <c r="O45" s="6">
        <f>+ROUND(SUMIFS(In_consumos!AS:AS,In_consumos!$H:$H,Matriz_de_consumo!$B45,In_consumos!$B:$B,Salida!$C$5),0)</f>
        <v>200</v>
      </c>
      <c r="P45" s="6">
        <f>+ROUND(SUMIFS(In_consumos!AT:AT,In_consumos!$H:$H,Matriz_de_consumo!$B45,In_consumos!$B:$B,Salida!$C$5),0)</f>
        <v>40</v>
      </c>
      <c r="Q45" s="6">
        <f>+ROUND(SUMIFS(In_consumos!AU:AU,In_consumos!$H:$H,Matriz_de_consumo!$B45,In_consumos!$B:$B,Salida!$C$5),0)</f>
        <v>0</v>
      </c>
      <c r="R45" s="6">
        <f>+ROUND(SUMIFS(In_consumos!AV:AV,In_consumos!$H:$H,Matriz_de_consumo!$B45,In_consumos!$B:$B,Salida!$C$5),0)</f>
        <v>200</v>
      </c>
      <c r="S45" s="6">
        <f>+ROUND(SUMIFS(In_consumos!AW:AW,In_consumos!$H:$H,Matriz_de_consumo!$B45,In_consumos!$B:$B,Salida!$C$5),0)</f>
        <v>280</v>
      </c>
      <c r="T45" s="6">
        <f>+ROUND(SUMIFS(In_consumos!AX:AX,In_consumos!$H:$H,Matriz_de_consumo!$B45,In_consumos!$B:$B,Salida!$C$5),0)</f>
        <v>1520</v>
      </c>
      <c r="U45" s="6">
        <f>+ROUND(SUMIFS(In_consumos!AY:AY,In_consumos!$H:$H,Matriz_de_consumo!$B45,In_consumos!$B:$B,Salida!$C$5),0)</f>
        <v>1960</v>
      </c>
      <c r="V45" s="6">
        <f>+ROUND(SUMIFS(In_consumos!AZ:AZ,In_consumos!$H:$H,Matriz_de_consumo!$B45,In_consumos!$B:$B,Salida!$C$5),0)</f>
        <v>1800</v>
      </c>
      <c r="W45" s="6">
        <f>+ROUND(SUMIFS(In_consumos!BA:BA,In_consumos!$H:$H,Matriz_de_consumo!$B45,In_consumos!$B:$B,Salida!$C$5),0)</f>
        <v>1480</v>
      </c>
      <c r="X45" s="6">
        <f>+ROUND(SUMIFS(In_consumos!BB:BB,In_consumos!$H:$H,Matriz_de_consumo!$B45,In_consumos!$B:$B,Salida!$C$5),0)</f>
        <v>1360</v>
      </c>
      <c r="Y45" s="6">
        <f>+ROUND(SUMIFS(In_consumos!BC:BC,In_consumos!$H:$H,Matriz_de_consumo!$B45,In_consumos!$B:$B,Salida!$C$5),0)</f>
        <v>1160</v>
      </c>
      <c r="Z45" s="6">
        <f>+ROUND(SUMIFS(In_consumos!BD:BD,In_consumos!$H:$H,Matriz_de_consumo!$B45,In_consumos!$B:$B,Salida!$C$5),0)</f>
        <v>1560</v>
      </c>
    </row>
    <row r="46" spans="2:26" x14ac:dyDescent="0.2">
      <c r="B46" s="5">
        <f t="shared" si="1"/>
        <v>43835</v>
      </c>
      <c r="C46" s="6">
        <f>+ROUND(SUMIFS(In_consumos!AG:AG,In_consumos!$H:$H,Matriz_de_consumo!$B46,In_consumos!$B:$B,Salida!$C$5),0)</f>
        <v>1840</v>
      </c>
      <c r="D46" s="6">
        <f>+ROUND(SUMIFS(In_consumos!AH:AH,In_consumos!$H:$H,Matriz_de_consumo!$B46,In_consumos!$B:$B,Salida!$C$5),0)</f>
        <v>2120</v>
      </c>
      <c r="E46" s="6">
        <f>+ROUND(SUMIFS(In_consumos!AI:AI,In_consumos!$H:$H,Matriz_de_consumo!$B46,In_consumos!$B:$B,Salida!$C$5),0)</f>
        <v>1720</v>
      </c>
      <c r="F46" s="6">
        <f>+ROUND(SUMIFS(In_consumos!AJ:AJ,In_consumos!$H:$H,Matriz_de_consumo!$B46,In_consumos!$B:$B,Salida!$C$5),0)</f>
        <v>1640</v>
      </c>
      <c r="G46" s="6">
        <f>+ROUND(SUMIFS(In_consumos!AK:AK,In_consumos!$H:$H,Matriz_de_consumo!$B46,In_consumos!$B:$B,Salida!$C$5),0)</f>
        <v>1400</v>
      </c>
      <c r="H46" s="6">
        <f>+ROUND(SUMIFS(In_consumos!AL:AL,In_consumos!$H:$H,Matriz_de_consumo!$B46,In_consumos!$B:$B,Salida!$C$5),0)</f>
        <v>1560</v>
      </c>
      <c r="I46" s="6">
        <f>+ROUND(SUMIFS(In_consumos!AM:AM,In_consumos!$H:$H,Matriz_de_consumo!$B46,In_consumos!$B:$B,Salida!$C$5),0)</f>
        <v>1760</v>
      </c>
      <c r="J46" s="6">
        <f>+ROUND(SUMIFS(In_consumos!AN:AN,In_consumos!$H:$H,Matriz_de_consumo!$B46,In_consumos!$B:$B,Salida!$C$5),0)</f>
        <v>1800</v>
      </c>
      <c r="K46" s="6">
        <f>+ROUND(SUMIFS(In_consumos!AO:AO,In_consumos!$H:$H,Matriz_de_consumo!$B46,In_consumos!$B:$B,Salida!$C$5),0)</f>
        <v>1800</v>
      </c>
      <c r="L46" s="6">
        <f>+ROUND(SUMIFS(In_consumos!AP:AP,In_consumos!$H:$H,Matriz_de_consumo!$B46,In_consumos!$B:$B,Salida!$C$5),0)</f>
        <v>2040</v>
      </c>
      <c r="M46" s="6">
        <f>+ROUND(SUMIFS(In_consumos!AQ:AQ,In_consumos!$H:$H,Matriz_de_consumo!$B46,In_consumos!$B:$B,Salida!$C$5),0)</f>
        <v>2240</v>
      </c>
      <c r="N46" s="6">
        <f>+ROUND(SUMIFS(In_consumos!AR:AR,In_consumos!$H:$H,Matriz_de_consumo!$B46,In_consumos!$B:$B,Salida!$C$5),0)</f>
        <v>2760</v>
      </c>
      <c r="O46" s="6">
        <f>+ROUND(SUMIFS(In_consumos!AS:AS,In_consumos!$H:$H,Matriz_de_consumo!$B46,In_consumos!$B:$B,Salida!$C$5),0)</f>
        <v>2080</v>
      </c>
      <c r="P46" s="6">
        <f>+ROUND(SUMIFS(In_consumos!AT:AT,In_consumos!$H:$H,Matriz_de_consumo!$B46,In_consumos!$B:$B,Salida!$C$5),0)</f>
        <v>2960</v>
      </c>
      <c r="Q46" s="6">
        <f>+ROUND(SUMIFS(In_consumos!AU:AU,In_consumos!$H:$H,Matriz_de_consumo!$B46,In_consumos!$B:$B,Salida!$C$5),0)</f>
        <v>4560</v>
      </c>
      <c r="R46" s="6">
        <f>+ROUND(SUMIFS(In_consumos!AV:AV,In_consumos!$H:$H,Matriz_de_consumo!$B46,In_consumos!$B:$B,Salida!$C$5),0)</f>
        <v>4440</v>
      </c>
      <c r="S46" s="6">
        <f>+ROUND(SUMIFS(In_consumos!AW:AW,In_consumos!$H:$H,Matriz_de_consumo!$B46,In_consumos!$B:$B,Salida!$C$5),0)</f>
        <v>4640</v>
      </c>
      <c r="T46" s="6">
        <f>+ROUND(SUMIFS(In_consumos!AX:AX,In_consumos!$H:$H,Matriz_de_consumo!$B46,In_consumos!$B:$B,Salida!$C$5),0)</f>
        <v>3960</v>
      </c>
      <c r="U46" s="6">
        <f>+ROUND(SUMIFS(In_consumos!AY:AY,In_consumos!$H:$H,Matriz_de_consumo!$B46,In_consumos!$B:$B,Salida!$C$5),0)</f>
        <v>4400</v>
      </c>
      <c r="V46" s="6">
        <f>+ROUND(SUMIFS(In_consumos!AZ:AZ,In_consumos!$H:$H,Matriz_de_consumo!$B46,In_consumos!$B:$B,Salida!$C$5),0)</f>
        <v>4800</v>
      </c>
      <c r="W46" s="6">
        <f>+ROUND(SUMIFS(In_consumos!BA:BA,In_consumos!$H:$H,Matriz_de_consumo!$B46,In_consumos!$B:$B,Salida!$C$5),0)</f>
        <v>4800</v>
      </c>
      <c r="X46" s="6">
        <f>+ROUND(SUMIFS(In_consumos!BB:BB,In_consumos!$H:$H,Matriz_de_consumo!$B46,In_consumos!$B:$B,Salida!$C$5),0)</f>
        <v>4560</v>
      </c>
      <c r="Y46" s="6">
        <f>+ROUND(SUMIFS(In_consumos!BC:BC,In_consumos!$H:$H,Matriz_de_consumo!$B46,In_consumos!$B:$B,Salida!$C$5),0)</f>
        <v>4880</v>
      </c>
      <c r="Z46" s="6">
        <f>+ROUND(SUMIFS(In_consumos!BD:BD,In_consumos!$H:$H,Matriz_de_consumo!$B46,In_consumos!$B:$B,Salida!$C$5),0)</f>
        <v>4280</v>
      </c>
    </row>
    <row r="47" spans="2:26" x14ac:dyDescent="0.2">
      <c r="B47" s="5">
        <f t="shared" si="1"/>
        <v>43836</v>
      </c>
      <c r="C47" s="6">
        <f>+ROUND(SUMIFS(In_consumos!AG:AG,In_consumos!$H:$H,Matriz_de_consumo!$B47,In_consumos!$B:$B,Salida!$C$5),0)</f>
        <v>3720</v>
      </c>
      <c r="D47" s="6">
        <f>+ROUND(SUMIFS(In_consumos!AH:AH,In_consumos!$H:$H,Matriz_de_consumo!$B47,In_consumos!$B:$B,Salida!$C$5),0)</f>
        <v>4440</v>
      </c>
      <c r="E47" s="6">
        <f>+ROUND(SUMIFS(In_consumos!AI:AI,In_consumos!$H:$H,Matriz_de_consumo!$B47,In_consumos!$B:$B,Salida!$C$5),0)</f>
        <v>4840</v>
      </c>
      <c r="F47" s="6">
        <f>+ROUND(SUMIFS(In_consumos!AJ:AJ,In_consumos!$H:$H,Matriz_de_consumo!$B47,In_consumos!$B:$B,Salida!$C$5),0)</f>
        <v>3200</v>
      </c>
      <c r="G47" s="6">
        <f>+ROUND(SUMIFS(In_consumos!AK:AK,In_consumos!$H:$H,Matriz_de_consumo!$B47,In_consumos!$B:$B,Salida!$C$5),0)</f>
        <v>1680</v>
      </c>
      <c r="H47" s="6">
        <f>+ROUND(SUMIFS(In_consumos!AL:AL,In_consumos!$H:$H,Matriz_de_consumo!$B47,In_consumos!$B:$B,Salida!$C$5),0)</f>
        <v>600</v>
      </c>
      <c r="I47" s="6">
        <f>+ROUND(SUMIFS(In_consumos!AM:AM,In_consumos!$H:$H,Matriz_de_consumo!$B47,In_consumos!$B:$B,Salida!$C$5),0)</f>
        <v>1880</v>
      </c>
      <c r="J47" s="6">
        <f>+ROUND(SUMIFS(In_consumos!AN:AN,In_consumos!$H:$H,Matriz_de_consumo!$B47,In_consumos!$B:$B,Salida!$C$5),0)</f>
        <v>320</v>
      </c>
      <c r="K47" s="6">
        <f>+ROUND(SUMIFS(In_consumos!AO:AO,In_consumos!$H:$H,Matriz_de_consumo!$B47,In_consumos!$B:$B,Salida!$C$5),0)</f>
        <v>40</v>
      </c>
      <c r="L47" s="6">
        <f>+ROUND(SUMIFS(In_consumos!AP:AP,In_consumos!$H:$H,Matriz_de_consumo!$B47,In_consumos!$B:$B,Salida!$C$5),0)</f>
        <v>0</v>
      </c>
      <c r="M47" s="6">
        <f>+ROUND(SUMIFS(In_consumos!AQ:AQ,In_consumos!$H:$H,Matriz_de_consumo!$B47,In_consumos!$B:$B,Salida!$C$5),0)</f>
        <v>40</v>
      </c>
      <c r="N47" s="6">
        <f>+ROUND(SUMIFS(In_consumos!AR:AR,In_consumos!$H:$H,Matriz_de_consumo!$B47,In_consumos!$B:$B,Salida!$C$5),0)</f>
        <v>0</v>
      </c>
      <c r="O47" s="6">
        <f>+ROUND(SUMIFS(In_consumos!AS:AS,In_consumos!$H:$H,Matriz_de_consumo!$B47,In_consumos!$B:$B,Salida!$C$5),0)</f>
        <v>0</v>
      </c>
      <c r="P47" s="6">
        <f>+ROUND(SUMIFS(In_consumos!AT:AT,In_consumos!$H:$H,Matriz_de_consumo!$B47,In_consumos!$B:$B,Salida!$C$5),0)</f>
        <v>0</v>
      </c>
      <c r="Q47" s="6">
        <f>+ROUND(SUMIFS(In_consumos!AU:AU,In_consumos!$H:$H,Matriz_de_consumo!$B47,In_consumos!$B:$B,Salida!$C$5),0)</f>
        <v>0</v>
      </c>
      <c r="R47" s="6">
        <f>+ROUND(SUMIFS(In_consumos!AV:AV,In_consumos!$H:$H,Matriz_de_consumo!$B47,In_consumos!$B:$B,Salida!$C$5),0)</f>
        <v>0</v>
      </c>
      <c r="S47" s="6">
        <f>+ROUND(SUMIFS(In_consumos!AW:AW,In_consumos!$H:$H,Matriz_de_consumo!$B47,In_consumos!$B:$B,Salida!$C$5),0)</f>
        <v>0</v>
      </c>
      <c r="T47" s="6">
        <f>+ROUND(SUMIFS(In_consumos!AX:AX,In_consumos!$H:$H,Matriz_de_consumo!$B47,In_consumos!$B:$B,Salida!$C$5),0)</f>
        <v>0</v>
      </c>
      <c r="U47" s="6">
        <f>+ROUND(SUMIFS(In_consumos!AY:AY,In_consumos!$H:$H,Matriz_de_consumo!$B47,In_consumos!$B:$B,Salida!$C$5),0)</f>
        <v>0</v>
      </c>
      <c r="V47" s="6">
        <f>+ROUND(SUMIFS(In_consumos!AZ:AZ,In_consumos!$H:$H,Matriz_de_consumo!$B47,In_consumos!$B:$B,Salida!$C$5),0)</f>
        <v>0</v>
      </c>
      <c r="W47" s="6">
        <f>+ROUND(SUMIFS(In_consumos!BA:BA,In_consumos!$H:$H,Matriz_de_consumo!$B47,In_consumos!$B:$B,Salida!$C$5),0)</f>
        <v>0</v>
      </c>
      <c r="X47" s="6">
        <f>+ROUND(SUMIFS(In_consumos!BB:BB,In_consumos!$H:$H,Matriz_de_consumo!$B47,In_consumos!$B:$B,Salida!$C$5),0)</f>
        <v>80</v>
      </c>
      <c r="Y47" s="6">
        <f>+ROUND(SUMIFS(In_consumos!BC:BC,In_consumos!$H:$H,Matriz_de_consumo!$B47,In_consumos!$B:$B,Salida!$C$5),0)</f>
        <v>240</v>
      </c>
      <c r="Z47" s="6">
        <f>+ROUND(SUMIFS(In_consumos!BD:BD,In_consumos!$H:$H,Matriz_de_consumo!$B47,In_consumos!$B:$B,Salida!$C$5),0)</f>
        <v>0</v>
      </c>
    </row>
    <row r="48" spans="2:26" x14ac:dyDescent="0.2">
      <c r="B48" s="5">
        <f t="shared" si="1"/>
        <v>43837</v>
      </c>
      <c r="C48" s="6">
        <f>+ROUND(SUMIFS(In_consumos!AG:AG,In_consumos!$H:$H,Matriz_de_consumo!$B48,In_consumos!$B:$B,Salida!$C$5),0)</f>
        <v>0</v>
      </c>
      <c r="D48" s="6">
        <f>+ROUND(SUMIFS(In_consumos!AH:AH,In_consumos!$H:$H,Matriz_de_consumo!$B48,In_consumos!$B:$B,Salida!$C$5),0)</f>
        <v>0</v>
      </c>
      <c r="E48" s="6">
        <f>+ROUND(SUMIFS(In_consumos!AI:AI,In_consumos!$H:$H,Matriz_de_consumo!$B48,In_consumos!$B:$B,Salida!$C$5),0)</f>
        <v>80</v>
      </c>
      <c r="F48" s="6">
        <f>+ROUND(SUMIFS(In_consumos!AJ:AJ,In_consumos!$H:$H,Matriz_de_consumo!$B48,In_consumos!$B:$B,Salida!$C$5),0)</f>
        <v>200</v>
      </c>
      <c r="G48" s="6">
        <f>+ROUND(SUMIFS(In_consumos!AK:AK,In_consumos!$H:$H,Matriz_de_consumo!$B48,In_consumos!$B:$B,Salida!$C$5),0)</f>
        <v>0</v>
      </c>
      <c r="H48" s="6">
        <f>+ROUND(SUMIFS(In_consumos!AL:AL,In_consumos!$H:$H,Matriz_de_consumo!$B48,In_consumos!$B:$B,Salida!$C$5),0)</f>
        <v>0</v>
      </c>
      <c r="I48" s="6">
        <f>+ROUND(SUMIFS(In_consumos!AM:AM,In_consumos!$H:$H,Matriz_de_consumo!$B48,In_consumos!$B:$B,Salida!$C$5),0)</f>
        <v>0</v>
      </c>
      <c r="J48" s="6">
        <f>+ROUND(SUMIFS(In_consumos!AN:AN,In_consumos!$H:$H,Matriz_de_consumo!$B48,In_consumos!$B:$B,Salida!$C$5),0)</f>
        <v>0</v>
      </c>
      <c r="K48" s="6">
        <f>+ROUND(SUMIFS(In_consumos!AO:AO,In_consumos!$H:$H,Matriz_de_consumo!$B48,In_consumos!$B:$B,Salida!$C$5),0)</f>
        <v>40</v>
      </c>
      <c r="L48" s="6">
        <f>+ROUND(SUMIFS(In_consumos!AP:AP,In_consumos!$H:$H,Matriz_de_consumo!$B48,In_consumos!$B:$B,Salida!$C$5),0)</f>
        <v>0</v>
      </c>
      <c r="M48" s="6">
        <f>+ROUND(SUMIFS(In_consumos!AQ:AQ,In_consumos!$H:$H,Matriz_de_consumo!$B48,In_consumos!$B:$B,Salida!$C$5),0)</f>
        <v>160</v>
      </c>
      <c r="N48" s="6">
        <f>+ROUND(SUMIFS(In_consumos!AR:AR,In_consumos!$H:$H,Matriz_de_consumo!$B48,In_consumos!$B:$B,Salida!$C$5),0)</f>
        <v>0</v>
      </c>
      <c r="O48" s="6">
        <f>+ROUND(SUMIFS(In_consumos!AS:AS,In_consumos!$H:$H,Matriz_de_consumo!$B48,In_consumos!$B:$B,Salida!$C$5),0)</f>
        <v>0</v>
      </c>
      <c r="P48" s="6">
        <f>+ROUND(SUMIFS(In_consumos!AT:AT,In_consumos!$H:$H,Matriz_de_consumo!$B48,In_consumos!$B:$B,Salida!$C$5),0)</f>
        <v>0</v>
      </c>
      <c r="Q48" s="6">
        <f>+ROUND(SUMIFS(In_consumos!AU:AU,In_consumos!$H:$H,Matriz_de_consumo!$B48,In_consumos!$B:$B,Salida!$C$5),0)</f>
        <v>200</v>
      </c>
      <c r="R48" s="6">
        <f>+ROUND(SUMIFS(In_consumos!AV:AV,In_consumos!$H:$H,Matriz_de_consumo!$B48,In_consumos!$B:$B,Salida!$C$5),0)</f>
        <v>80</v>
      </c>
      <c r="S48" s="6">
        <f>+ROUND(SUMIFS(In_consumos!AW:AW,In_consumos!$H:$H,Matriz_de_consumo!$B48,In_consumos!$B:$B,Salida!$C$5),0)</f>
        <v>440</v>
      </c>
      <c r="T48" s="6">
        <f>+ROUND(SUMIFS(In_consumos!AX:AX,In_consumos!$H:$H,Matriz_de_consumo!$B48,In_consumos!$B:$B,Salida!$C$5),0)</f>
        <v>760</v>
      </c>
      <c r="U48" s="6">
        <f>+ROUND(SUMIFS(In_consumos!AY:AY,In_consumos!$H:$H,Matriz_de_consumo!$B48,In_consumos!$B:$B,Salida!$C$5),0)</f>
        <v>880</v>
      </c>
      <c r="V48" s="6">
        <f>+ROUND(SUMIFS(In_consumos!AZ:AZ,In_consumos!$H:$H,Matriz_de_consumo!$B48,In_consumos!$B:$B,Salida!$C$5),0)</f>
        <v>160</v>
      </c>
      <c r="W48" s="6">
        <f>+ROUND(SUMIFS(In_consumos!BA:BA,In_consumos!$H:$H,Matriz_de_consumo!$B48,In_consumos!$B:$B,Salida!$C$5),0)</f>
        <v>0</v>
      </c>
      <c r="X48" s="6">
        <f>+ROUND(SUMIFS(In_consumos!BB:BB,In_consumos!$H:$H,Matriz_de_consumo!$B48,In_consumos!$B:$B,Salida!$C$5),0)</f>
        <v>0</v>
      </c>
      <c r="Y48" s="6">
        <f>+ROUND(SUMIFS(In_consumos!BC:BC,In_consumos!$H:$H,Matriz_de_consumo!$B48,In_consumos!$B:$B,Salida!$C$5),0)</f>
        <v>40</v>
      </c>
      <c r="Z48" s="6">
        <f>+ROUND(SUMIFS(In_consumos!BD:BD,In_consumos!$H:$H,Matriz_de_consumo!$B48,In_consumos!$B:$B,Salida!$C$5),0)</f>
        <v>40</v>
      </c>
    </row>
    <row r="49" spans="2:26" x14ac:dyDescent="0.2">
      <c r="B49" s="5">
        <f t="shared" si="1"/>
        <v>43838</v>
      </c>
      <c r="C49" s="6">
        <f>+ROUND(SUMIFS(In_consumos!AG:AG,In_consumos!$H:$H,Matriz_de_consumo!$B49,In_consumos!$B:$B,Salida!$C$5),0)</f>
        <v>2840</v>
      </c>
      <c r="D49" s="6">
        <f>+ROUND(SUMIFS(In_consumos!AH:AH,In_consumos!$H:$H,Matriz_de_consumo!$B49,In_consumos!$B:$B,Salida!$C$5),0)</f>
        <v>2920</v>
      </c>
      <c r="E49" s="6">
        <f>+ROUND(SUMIFS(In_consumos!AI:AI,In_consumos!$H:$H,Matriz_de_consumo!$B49,In_consumos!$B:$B,Salida!$C$5),0)</f>
        <v>2760</v>
      </c>
      <c r="F49" s="6">
        <f>+ROUND(SUMIFS(In_consumos!AJ:AJ,In_consumos!$H:$H,Matriz_de_consumo!$B49,In_consumos!$B:$B,Salida!$C$5),0)</f>
        <v>3160</v>
      </c>
      <c r="G49" s="6">
        <f>+ROUND(SUMIFS(In_consumos!AK:AK,In_consumos!$H:$H,Matriz_de_consumo!$B49,In_consumos!$B:$B,Salida!$C$5),0)</f>
        <v>2440</v>
      </c>
      <c r="H49" s="6">
        <f>+ROUND(SUMIFS(In_consumos!AL:AL,In_consumos!$H:$H,Matriz_de_consumo!$B49,In_consumos!$B:$B,Salida!$C$5),0)</f>
        <v>1800</v>
      </c>
      <c r="I49" s="6">
        <f>+ROUND(SUMIFS(In_consumos!AM:AM,In_consumos!$H:$H,Matriz_de_consumo!$B49,In_consumos!$B:$B,Salida!$C$5),0)</f>
        <v>1560</v>
      </c>
      <c r="J49" s="6">
        <f>+ROUND(SUMIFS(In_consumos!AN:AN,In_consumos!$H:$H,Matriz_de_consumo!$B49,In_consumos!$B:$B,Salida!$C$5),0)</f>
        <v>1440</v>
      </c>
      <c r="K49" s="6">
        <f>+ROUND(SUMIFS(In_consumos!AO:AO,In_consumos!$H:$H,Matriz_de_consumo!$B49,In_consumos!$B:$B,Salida!$C$5),0)</f>
        <v>960</v>
      </c>
      <c r="L49" s="6">
        <f>+ROUND(SUMIFS(In_consumos!AP:AP,In_consumos!$H:$H,Matriz_de_consumo!$B49,In_consumos!$B:$B,Salida!$C$5),0)</f>
        <v>320</v>
      </c>
      <c r="M49" s="6">
        <f>+ROUND(SUMIFS(In_consumos!AQ:AQ,In_consumos!$H:$H,Matriz_de_consumo!$B49,In_consumos!$B:$B,Salida!$C$5),0)</f>
        <v>480</v>
      </c>
      <c r="N49" s="6">
        <f>+ROUND(SUMIFS(In_consumos!AR:AR,In_consumos!$H:$H,Matriz_de_consumo!$B49,In_consumos!$B:$B,Salida!$C$5),0)</f>
        <v>360</v>
      </c>
      <c r="O49" s="6">
        <f>+ROUND(SUMIFS(In_consumos!AS:AS,In_consumos!$H:$H,Matriz_de_consumo!$B49,In_consumos!$B:$B,Salida!$C$5),0)</f>
        <v>80</v>
      </c>
      <c r="P49" s="6">
        <f>+ROUND(SUMIFS(In_consumos!AT:AT,In_consumos!$H:$H,Matriz_de_consumo!$B49,In_consumos!$B:$B,Salida!$C$5),0)</f>
        <v>0</v>
      </c>
      <c r="Q49" s="6">
        <f>+ROUND(SUMIFS(In_consumos!AU:AU,In_consumos!$H:$H,Matriz_de_consumo!$B49,In_consumos!$B:$B,Salida!$C$5),0)</f>
        <v>240</v>
      </c>
      <c r="R49" s="6">
        <f>+ROUND(SUMIFS(In_consumos!AV:AV,In_consumos!$H:$H,Matriz_de_consumo!$B49,In_consumos!$B:$B,Salida!$C$5),0)</f>
        <v>120</v>
      </c>
      <c r="S49" s="6">
        <f>+ROUND(SUMIFS(In_consumos!AW:AW,In_consumos!$H:$H,Matriz_de_consumo!$B49,In_consumos!$B:$B,Salida!$C$5),0)</f>
        <v>200</v>
      </c>
      <c r="T49" s="6">
        <f>+ROUND(SUMIFS(In_consumos!AX:AX,In_consumos!$H:$H,Matriz_de_consumo!$B49,In_consumos!$B:$B,Salida!$C$5),0)</f>
        <v>680</v>
      </c>
      <c r="U49" s="6">
        <f>+ROUND(SUMIFS(In_consumos!AY:AY,In_consumos!$H:$H,Matriz_de_consumo!$B49,In_consumos!$B:$B,Salida!$C$5),0)</f>
        <v>1920</v>
      </c>
      <c r="V49" s="6">
        <f>+ROUND(SUMIFS(In_consumos!AZ:AZ,In_consumos!$H:$H,Matriz_de_consumo!$B49,In_consumos!$B:$B,Salida!$C$5),0)</f>
        <v>1120</v>
      </c>
      <c r="W49" s="6">
        <f>+ROUND(SUMIFS(In_consumos!BA:BA,In_consumos!$H:$H,Matriz_de_consumo!$B49,In_consumos!$B:$B,Salida!$C$5),0)</f>
        <v>1800</v>
      </c>
      <c r="X49" s="6">
        <f>+ROUND(SUMIFS(In_consumos!BB:BB,In_consumos!$H:$H,Matriz_de_consumo!$B49,In_consumos!$B:$B,Salida!$C$5),0)</f>
        <v>2160</v>
      </c>
      <c r="Y49" s="6">
        <f>+ROUND(SUMIFS(In_consumos!BC:BC,In_consumos!$H:$H,Matriz_de_consumo!$B49,In_consumos!$B:$B,Salida!$C$5),0)</f>
        <v>1600</v>
      </c>
      <c r="Z49" s="6">
        <f>+ROUND(SUMIFS(In_consumos!BD:BD,In_consumos!$H:$H,Matriz_de_consumo!$B49,In_consumos!$B:$B,Salida!$C$5),0)</f>
        <v>1720</v>
      </c>
    </row>
    <row r="50" spans="2:26" x14ac:dyDescent="0.2">
      <c r="B50" s="5">
        <f t="shared" si="1"/>
        <v>43839</v>
      </c>
      <c r="C50" s="6">
        <f>+ROUND(SUMIFS(In_consumos!AG:AG,In_consumos!$H:$H,Matriz_de_consumo!$B50,In_consumos!$B:$B,Salida!$C$5),0)</f>
        <v>2040</v>
      </c>
      <c r="D50" s="6">
        <f>+ROUND(SUMIFS(In_consumos!AH:AH,In_consumos!$H:$H,Matriz_de_consumo!$B50,In_consumos!$B:$B,Salida!$C$5),0)</f>
        <v>2640</v>
      </c>
      <c r="E50" s="6">
        <f>+ROUND(SUMIFS(In_consumos!AI:AI,In_consumos!$H:$H,Matriz_de_consumo!$B50,In_consumos!$B:$B,Salida!$C$5),0)</f>
        <v>1920</v>
      </c>
      <c r="F50" s="6">
        <f>+ROUND(SUMIFS(In_consumos!AJ:AJ,In_consumos!$H:$H,Matriz_de_consumo!$B50,In_consumos!$B:$B,Salida!$C$5),0)</f>
        <v>2120</v>
      </c>
      <c r="G50" s="6">
        <f>+ROUND(SUMIFS(In_consumos!AK:AK,In_consumos!$H:$H,Matriz_de_consumo!$B50,In_consumos!$B:$B,Salida!$C$5),0)</f>
        <v>2320</v>
      </c>
      <c r="H50" s="6">
        <f>+ROUND(SUMIFS(In_consumos!AL:AL,In_consumos!$H:$H,Matriz_de_consumo!$B50,In_consumos!$B:$B,Salida!$C$5),0)</f>
        <v>2040</v>
      </c>
      <c r="I50" s="6">
        <f>+ROUND(SUMIFS(In_consumos!AM:AM,In_consumos!$H:$H,Matriz_de_consumo!$B50,In_consumos!$B:$B,Salida!$C$5),0)</f>
        <v>2080</v>
      </c>
      <c r="J50" s="6">
        <f>+ROUND(SUMIFS(In_consumos!AN:AN,In_consumos!$H:$H,Matriz_de_consumo!$B50,In_consumos!$B:$B,Salida!$C$5),0)</f>
        <v>1160</v>
      </c>
      <c r="K50" s="6">
        <f>+ROUND(SUMIFS(In_consumos!AO:AO,In_consumos!$H:$H,Matriz_de_consumo!$B50,In_consumos!$B:$B,Salida!$C$5),0)</f>
        <v>40</v>
      </c>
      <c r="L50" s="6">
        <f>+ROUND(SUMIFS(In_consumos!AP:AP,In_consumos!$H:$H,Matriz_de_consumo!$B50,In_consumos!$B:$B,Salida!$C$5),0)</f>
        <v>840</v>
      </c>
      <c r="M50" s="6">
        <f>+ROUND(SUMIFS(In_consumos!AQ:AQ,In_consumos!$H:$H,Matriz_de_consumo!$B50,In_consumos!$B:$B,Salida!$C$5),0)</f>
        <v>1040</v>
      </c>
      <c r="N50" s="6">
        <f>+ROUND(SUMIFS(In_consumos!AR:AR,In_consumos!$H:$H,Matriz_de_consumo!$B50,In_consumos!$B:$B,Salida!$C$5),0)</f>
        <v>640</v>
      </c>
      <c r="O50" s="6">
        <f>+ROUND(SUMIFS(In_consumos!AS:AS,In_consumos!$H:$H,Matriz_de_consumo!$B50,In_consumos!$B:$B,Salida!$C$5),0)</f>
        <v>1200</v>
      </c>
      <c r="P50" s="6">
        <f>+ROUND(SUMIFS(In_consumos!AT:AT,In_consumos!$H:$H,Matriz_de_consumo!$B50,In_consumos!$B:$B,Salida!$C$5),0)</f>
        <v>2200</v>
      </c>
      <c r="Q50" s="6">
        <f>+ROUND(SUMIFS(In_consumos!AU:AU,In_consumos!$H:$H,Matriz_de_consumo!$B50,In_consumos!$B:$B,Salida!$C$5),0)</f>
        <v>2160</v>
      </c>
      <c r="R50" s="6">
        <f>+ROUND(SUMIFS(In_consumos!AV:AV,In_consumos!$H:$H,Matriz_de_consumo!$B50,In_consumos!$B:$B,Salida!$C$5),0)</f>
        <v>1560</v>
      </c>
      <c r="S50" s="6">
        <f>+ROUND(SUMIFS(In_consumos!AW:AW,In_consumos!$H:$H,Matriz_de_consumo!$B50,In_consumos!$B:$B,Salida!$C$5),0)</f>
        <v>1600</v>
      </c>
      <c r="T50" s="6">
        <f>+ROUND(SUMIFS(In_consumos!AX:AX,In_consumos!$H:$H,Matriz_de_consumo!$B50,In_consumos!$B:$B,Salida!$C$5),0)</f>
        <v>2240</v>
      </c>
      <c r="U50" s="6">
        <f>+ROUND(SUMIFS(In_consumos!AY:AY,In_consumos!$H:$H,Matriz_de_consumo!$B50,In_consumos!$B:$B,Salida!$C$5),0)</f>
        <v>2200</v>
      </c>
      <c r="V50" s="6">
        <f>+ROUND(SUMIFS(In_consumos!AZ:AZ,In_consumos!$H:$H,Matriz_de_consumo!$B50,In_consumos!$B:$B,Salida!$C$5),0)</f>
        <v>1920</v>
      </c>
      <c r="W50" s="6">
        <f>+ROUND(SUMIFS(In_consumos!BA:BA,In_consumos!$H:$H,Matriz_de_consumo!$B50,In_consumos!$B:$B,Salida!$C$5),0)</f>
        <v>1920</v>
      </c>
      <c r="X50" s="6">
        <f>+ROUND(SUMIFS(In_consumos!BB:BB,In_consumos!$H:$H,Matriz_de_consumo!$B50,In_consumos!$B:$B,Salida!$C$5),0)</f>
        <v>1600</v>
      </c>
      <c r="Y50" s="6">
        <f>+ROUND(SUMIFS(In_consumos!BC:BC,In_consumos!$H:$H,Matriz_de_consumo!$B50,In_consumos!$B:$B,Salida!$C$5),0)</f>
        <v>1520</v>
      </c>
      <c r="Z50" s="6">
        <f>+ROUND(SUMIFS(In_consumos!BD:BD,In_consumos!$H:$H,Matriz_de_consumo!$B50,In_consumos!$B:$B,Salida!$C$5),0)</f>
        <v>1800</v>
      </c>
    </row>
    <row r="51" spans="2:26" x14ac:dyDescent="0.2">
      <c r="B51" s="5">
        <f t="shared" si="1"/>
        <v>43840</v>
      </c>
      <c r="C51" s="6">
        <f>+ROUND(SUMIFS(In_consumos!AG:AG,In_consumos!$H:$H,Matriz_de_consumo!$B51,In_consumos!$B:$B,Salida!$C$5),0)</f>
        <v>1400</v>
      </c>
      <c r="D51" s="6">
        <f>+ROUND(SUMIFS(In_consumos!AH:AH,In_consumos!$H:$H,Matriz_de_consumo!$B51,In_consumos!$B:$B,Salida!$C$5),0)</f>
        <v>1520</v>
      </c>
      <c r="E51" s="6">
        <f>+ROUND(SUMIFS(In_consumos!AI:AI,In_consumos!$H:$H,Matriz_de_consumo!$B51,In_consumos!$B:$B,Salida!$C$5),0)</f>
        <v>1600</v>
      </c>
      <c r="F51" s="6">
        <f>+ROUND(SUMIFS(In_consumos!AJ:AJ,In_consumos!$H:$H,Matriz_de_consumo!$B51,In_consumos!$B:$B,Salida!$C$5),0)</f>
        <v>1840</v>
      </c>
      <c r="G51" s="6">
        <f>+ROUND(SUMIFS(In_consumos!AK:AK,In_consumos!$H:$H,Matriz_de_consumo!$B51,In_consumos!$B:$B,Salida!$C$5),0)</f>
        <v>1840</v>
      </c>
      <c r="H51" s="6">
        <f>+ROUND(SUMIFS(In_consumos!AL:AL,In_consumos!$H:$H,Matriz_de_consumo!$B51,In_consumos!$B:$B,Salida!$C$5),0)</f>
        <v>1240</v>
      </c>
      <c r="I51" s="6">
        <f>+ROUND(SUMIFS(In_consumos!AM:AM,In_consumos!$H:$H,Matriz_de_consumo!$B51,In_consumos!$B:$B,Salida!$C$5),0)</f>
        <v>400</v>
      </c>
      <c r="J51" s="6">
        <f>+ROUND(SUMIFS(In_consumos!AN:AN,In_consumos!$H:$H,Matriz_de_consumo!$B51,In_consumos!$B:$B,Salida!$C$5),0)</f>
        <v>0</v>
      </c>
      <c r="K51" s="6">
        <f>+ROUND(SUMIFS(In_consumos!AO:AO,In_consumos!$H:$H,Matriz_de_consumo!$B51,In_consumos!$B:$B,Salida!$C$5),0)</f>
        <v>120</v>
      </c>
      <c r="L51" s="6">
        <f>+ROUND(SUMIFS(In_consumos!AP:AP,In_consumos!$H:$H,Matriz_de_consumo!$B51,In_consumos!$B:$B,Salida!$C$5),0)</f>
        <v>1320</v>
      </c>
      <c r="M51" s="6">
        <f>+ROUND(SUMIFS(In_consumos!AQ:AQ,In_consumos!$H:$H,Matriz_de_consumo!$B51,In_consumos!$B:$B,Salida!$C$5),0)</f>
        <v>2920</v>
      </c>
      <c r="N51" s="6">
        <f>+ROUND(SUMIFS(In_consumos!AR:AR,In_consumos!$H:$H,Matriz_de_consumo!$B51,In_consumos!$B:$B,Salida!$C$5),0)</f>
        <v>640</v>
      </c>
      <c r="O51" s="6">
        <f>+ROUND(SUMIFS(In_consumos!AS:AS,In_consumos!$H:$H,Matriz_de_consumo!$B51,In_consumos!$B:$B,Salida!$C$5),0)</f>
        <v>160</v>
      </c>
      <c r="P51" s="6">
        <f>+ROUND(SUMIFS(In_consumos!AT:AT,In_consumos!$H:$H,Matriz_de_consumo!$B51,In_consumos!$B:$B,Salida!$C$5),0)</f>
        <v>40</v>
      </c>
      <c r="Q51" s="6">
        <f>+ROUND(SUMIFS(In_consumos!AU:AU,In_consumos!$H:$H,Matriz_de_consumo!$B51,In_consumos!$B:$B,Salida!$C$5),0)</f>
        <v>160</v>
      </c>
      <c r="R51" s="6">
        <f>+ROUND(SUMIFS(In_consumos!AV:AV,In_consumos!$H:$H,Matriz_de_consumo!$B51,In_consumos!$B:$B,Salida!$C$5),0)</f>
        <v>0</v>
      </c>
      <c r="S51" s="6">
        <f>+ROUND(SUMIFS(In_consumos!AW:AW,In_consumos!$H:$H,Matriz_de_consumo!$B51,In_consumos!$B:$B,Salida!$C$5),0)</f>
        <v>80</v>
      </c>
      <c r="T51" s="6">
        <f>+ROUND(SUMIFS(In_consumos!AX:AX,In_consumos!$H:$H,Matriz_de_consumo!$B51,In_consumos!$B:$B,Salida!$C$5),0)</f>
        <v>120</v>
      </c>
      <c r="U51" s="6">
        <f>+ROUND(SUMIFS(In_consumos!AY:AY,In_consumos!$H:$H,Matriz_de_consumo!$B51,In_consumos!$B:$B,Salida!$C$5),0)</f>
        <v>40</v>
      </c>
      <c r="V51" s="6">
        <f>+ROUND(SUMIFS(In_consumos!AZ:AZ,In_consumos!$H:$H,Matriz_de_consumo!$B51,In_consumos!$B:$B,Salida!$C$5),0)</f>
        <v>40</v>
      </c>
      <c r="W51" s="6">
        <f>+ROUND(SUMIFS(In_consumos!BA:BA,In_consumos!$H:$H,Matriz_de_consumo!$B51,In_consumos!$B:$B,Salida!$C$5),0)</f>
        <v>0</v>
      </c>
      <c r="X51" s="6">
        <f>+ROUND(SUMIFS(In_consumos!BB:BB,In_consumos!$H:$H,Matriz_de_consumo!$B51,In_consumos!$B:$B,Salida!$C$5),0)</f>
        <v>40</v>
      </c>
      <c r="Y51" s="6">
        <f>+ROUND(SUMIFS(In_consumos!BC:BC,In_consumos!$H:$H,Matriz_de_consumo!$B51,In_consumos!$B:$B,Salida!$C$5),0)</f>
        <v>40</v>
      </c>
      <c r="Z51" s="6">
        <f>+ROUND(SUMIFS(In_consumos!BD:BD,In_consumos!$H:$H,Matriz_de_consumo!$B51,In_consumos!$B:$B,Salida!$C$5),0)</f>
        <v>80</v>
      </c>
    </row>
    <row r="52" spans="2:26" x14ac:dyDescent="0.2">
      <c r="B52" s="5">
        <f t="shared" si="1"/>
        <v>43841</v>
      </c>
      <c r="C52" s="6">
        <f>+ROUND(SUMIFS(In_consumos!AG:AG,In_consumos!$H:$H,Matriz_de_consumo!$B52,In_consumos!$B:$B,Salida!$C$5),0)</f>
        <v>0</v>
      </c>
      <c r="D52" s="6">
        <f>+ROUND(SUMIFS(In_consumos!AH:AH,In_consumos!$H:$H,Matriz_de_consumo!$B52,In_consumos!$B:$B,Salida!$C$5),0)</f>
        <v>40</v>
      </c>
      <c r="E52" s="6">
        <f>+ROUND(SUMIFS(In_consumos!AI:AI,In_consumos!$H:$H,Matriz_de_consumo!$B52,In_consumos!$B:$B,Salida!$C$5),0)</f>
        <v>160</v>
      </c>
      <c r="F52" s="6">
        <f>+ROUND(SUMIFS(In_consumos!AJ:AJ,In_consumos!$H:$H,Matriz_de_consumo!$B52,In_consumos!$B:$B,Salida!$C$5),0)</f>
        <v>1000</v>
      </c>
      <c r="G52" s="6">
        <f>+ROUND(SUMIFS(In_consumos!AK:AK,In_consumos!$H:$H,Matriz_de_consumo!$B52,In_consumos!$B:$B,Salida!$C$5),0)</f>
        <v>1960</v>
      </c>
      <c r="H52" s="6">
        <f>+ROUND(SUMIFS(In_consumos!AL:AL,In_consumos!$H:$H,Matriz_de_consumo!$B52,In_consumos!$B:$B,Salida!$C$5),0)</f>
        <v>1960</v>
      </c>
      <c r="I52" s="6">
        <f>+ROUND(SUMIFS(In_consumos!AM:AM,In_consumos!$H:$H,Matriz_de_consumo!$B52,In_consumos!$B:$B,Salida!$C$5),0)</f>
        <v>1880</v>
      </c>
      <c r="J52" s="6">
        <f>+ROUND(SUMIFS(In_consumos!AN:AN,In_consumos!$H:$H,Matriz_de_consumo!$B52,In_consumos!$B:$B,Salida!$C$5),0)</f>
        <v>2040</v>
      </c>
      <c r="K52" s="6">
        <f>+ROUND(SUMIFS(In_consumos!AO:AO,In_consumos!$H:$H,Matriz_de_consumo!$B52,In_consumos!$B:$B,Salida!$C$5),0)</f>
        <v>1920</v>
      </c>
      <c r="L52" s="6">
        <f>+ROUND(SUMIFS(In_consumos!AP:AP,In_consumos!$H:$H,Matriz_de_consumo!$B52,In_consumos!$B:$B,Salida!$C$5),0)</f>
        <v>840</v>
      </c>
      <c r="M52" s="6">
        <f>+ROUND(SUMIFS(In_consumos!AQ:AQ,In_consumos!$H:$H,Matriz_de_consumo!$B52,In_consumos!$B:$B,Salida!$C$5),0)</f>
        <v>0</v>
      </c>
      <c r="N52" s="6">
        <f>+ROUND(SUMIFS(In_consumos!AR:AR,In_consumos!$H:$H,Matriz_de_consumo!$B52,In_consumos!$B:$B,Salida!$C$5),0)</f>
        <v>0</v>
      </c>
      <c r="O52" s="6">
        <f>+ROUND(SUMIFS(In_consumos!AS:AS,In_consumos!$H:$H,Matriz_de_consumo!$B52,In_consumos!$B:$B,Salida!$C$5),0)</f>
        <v>40</v>
      </c>
      <c r="P52" s="6">
        <f>+ROUND(SUMIFS(In_consumos!AT:AT,In_consumos!$H:$H,Matriz_de_consumo!$B52,In_consumos!$B:$B,Salida!$C$5),0)</f>
        <v>0</v>
      </c>
      <c r="Q52" s="6">
        <f>+ROUND(SUMIFS(In_consumos!AU:AU,In_consumos!$H:$H,Matriz_de_consumo!$B52,In_consumos!$B:$B,Salida!$C$5),0)</f>
        <v>0</v>
      </c>
      <c r="R52" s="6">
        <f>+ROUND(SUMIFS(In_consumos!AV:AV,In_consumos!$H:$H,Matriz_de_consumo!$B52,In_consumos!$B:$B,Salida!$C$5),0)</f>
        <v>0</v>
      </c>
      <c r="S52" s="6">
        <f>+ROUND(SUMIFS(In_consumos!AW:AW,In_consumos!$H:$H,Matriz_de_consumo!$B52,In_consumos!$B:$B,Salida!$C$5),0)</f>
        <v>0</v>
      </c>
      <c r="T52" s="6">
        <f>+ROUND(SUMIFS(In_consumos!AX:AX,In_consumos!$H:$H,Matriz_de_consumo!$B52,In_consumos!$B:$B,Salida!$C$5),0)</f>
        <v>0</v>
      </c>
      <c r="U52" s="6">
        <f>+ROUND(SUMIFS(In_consumos!AY:AY,In_consumos!$H:$H,Matriz_de_consumo!$B52,In_consumos!$B:$B,Salida!$C$5),0)</f>
        <v>0</v>
      </c>
      <c r="V52" s="6">
        <f>+ROUND(SUMIFS(In_consumos!AZ:AZ,In_consumos!$H:$H,Matriz_de_consumo!$B52,In_consumos!$B:$B,Salida!$C$5),0)</f>
        <v>0</v>
      </c>
      <c r="W52" s="6">
        <f>+ROUND(SUMIFS(In_consumos!BA:BA,In_consumos!$H:$H,Matriz_de_consumo!$B52,In_consumos!$B:$B,Salida!$C$5),0)</f>
        <v>0</v>
      </c>
      <c r="X52" s="6">
        <f>+ROUND(SUMIFS(In_consumos!BB:BB,In_consumos!$H:$H,Matriz_de_consumo!$B52,In_consumos!$B:$B,Salida!$C$5),0)</f>
        <v>920</v>
      </c>
      <c r="Y52" s="6">
        <f>+ROUND(SUMIFS(In_consumos!BC:BC,In_consumos!$H:$H,Matriz_de_consumo!$B52,In_consumos!$B:$B,Salida!$C$5),0)</f>
        <v>1880</v>
      </c>
      <c r="Z52" s="6">
        <f>+ROUND(SUMIFS(In_consumos!BD:BD,In_consumos!$H:$H,Matriz_de_consumo!$B52,In_consumos!$B:$B,Salida!$C$5),0)</f>
        <v>1680</v>
      </c>
    </row>
    <row r="53" spans="2:26" x14ac:dyDescent="0.2">
      <c r="B53" s="5">
        <f t="shared" si="1"/>
        <v>43842</v>
      </c>
      <c r="C53" s="6">
        <f>+ROUND(SUMIFS(In_consumos!AG:AG,In_consumos!$H:$H,Matriz_de_consumo!$B53,In_consumos!$B:$B,Salida!$C$5),0)</f>
        <v>1760</v>
      </c>
      <c r="D53" s="6">
        <f>+ROUND(SUMIFS(In_consumos!AH:AH,In_consumos!$H:$H,Matriz_de_consumo!$B53,In_consumos!$B:$B,Salida!$C$5),0)</f>
        <v>1840</v>
      </c>
      <c r="E53" s="6">
        <f>+ROUND(SUMIFS(In_consumos!AI:AI,In_consumos!$H:$H,Matriz_de_consumo!$B53,In_consumos!$B:$B,Salida!$C$5),0)</f>
        <v>1680</v>
      </c>
      <c r="F53" s="6">
        <f>+ROUND(SUMIFS(In_consumos!AJ:AJ,In_consumos!$H:$H,Matriz_de_consumo!$B53,In_consumos!$B:$B,Salida!$C$5),0)</f>
        <v>2040</v>
      </c>
      <c r="G53" s="6">
        <f>+ROUND(SUMIFS(In_consumos!AK:AK,In_consumos!$H:$H,Matriz_de_consumo!$B53,In_consumos!$B:$B,Salida!$C$5),0)</f>
        <v>2040</v>
      </c>
      <c r="H53" s="6">
        <f>+ROUND(SUMIFS(In_consumos!AL:AL,In_consumos!$H:$H,Matriz_de_consumo!$B53,In_consumos!$B:$B,Salida!$C$5),0)</f>
        <v>1400</v>
      </c>
      <c r="I53" s="6">
        <f>+ROUND(SUMIFS(In_consumos!AM:AM,In_consumos!$H:$H,Matriz_de_consumo!$B53,In_consumos!$B:$B,Salida!$C$5),0)</f>
        <v>1840</v>
      </c>
      <c r="J53" s="6">
        <f>+ROUND(SUMIFS(In_consumos!AN:AN,In_consumos!$H:$H,Matriz_de_consumo!$B53,In_consumos!$B:$B,Salida!$C$5),0)</f>
        <v>2120</v>
      </c>
      <c r="K53" s="6">
        <f>+ROUND(SUMIFS(In_consumos!AO:AO,In_consumos!$H:$H,Matriz_de_consumo!$B53,In_consumos!$B:$B,Salida!$C$5),0)</f>
        <v>2200</v>
      </c>
      <c r="L53" s="6">
        <f>+ROUND(SUMIFS(In_consumos!AP:AP,In_consumos!$H:$H,Matriz_de_consumo!$B53,In_consumos!$B:$B,Salida!$C$5),0)</f>
        <v>2360</v>
      </c>
      <c r="M53" s="6">
        <f>+ROUND(SUMIFS(In_consumos!AQ:AQ,In_consumos!$H:$H,Matriz_de_consumo!$B53,In_consumos!$B:$B,Salida!$C$5),0)</f>
        <v>1440</v>
      </c>
      <c r="N53" s="6">
        <f>+ROUND(SUMIFS(In_consumos!AR:AR,In_consumos!$H:$H,Matriz_de_consumo!$B53,In_consumos!$B:$B,Salida!$C$5),0)</f>
        <v>1320</v>
      </c>
      <c r="O53" s="6">
        <f>+ROUND(SUMIFS(In_consumos!AS:AS,In_consumos!$H:$H,Matriz_de_consumo!$B53,In_consumos!$B:$B,Salida!$C$5),0)</f>
        <v>520</v>
      </c>
      <c r="P53" s="6">
        <f>+ROUND(SUMIFS(In_consumos!AT:AT,In_consumos!$H:$H,Matriz_de_consumo!$B53,In_consumos!$B:$B,Salida!$C$5),0)</f>
        <v>400</v>
      </c>
      <c r="Q53" s="6">
        <f>+ROUND(SUMIFS(In_consumos!AU:AU,In_consumos!$H:$H,Matriz_de_consumo!$B53,In_consumos!$B:$B,Salida!$C$5),0)</f>
        <v>0</v>
      </c>
      <c r="R53" s="6">
        <f>+ROUND(SUMIFS(In_consumos!AV:AV,In_consumos!$H:$H,Matriz_de_consumo!$B53,In_consumos!$B:$B,Salida!$C$5),0)</f>
        <v>0</v>
      </c>
      <c r="S53" s="6">
        <f>+ROUND(SUMIFS(In_consumos!AW:AW,In_consumos!$H:$H,Matriz_de_consumo!$B53,In_consumos!$B:$B,Salida!$C$5),0)</f>
        <v>1040</v>
      </c>
      <c r="T53" s="6">
        <f>+ROUND(SUMIFS(In_consumos!AX:AX,In_consumos!$H:$H,Matriz_de_consumo!$B53,In_consumos!$B:$B,Salida!$C$5),0)</f>
        <v>2000</v>
      </c>
      <c r="U53" s="6">
        <f>+ROUND(SUMIFS(In_consumos!AY:AY,In_consumos!$H:$H,Matriz_de_consumo!$B53,In_consumos!$B:$B,Salida!$C$5),0)</f>
        <v>1440</v>
      </c>
      <c r="V53" s="6">
        <f>+ROUND(SUMIFS(In_consumos!AZ:AZ,In_consumos!$H:$H,Matriz_de_consumo!$B53,In_consumos!$B:$B,Salida!$C$5),0)</f>
        <v>1960</v>
      </c>
      <c r="W53" s="6">
        <f>+ROUND(SUMIFS(In_consumos!BA:BA,In_consumos!$H:$H,Matriz_de_consumo!$B53,In_consumos!$B:$B,Salida!$C$5),0)</f>
        <v>2000</v>
      </c>
      <c r="X53" s="6">
        <f>+ROUND(SUMIFS(In_consumos!BB:BB,In_consumos!$H:$H,Matriz_de_consumo!$B53,In_consumos!$B:$B,Salida!$C$5),0)</f>
        <v>1840</v>
      </c>
      <c r="Y53" s="6">
        <f>+ROUND(SUMIFS(In_consumos!BC:BC,In_consumos!$H:$H,Matriz_de_consumo!$B53,In_consumos!$B:$B,Salida!$C$5),0)</f>
        <v>1840</v>
      </c>
      <c r="Z53" s="6">
        <f>+ROUND(SUMIFS(In_consumos!BD:BD,In_consumos!$H:$H,Matriz_de_consumo!$B53,In_consumos!$B:$B,Salida!$C$5),0)</f>
        <v>1520</v>
      </c>
    </row>
    <row r="54" spans="2:26" x14ac:dyDescent="0.2">
      <c r="B54" s="5">
        <f t="shared" si="1"/>
        <v>43843</v>
      </c>
      <c r="C54" s="6">
        <f>+ROUND(SUMIFS(In_consumos!AG:AG,In_consumos!$H:$H,Matriz_de_consumo!$B54,In_consumos!$B:$B,Salida!$C$5),0)</f>
        <v>2360</v>
      </c>
      <c r="D54" s="6">
        <f>+ROUND(SUMIFS(In_consumos!AH:AH,In_consumos!$H:$H,Matriz_de_consumo!$B54,In_consumos!$B:$B,Salida!$C$5),0)</f>
        <v>1760</v>
      </c>
      <c r="E54" s="6">
        <f>+ROUND(SUMIFS(In_consumos!AI:AI,In_consumos!$H:$H,Matriz_de_consumo!$B54,In_consumos!$B:$B,Salida!$C$5),0)</f>
        <v>1840</v>
      </c>
      <c r="F54" s="6">
        <f>+ROUND(SUMIFS(In_consumos!AJ:AJ,In_consumos!$H:$H,Matriz_de_consumo!$B54,In_consumos!$B:$B,Salida!$C$5),0)</f>
        <v>2040</v>
      </c>
      <c r="G54" s="6">
        <f>+ROUND(SUMIFS(In_consumos!AK:AK,In_consumos!$H:$H,Matriz_de_consumo!$B54,In_consumos!$B:$B,Salida!$C$5),0)</f>
        <v>2200</v>
      </c>
      <c r="H54" s="6">
        <f>+ROUND(SUMIFS(In_consumos!AL:AL,In_consumos!$H:$H,Matriz_de_consumo!$B54,In_consumos!$B:$B,Salida!$C$5),0)</f>
        <v>2080</v>
      </c>
      <c r="I54" s="6">
        <f>+ROUND(SUMIFS(In_consumos!AM:AM,In_consumos!$H:$H,Matriz_de_consumo!$B54,In_consumos!$B:$B,Salida!$C$5),0)</f>
        <v>1760</v>
      </c>
      <c r="J54" s="6">
        <f>+ROUND(SUMIFS(In_consumos!AN:AN,In_consumos!$H:$H,Matriz_de_consumo!$B54,In_consumos!$B:$B,Salida!$C$5),0)</f>
        <v>1600</v>
      </c>
      <c r="K54" s="6">
        <f>+ROUND(SUMIFS(In_consumos!AO:AO,In_consumos!$H:$H,Matriz_de_consumo!$B54,In_consumos!$B:$B,Salida!$C$5),0)</f>
        <v>3040</v>
      </c>
      <c r="L54" s="6">
        <f>+ROUND(SUMIFS(In_consumos!AP:AP,In_consumos!$H:$H,Matriz_de_consumo!$B54,In_consumos!$B:$B,Salida!$C$5),0)</f>
        <v>2840</v>
      </c>
      <c r="M54" s="6">
        <f>+ROUND(SUMIFS(In_consumos!AQ:AQ,In_consumos!$H:$H,Matriz_de_consumo!$B54,In_consumos!$B:$B,Salida!$C$5),0)</f>
        <v>2600</v>
      </c>
      <c r="N54" s="6">
        <f>+ROUND(SUMIFS(In_consumos!AR:AR,In_consumos!$H:$H,Matriz_de_consumo!$B54,In_consumos!$B:$B,Salida!$C$5),0)</f>
        <v>3240</v>
      </c>
      <c r="O54" s="6">
        <f>+ROUND(SUMIFS(In_consumos!AS:AS,In_consumos!$H:$H,Matriz_de_consumo!$B54,In_consumos!$B:$B,Salida!$C$5),0)</f>
        <v>2200</v>
      </c>
      <c r="P54" s="6">
        <f>+ROUND(SUMIFS(In_consumos!AT:AT,In_consumos!$H:$H,Matriz_de_consumo!$B54,In_consumos!$B:$B,Salida!$C$5),0)</f>
        <v>800</v>
      </c>
      <c r="Q54" s="6">
        <f>+ROUND(SUMIFS(In_consumos!AU:AU,In_consumos!$H:$H,Matriz_de_consumo!$B54,In_consumos!$B:$B,Salida!$C$5),0)</f>
        <v>160</v>
      </c>
      <c r="R54" s="6">
        <f>+ROUND(SUMIFS(In_consumos!AV:AV,In_consumos!$H:$H,Matriz_de_consumo!$B54,In_consumos!$B:$B,Salida!$C$5),0)</f>
        <v>120</v>
      </c>
      <c r="S54" s="6">
        <f>+ROUND(SUMIFS(In_consumos!AW:AW,In_consumos!$H:$H,Matriz_de_consumo!$B54,In_consumos!$B:$B,Salida!$C$5),0)</f>
        <v>80</v>
      </c>
      <c r="T54" s="6">
        <f>+ROUND(SUMIFS(In_consumos!AX:AX,In_consumos!$H:$H,Matriz_de_consumo!$B54,In_consumos!$B:$B,Salida!$C$5),0)</f>
        <v>160</v>
      </c>
      <c r="U54" s="6">
        <f>+ROUND(SUMIFS(In_consumos!AY:AY,In_consumos!$H:$H,Matriz_de_consumo!$B54,In_consumos!$B:$B,Salida!$C$5),0)</f>
        <v>0</v>
      </c>
      <c r="V54" s="6">
        <f>+ROUND(SUMIFS(In_consumos!AZ:AZ,In_consumos!$H:$H,Matriz_de_consumo!$B54,In_consumos!$B:$B,Salida!$C$5),0)</f>
        <v>0</v>
      </c>
      <c r="W54" s="6">
        <f>+ROUND(SUMIFS(In_consumos!BA:BA,In_consumos!$H:$H,Matriz_de_consumo!$B54,In_consumos!$B:$B,Salida!$C$5),0)</f>
        <v>1040</v>
      </c>
      <c r="X54" s="6">
        <f>+ROUND(SUMIFS(In_consumos!BB:BB,In_consumos!$H:$H,Matriz_de_consumo!$B54,In_consumos!$B:$B,Salida!$C$5),0)</f>
        <v>1880</v>
      </c>
      <c r="Y54" s="6">
        <f>+ROUND(SUMIFS(In_consumos!BC:BC,In_consumos!$H:$H,Matriz_de_consumo!$B54,In_consumos!$B:$B,Salida!$C$5),0)</f>
        <v>2040</v>
      </c>
      <c r="Z54" s="6">
        <f>+ROUND(SUMIFS(In_consumos!BD:BD,In_consumos!$H:$H,Matriz_de_consumo!$B54,In_consumos!$B:$B,Salida!$C$5),0)</f>
        <v>2760</v>
      </c>
    </row>
    <row r="55" spans="2:26" x14ac:dyDescent="0.2">
      <c r="B55" s="5">
        <f t="shared" si="1"/>
        <v>43844</v>
      </c>
      <c r="C55" s="6">
        <f>+ROUND(SUMIFS(In_consumos!AG:AG,In_consumos!$H:$H,Matriz_de_consumo!$B55,In_consumos!$B:$B,Salida!$C$5),0)</f>
        <v>1960</v>
      </c>
      <c r="D55" s="6">
        <f>+ROUND(SUMIFS(In_consumos!AH:AH,In_consumos!$H:$H,Matriz_de_consumo!$B55,In_consumos!$B:$B,Salida!$C$5),0)</f>
        <v>1720</v>
      </c>
      <c r="E55" s="6">
        <f>+ROUND(SUMIFS(In_consumos!AI:AI,In_consumos!$H:$H,Matriz_de_consumo!$B55,In_consumos!$B:$B,Salida!$C$5),0)</f>
        <v>1560</v>
      </c>
      <c r="F55" s="6">
        <f>+ROUND(SUMIFS(In_consumos!AJ:AJ,In_consumos!$H:$H,Matriz_de_consumo!$B55,In_consumos!$B:$B,Salida!$C$5),0)</f>
        <v>1560</v>
      </c>
      <c r="G55" s="6">
        <f>+ROUND(SUMIFS(In_consumos!AK:AK,In_consumos!$H:$H,Matriz_de_consumo!$B55,In_consumos!$B:$B,Salida!$C$5),0)</f>
        <v>1600</v>
      </c>
      <c r="H55" s="6">
        <f>+ROUND(SUMIFS(In_consumos!AL:AL,In_consumos!$H:$H,Matriz_de_consumo!$B55,In_consumos!$B:$B,Salida!$C$5),0)</f>
        <v>1240</v>
      </c>
      <c r="I55" s="6">
        <f>+ROUND(SUMIFS(In_consumos!AM:AM,In_consumos!$H:$H,Matriz_de_consumo!$B55,In_consumos!$B:$B,Salida!$C$5),0)</f>
        <v>1920</v>
      </c>
      <c r="J55" s="6">
        <f>+ROUND(SUMIFS(In_consumos!AN:AN,In_consumos!$H:$H,Matriz_de_consumo!$B55,In_consumos!$B:$B,Salida!$C$5),0)</f>
        <v>1840</v>
      </c>
      <c r="K55" s="6">
        <f>+ROUND(SUMIFS(In_consumos!AO:AO,In_consumos!$H:$H,Matriz_de_consumo!$B55,In_consumos!$B:$B,Salida!$C$5),0)</f>
        <v>1800</v>
      </c>
      <c r="L55" s="6">
        <f>+ROUND(SUMIFS(In_consumos!AP:AP,In_consumos!$H:$H,Matriz_de_consumo!$B55,In_consumos!$B:$B,Salida!$C$5),0)</f>
        <v>440</v>
      </c>
      <c r="M55" s="6">
        <f>+ROUND(SUMIFS(In_consumos!AQ:AQ,In_consumos!$H:$H,Matriz_de_consumo!$B55,In_consumos!$B:$B,Salida!$C$5),0)</f>
        <v>40</v>
      </c>
      <c r="N55" s="6">
        <f>+ROUND(SUMIFS(In_consumos!AR:AR,In_consumos!$H:$H,Matriz_de_consumo!$B55,In_consumos!$B:$B,Salida!$C$5),0)</f>
        <v>0</v>
      </c>
      <c r="O55" s="6">
        <f>+ROUND(SUMIFS(In_consumos!AS:AS,In_consumos!$H:$H,Matriz_de_consumo!$B55,In_consumos!$B:$B,Salida!$C$5),0)</f>
        <v>0</v>
      </c>
      <c r="P55" s="6">
        <f>+ROUND(SUMIFS(In_consumos!AT:AT,In_consumos!$H:$H,Matriz_de_consumo!$B55,In_consumos!$B:$B,Salida!$C$5),0)</f>
        <v>0</v>
      </c>
      <c r="Q55" s="6">
        <f>+ROUND(SUMIFS(In_consumos!AU:AU,In_consumos!$H:$H,Matriz_de_consumo!$B55,In_consumos!$B:$B,Salida!$C$5),0)</f>
        <v>160</v>
      </c>
      <c r="R55" s="6">
        <f>+ROUND(SUMIFS(In_consumos!AV:AV,In_consumos!$H:$H,Matriz_de_consumo!$B55,In_consumos!$B:$B,Salida!$C$5),0)</f>
        <v>520</v>
      </c>
      <c r="S55" s="6">
        <f>+ROUND(SUMIFS(In_consumos!AW:AW,In_consumos!$H:$H,Matriz_de_consumo!$B55,In_consumos!$B:$B,Salida!$C$5),0)</f>
        <v>560</v>
      </c>
      <c r="T55" s="6">
        <f>+ROUND(SUMIFS(In_consumos!AX:AX,In_consumos!$H:$H,Matriz_de_consumo!$B55,In_consumos!$B:$B,Salida!$C$5),0)</f>
        <v>440</v>
      </c>
      <c r="U55" s="6">
        <f>+ROUND(SUMIFS(In_consumos!AY:AY,In_consumos!$H:$H,Matriz_de_consumo!$B55,In_consumos!$B:$B,Salida!$C$5),0)</f>
        <v>0</v>
      </c>
      <c r="V55" s="6">
        <f>+ROUND(SUMIFS(In_consumos!AZ:AZ,In_consumos!$H:$H,Matriz_de_consumo!$B55,In_consumos!$B:$B,Salida!$C$5),0)</f>
        <v>0</v>
      </c>
      <c r="W55" s="6">
        <f>+ROUND(SUMIFS(In_consumos!BA:BA,In_consumos!$H:$H,Matriz_de_consumo!$B55,In_consumos!$B:$B,Salida!$C$5),0)</f>
        <v>0</v>
      </c>
      <c r="X55" s="6">
        <f>+ROUND(SUMIFS(In_consumos!BB:BB,In_consumos!$H:$H,Matriz_de_consumo!$B55,In_consumos!$B:$B,Salida!$C$5),0)</f>
        <v>0</v>
      </c>
      <c r="Y55" s="6">
        <f>+ROUND(SUMIFS(In_consumos!BC:BC,In_consumos!$H:$H,Matriz_de_consumo!$B55,In_consumos!$B:$B,Salida!$C$5),0)</f>
        <v>1440</v>
      </c>
      <c r="Z55" s="6">
        <f>+ROUND(SUMIFS(In_consumos!BD:BD,In_consumos!$H:$H,Matriz_de_consumo!$B55,In_consumos!$B:$B,Salida!$C$5),0)</f>
        <v>2360</v>
      </c>
    </row>
    <row r="56" spans="2:26" x14ac:dyDescent="0.2">
      <c r="B56" s="5">
        <f t="shared" si="1"/>
        <v>43845</v>
      </c>
      <c r="C56" s="6">
        <f>+ROUND(SUMIFS(In_consumos!AG:AG,In_consumos!$H:$H,Matriz_de_consumo!$B56,In_consumos!$B:$B,Salida!$C$5),0)</f>
        <v>1360</v>
      </c>
      <c r="D56" s="6">
        <f>+ROUND(SUMIFS(In_consumos!AH:AH,In_consumos!$H:$H,Matriz_de_consumo!$B56,In_consumos!$B:$B,Salida!$C$5),0)</f>
        <v>1280</v>
      </c>
      <c r="E56" s="6">
        <f>+ROUND(SUMIFS(In_consumos!AI:AI,In_consumos!$H:$H,Matriz_de_consumo!$B56,In_consumos!$B:$B,Salida!$C$5),0)</f>
        <v>1880</v>
      </c>
      <c r="F56" s="6">
        <f>+ROUND(SUMIFS(In_consumos!AJ:AJ,In_consumos!$H:$H,Matriz_de_consumo!$B56,In_consumos!$B:$B,Salida!$C$5),0)</f>
        <v>1720</v>
      </c>
      <c r="G56" s="6">
        <f>+ROUND(SUMIFS(In_consumos!AK:AK,In_consumos!$H:$H,Matriz_de_consumo!$B56,In_consumos!$B:$B,Salida!$C$5),0)</f>
        <v>2040</v>
      </c>
      <c r="H56" s="6">
        <f>+ROUND(SUMIFS(In_consumos!AL:AL,In_consumos!$H:$H,Matriz_de_consumo!$B56,In_consumos!$B:$B,Salida!$C$5),0)</f>
        <v>1360</v>
      </c>
      <c r="I56" s="6">
        <f>+ROUND(SUMIFS(In_consumos!AM:AM,In_consumos!$H:$H,Matriz_de_consumo!$B56,In_consumos!$B:$B,Salida!$C$5),0)</f>
        <v>1680</v>
      </c>
      <c r="J56" s="6">
        <f>+ROUND(SUMIFS(In_consumos!AN:AN,In_consumos!$H:$H,Matriz_de_consumo!$B56,In_consumos!$B:$B,Salida!$C$5),0)</f>
        <v>1680</v>
      </c>
      <c r="K56" s="6">
        <f>+ROUND(SUMIFS(In_consumos!AO:AO,In_consumos!$H:$H,Matriz_de_consumo!$B56,In_consumos!$B:$B,Salida!$C$5),0)</f>
        <v>240</v>
      </c>
      <c r="L56" s="6">
        <f>+ROUND(SUMIFS(In_consumos!AP:AP,In_consumos!$H:$H,Matriz_de_consumo!$B56,In_consumos!$B:$B,Salida!$C$5),0)</f>
        <v>240</v>
      </c>
      <c r="M56" s="6">
        <f>+ROUND(SUMIFS(In_consumos!AQ:AQ,In_consumos!$H:$H,Matriz_de_consumo!$B56,In_consumos!$B:$B,Salida!$C$5),0)</f>
        <v>480</v>
      </c>
      <c r="N56" s="6">
        <f>+ROUND(SUMIFS(In_consumos!AR:AR,In_consumos!$H:$H,Matriz_de_consumo!$B56,In_consumos!$B:$B,Salida!$C$5),0)</f>
        <v>680</v>
      </c>
      <c r="O56" s="6">
        <f>+ROUND(SUMIFS(In_consumos!AS:AS,In_consumos!$H:$H,Matriz_de_consumo!$B56,In_consumos!$B:$B,Salida!$C$5),0)</f>
        <v>560</v>
      </c>
      <c r="P56" s="6">
        <f>+ROUND(SUMIFS(In_consumos!AT:AT,In_consumos!$H:$H,Matriz_de_consumo!$B56,In_consumos!$B:$B,Salida!$C$5),0)</f>
        <v>280</v>
      </c>
      <c r="Q56" s="6">
        <f>+ROUND(SUMIFS(In_consumos!AU:AU,In_consumos!$H:$H,Matriz_de_consumo!$B56,In_consumos!$B:$B,Salida!$C$5),0)</f>
        <v>200</v>
      </c>
      <c r="R56" s="6">
        <f>+ROUND(SUMIFS(In_consumos!AV:AV,In_consumos!$H:$H,Matriz_de_consumo!$B56,In_consumos!$B:$B,Salida!$C$5),0)</f>
        <v>480</v>
      </c>
      <c r="S56" s="6">
        <f>+ROUND(SUMIFS(In_consumos!AW:AW,In_consumos!$H:$H,Matriz_de_consumo!$B56,In_consumos!$B:$B,Salida!$C$5),0)</f>
        <v>720</v>
      </c>
      <c r="T56" s="6">
        <f>+ROUND(SUMIFS(In_consumos!AX:AX,In_consumos!$H:$H,Matriz_de_consumo!$B56,In_consumos!$B:$B,Salida!$C$5),0)</f>
        <v>680</v>
      </c>
      <c r="U56" s="6">
        <f>+ROUND(SUMIFS(In_consumos!AY:AY,In_consumos!$H:$H,Matriz_de_consumo!$B56,In_consumos!$B:$B,Salida!$C$5),0)</f>
        <v>480</v>
      </c>
      <c r="V56" s="6">
        <f>+ROUND(SUMIFS(In_consumos!AZ:AZ,In_consumos!$H:$H,Matriz_de_consumo!$B56,In_consumos!$B:$B,Salida!$C$5),0)</f>
        <v>600</v>
      </c>
      <c r="W56" s="6">
        <f>+ROUND(SUMIFS(In_consumos!BA:BA,In_consumos!$H:$H,Matriz_de_consumo!$B56,In_consumos!$B:$B,Salida!$C$5),0)</f>
        <v>440</v>
      </c>
      <c r="X56" s="6">
        <f>+ROUND(SUMIFS(In_consumos!BB:BB,In_consumos!$H:$H,Matriz_de_consumo!$B56,In_consumos!$B:$B,Salida!$C$5),0)</f>
        <v>880</v>
      </c>
      <c r="Y56" s="6">
        <f>+ROUND(SUMIFS(In_consumos!BC:BC,In_consumos!$H:$H,Matriz_de_consumo!$B56,In_consumos!$B:$B,Salida!$C$5),0)</f>
        <v>640</v>
      </c>
      <c r="Z56" s="6">
        <f>+ROUND(SUMIFS(In_consumos!BD:BD,In_consumos!$H:$H,Matriz_de_consumo!$B56,In_consumos!$B:$B,Salida!$C$5),0)</f>
        <v>680</v>
      </c>
    </row>
    <row r="57" spans="2:26" x14ac:dyDescent="0.2">
      <c r="B57" s="5">
        <f t="shared" si="1"/>
        <v>43846</v>
      </c>
      <c r="C57" s="6">
        <f>+ROUND(SUMIFS(In_consumos!AG:AG,In_consumos!$H:$H,Matriz_de_consumo!$B57,In_consumos!$B:$B,Salida!$C$5),0)</f>
        <v>560</v>
      </c>
      <c r="D57" s="6">
        <f>+ROUND(SUMIFS(In_consumos!AH:AH,In_consumos!$H:$H,Matriz_de_consumo!$B57,In_consumos!$B:$B,Salida!$C$5),0)</f>
        <v>320</v>
      </c>
      <c r="E57" s="6">
        <f>+ROUND(SUMIFS(In_consumos!AI:AI,In_consumos!$H:$H,Matriz_de_consumo!$B57,In_consumos!$B:$B,Salida!$C$5),0)</f>
        <v>200</v>
      </c>
      <c r="F57" s="6">
        <f>+ROUND(SUMIFS(In_consumos!AJ:AJ,In_consumos!$H:$H,Matriz_de_consumo!$B57,In_consumos!$B:$B,Salida!$C$5),0)</f>
        <v>440</v>
      </c>
      <c r="G57" s="6">
        <f>+ROUND(SUMIFS(In_consumos!AK:AK,In_consumos!$H:$H,Matriz_de_consumo!$B57,In_consumos!$B:$B,Salida!$C$5),0)</f>
        <v>560</v>
      </c>
      <c r="H57" s="6">
        <f>+ROUND(SUMIFS(In_consumos!AL:AL,In_consumos!$H:$H,Matriz_de_consumo!$B57,In_consumos!$B:$B,Salida!$C$5),0)</f>
        <v>1160</v>
      </c>
      <c r="I57" s="6">
        <f>+ROUND(SUMIFS(In_consumos!AM:AM,In_consumos!$H:$H,Matriz_de_consumo!$B57,In_consumos!$B:$B,Salida!$C$5),0)</f>
        <v>1120</v>
      </c>
      <c r="J57" s="6">
        <f>+ROUND(SUMIFS(In_consumos!AN:AN,In_consumos!$H:$H,Matriz_de_consumo!$B57,In_consumos!$B:$B,Salida!$C$5),0)</f>
        <v>920</v>
      </c>
      <c r="K57" s="6">
        <f>+ROUND(SUMIFS(In_consumos!AO:AO,In_consumos!$H:$H,Matriz_de_consumo!$B57,In_consumos!$B:$B,Salida!$C$5),0)</f>
        <v>640</v>
      </c>
      <c r="L57" s="6">
        <f>+ROUND(SUMIFS(In_consumos!AP:AP,In_consumos!$H:$H,Matriz_de_consumo!$B57,In_consumos!$B:$B,Salida!$C$5),0)</f>
        <v>720</v>
      </c>
      <c r="M57" s="6">
        <f>+ROUND(SUMIFS(In_consumos!AQ:AQ,In_consumos!$H:$H,Matriz_de_consumo!$B57,In_consumos!$B:$B,Salida!$C$5),0)</f>
        <v>80</v>
      </c>
      <c r="N57" s="6">
        <f>+ROUND(SUMIFS(In_consumos!AR:AR,In_consumos!$H:$H,Matriz_de_consumo!$B57,In_consumos!$B:$B,Salida!$C$5),0)</f>
        <v>1160</v>
      </c>
      <c r="O57" s="6">
        <f>+ROUND(SUMIFS(In_consumos!AS:AS,In_consumos!$H:$H,Matriz_de_consumo!$B57,In_consumos!$B:$B,Salida!$C$5),0)</f>
        <v>680</v>
      </c>
      <c r="P57" s="6">
        <f>+ROUND(SUMIFS(In_consumos!AT:AT,In_consumos!$H:$H,Matriz_de_consumo!$B57,In_consumos!$B:$B,Salida!$C$5),0)</f>
        <v>160</v>
      </c>
      <c r="Q57" s="6">
        <f>+ROUND(SUMIFS(In_consumos!AU:AU,In_consumos!$H:$H,Matriz_de_consumo!$B57,In_consumos!$B:$B,Salida!$C$5),0)</f>
        <v>840</v>
      </c>
      <c r="R57" s="6">
        <f>+ROUND(SUMIFS(In_consumos!AV:AV,In_consumos!$H:$H,Matriz_de_consumo!$B57,In_consumos!$B:$B,Salida!$C$5),0)</f>
        <v>680</v>
      </c>
      <c r="S57" s="6">
        <f>+ROUND(SUMIFS(In_consumos!AW:AW,In_consumos!$H:$H,Matriz_de_consumo!$B57,In_consumos!$B:$B,Salida!$C$5),0)</f>
        <v>240</v>
      </c>
      <c r="T57" s="6">
        <f>+ROUND(SUMIFS(In_consumos!AX:AX,In_consumos!$H:$H,Matriz_de_consumo!$B57,In_consumos!$B:$B,Salida!$C$5),0)</f>
        <v>760</v>
      </c>
      <c r="U57" s="6">
        <f>+ROUND(SUMIFS(In_consumos!AY:AY,In_consumos!$H:$H,Matriz_de_consumo!$B57,In_consumos!$B:$B,Salida!$C$5),0)</f>
        <v>800</v>
      </c>
      <c r="V57" s="6">
        <f>+ROUND(SUMIFS(In_consumos!AZ:AZ,In_consumos!$H:$H,Matriz_de_consumo!$B57,In_consumos!$B:$B,Salida!$C$5),0)</f>
        <v>680</v>
      </c>
      <c r="W57" s="6">
        <f>+ROUND(SUMIFS(In_consumos!BA:BA,In_consumos!$H:$H,Matriz_de_consumo!$B57,In_consumos!$B:$B,Salida!$C$5),0)</f>
        <v>640</v>
      </c>
      <c r="X57" s="6">
        <f>+ROUND(SUMIFS(In_consumos!BB:BB,In_consumos!$H:$H,Matriz_de_consumo!$B57,In_consumos!$B:$B,Salida!$C$5),0)</f>
        <v>1080</v>
      </c>
      <c r="Y57" s="6">
        <f>+ROUND(SUMIFS(In_consumos!BC:BC,In_consumos!$H:$H,Matriz_de_consumo!$B57,In_consumos!$B:$B,Salida!$C$5),0)</f>
        <v>520</v>
      </c>
      <c r="Z57" s="6">
        <f>+ROUND(SUMIFS(In_consumos!BD:BD,In_consumos!$H:$H,Matriz_de_consumo!$B57,In_consumos!$B:$B,Salida!$C$5),0)</f>
        <v>3240</v>
      </c>
    </row>
    <row r="58" spans="2:26" x14ac:dyDescent="0.2">
      <c r="B58" s="5">
        <f t="shared" si="1"/>
        <v>43847</v>
      </c>
      <c r="C58" s="6">
        <f>+ROUND(SUMIFS(In_consumos!AG:AG,In_consumos!$H:$H,Matriz_de_consumo!$B58,In_consumos!$B:$B,Salida!$C$5),0)</f>
        <v>3280</v>
      </c>
      <c r="D58" s="6">
        <f>+ROUND(SUMIFS(In_consumos!AH:AH,In_consumos!$H:$H,Matriz_de_consumo!$B58,In_consumos!$B:$B,Salida!$C$5),0)</f>
        <v>3320</v>
      </c>
      <c r="E58" s="6">
        <f>+ROUND(SUMIFS(In_consumos!AI:AI,In_consumos!$H:$H,Matriz_de_consumo!$B58,In_consumos!$B:$B,Salida!$C$5),0)</f>
        <v>2680</v>
      </c>
      <c r="F58" s="6">
        <f>+ROUND(SUMIFS(In_consumos!AJ:AJ,In_consumos!$H:$H,Matriz_de_consumo!$B58,In_consumos!$B:$B,Salida!$C$5),0)</f>
        <v>2200</v>
      </c>
      <c r="G58" s="6">
        <f>+ROUND(SUMIFS(In_consumos!AK:AK,In_consumos!$H:$H,Matriz_de_consumo!$B58,In_consumos!$B:$B,Salida!$C$5),0)</f>
        <v>480</v>
      </c>
      <c r="H58" s="6">
        <f>+ROUND(SUMIFS(In_consumos!AL:AL,In_consumos!$H:$H,Matriz_de_consumo!$B58,In_consumos!$B:$B,Salida!$C$5),0)</f>
        <v>560</v>
      </c>
      <c r="I58" s="6">
        <f>+ROUND(SUMIFS(In_consumos!AM:AM,In_consumos!$H:$H,Matriz_de_consumo!$B58,In_consumos!$B:$B,Salida!$C$5),0)</f>
        <v>4640</v>
      </c>
      <c r="J58" s="6">
        <f>+ROUND(SUMIFS(In_consumos!AN:AN,In_consumos!$H:$H,Matriz_de_consumo!$B58,In_consumos!$B:$B,Salida!$C$5),0)</f>
        <v>2560</v>
      </c>
      <c r="K58" s="6">
        <f>+ROUND(SUMIFS(In_consumos!AO:AO,In_consumos!$H:$H,Matriz_de_consumo!$B58,In_consumos!$B:$B,Salida!$C$5),0)</f>
        <v>2960</v>
      </c>
      <c r="L58" s="6">
        <f>+ROUND(SUMIFS(In_consumos!AP:AP,In_consumos!$H:$H,Matriz_de_consumo!$B58,In_consumos!$B:$B,Salida!$C$5),0)</f>
        <v>40</v>
      </c>
      <c r="M58" s="6">
        <f>+ROUND(SUMIFS(In_consumos!AQ:AQ,In_consumos!$H:$H,Matriz_de_consumo!$B58,In_consumos!$B:$B,Salida!$C$5),0)</f>
        <v>0</v>
      </c>
      <c r="N58" s="6">
        <f>+ROUND(SUMIFS(In_consumos!AR:AR,In_consumos!$H:$H,Matriz_de_consumo!$B58,In_consumos!$B:$B,Salida!$C$5),0)</f>
        <v>0</v>
      </c>
      <c r="O58" s="6">
        <f>+ROUND(SUMIFS(In_consumos!AS:AS,In_consumos!$H:$H,Matriz_de_consumo!$B58,In_consumos!$B:$B,Salida!$C$5),0)</f>
        <v>0</v>
      </c>
      <c r="P58" s="6">
        <f>+ROUND(SUMIFS(In_consumos!AT:AT,In_consumos!$H:$H,Matriz_de_consumo!$B58,In_consumos!$B:$B,Salida!$C$5),0)</f>
        <v>0</v>
      </c>
      <c r="Q58" s="6">
        <f>+ROUND(SUMIFS(In_consumos!AU:AU,In_consumos!$H:$H,Matriz_de_consumo!$B58,In_consumos!$B:$B,Salida!$C$5),0)</f>
        <v>0</v>
      </c>
      <c r="R58" s="6">
        <f>+ROUND(SUMIFS(In_consumos!AV:AV,In_consumos!$H:$H,Matriz_de_consumo!$B58,In_consumos!$B:$B,Salida!$C$5),0)</f>
        <v>0</v>
      </c>
      <c r="S58" s="6">
        <f>+ROUND(SUMIFS(In_consumos!AW:AW,In_consumos!$H:$H,Matriz_de_consumo!$B58,In_consumos!$B:$B,Salida!$C$5),0)</f>
        <v>0</v>
      </c>
      <c r="T58" s="6">
        <f>+ROUND(SUMIFS(In_consumos!AX:AX,In_consumos!$H:$H,Matriz_de_consumo!$B58,In_consumos!$B:$B,Salida!$C$5),0)</f>
        <v>0</v>
      </c>
      <c r="U58" s="6">
        <f>+ROUND(SUMIFS(In_consumos!AY:AY,In_consumos!$H:$H,Matriz_de_consumo!$B58,In_consumos!$B:$B,Salida!$C$5),0)</f>
        <v>0</v>
      </c>
      <c r="V58" s="6">
        <f>+ROUND(SUMIFS(In_consumos!AZ:AZ,In_consumos!$H:$H,Matriz_de_consumo!$B58,In_consumos!$B:$B,Salida!$C$5),0)</f>
        <v>0</v>
      </c>
      <c r="W58" s="6">
        <f>+ROUND(SUMIFS(In_consumos!BA:BA,In_consumos!$H:$H,Matriz_de_consumo!$B58,In_consumos!$B:$B,Salida!$C$5),0)</f>
        <v>0</v>
      </c>
      <c r="X58" s="6">
        <f>+ROUND(SUMIFS(In_consumos!BB:BB,In_consumos!$H:$H,Matriz_de_consumo!$B58,In_consumos!$B:$B,Salida!$C$5),0)</f>
        <v>0</v>
      </c>
      <c r="Y58" s="6">
        <f>+ROUND(SUMIFS(In_consumos!BC:BC,In_consumos!$H:$H,Matriz_de_consumo!$B58,In_consumos!$B:$B,Salida!$C$5),0)</f>
        <v>0</v>
      </c>
      <c r="Z58" s="6">
        <f>+ROUND(SUMIFS(In_consumos!BD:BD,In_consumos!$H:$H,Matriz_de_consumo!$B58,In_consumos!$B:$B,Salida!$C$5),0)</f>
        <v>0</v>
      </c>
    </row>
    <row r="59" spans="2:26" x14ac:dyDescent="0.2">
      <c r="B59" s="5">
        <f t="shared" si="1"/>
        <v>43848</v>
      </c>
      <c r="C59" s="6">
        <f>+ROUND(SUMIFS(In_consumos!AG:AG,In_consumos!$H:$H,Matriz_de_consumo!$B59,In_consumos!$B:$B,Salida!$C$5),0)</f>
        <v>0</v>
      </c>
      <c r="D59" s="6">
        <f>+ROUND(SUMIFS(In_consumos!AH:AH,In_consumos!$H:$H,Matriz_de_consumo!$B59,In_consumos!$B:$B,Salida!$C$5),0)</f>
        <v>120</v>
      </c>
      <c r="E59" s="6">
        <f>+ROUND(SUMIFS(In_consumos!AI:AI,In_consumos!$H:$H,Matriz_de_consumo!$B59,In_consumos!$B:$B,Salida!$C$5),0)</f>
        <v>2720</v>
      </c>
      <c r="F59" s="6">
        <f>+ROUND(SUMIFS(In_consumos!AJ:AJ,In_consumos!$H:$H,Matriz_de_consumo!$B59,In_consumos!$B:$B,Salida!$C$5),0)</f>
        <v>120</v>
      </c>
      <c r="G59" s="6">
        <f>+ROUND(SUMIFS(In_consumos!AK:AK,In_consumos!$H:$H,Matriz_de_consumo!$B59,In_consumos!$B:$B,Salida!$C$5),0)</f>
        <v>200</v>
      </c>
      <c r="H59" s="6">
        <f>+ROUND(SUMIFS(In_consumos!AL:AL,In_consumos!$H:$H,Matriz_de_consumo!$B59,In_consumos!$B:$B,Salida!$C$5),0)</f>
        <v>40</v>
      </c>
      <c r="I59" s="6">
        <f>+ROUND(SUMIFS(In_consumos!AM:AM,In_consumos!$H:$H,Matriz_de_consumo!$B59,In_consumos!$B:$B,Salida!$C$5),0)</f>
        <v>80</v>
      </c>
      <c r="J59" s="6">
        <f>+ROUND(SUMIFS(In_consumos!AN:AN,In_consumos!$H:$H,Matriz_de_consumo!$B59,In_consumos!$B:$B,Salida!$C$5),0)</f>
        <v>160</v>
      </c>
      <c r="K59" s="6">
        <f>+ROUND(SUMIFS(In_consumos!AO:AO,In_consumos!$H:$H,Matriz_de_consumo!$B59,In_consumos!$B:$B,Salida!$C$5),0)</f>
        <v>480</v>
      </c>
      <c r="L59" s="6">
        <f>+ROUND(SUMIFS(In_consumos!AP:AP,In_consumos!$H:$H,Matriz_de_consumo!$B59,In_consumos!$B:$B,Salida!$C$5),0)</f>
        <v>0</v>
      </c>
      <c r="M59" s="6">
        <f>+ROUND(SUMIFS(In_consumos!AQ:AQ,In_consumos!$H:$H,Matriz_de_consumo!$B59,In_consumos!$B:$B,Salida!$C$5),0)</f>
        <v>0</v>
      </c>
      <c r="N59" s="6">
        <f>+ROUND(SUMIFS(In_consumos!AR:AR,In_consumos!$H:$H,Matriz_de_consumo!$B59,In_consumos!$B:$B,Salida!$C$5),0)</f>
        <v>0</v>
      </c>
      <c r="O59" s="6">
        <f>+ROUND(SUMIFS(In_consumos!AS:AS,In_consumos!$H:$H,Matriz_de_consumo!$B59,In_consumos!$B:$B,Salida!$C$5),0)</f>
        <v>0</v>
      </c>
      <c r="P59" s="6">
        <f>+ROUND(SUMIFS(In_consumos!AT:AT,In_consumos!$H:$H,Matriz_de_consumo!$B59,In_consumos!$B:$B,Salida!$C$5),0)</f>
        <v>0</v>
      </c>
      <c r="Q59" s="6">
        <f>+ROUND(SUMIFS(In_consumos!AU:AU,In_consumos!$H:$H,Matriz_de_consumo!$B59,In_consumos!$B:$B,Salida!$C$5),0)</f>
        <v>40</v>
      </c>
      <c r="R59" s="6">
        <f>+ROUND(SUMIFS(In_consumos!AV:AV,In_consumos!$H:$H,Matriz_de_consumo!$B59,In_consumos!$B:$B,Salida!$C$5),0)</f>
        <v>0</v>
      </c>
      <c r="S59" s="6">
        <f>+ROUND(SUMIFS(In_consumos!AW:AW,In_consumos!$H:$H,Matriz_de_consumo!$B59,In_consumos!$B:$B,Salida!$C$5),0)</f>
        <v>200</v>
      </c>
      <c r="T59" s="6">
        <f>+ROUND(SUMIFS(In_consumos!AX:AX,In_consumos!$H:$H,Matriz_de_consumo!$B59,In_consumos!$B:$B,Salida!$C$5),0)</f>
        <v>0</v>
      </c>
      <c r="U59" s="6">
        <f>+ROUND(SUMIFS(In_consumos!AY:AY,In_consumos!$H:$H,Matriz_de_consumo!$B59,In_consumos!$B:$B,Salida!$C$5),0)</f>
        <v>80</v>
      </c>
      <c r="V59" s="6">
        <f>+ROUND(SUMIFS(In_consumos!AZ:AZ,In_consumos!$H:$H,Matriz_de_consumo!$B59,In_consumos!$B:$B,Salida!$C$5),0)</f>
        <v>120</v>
      </c>
      <c r="W59" s="6">
        <f>+ROUND(SUMIFS(In_consumos!BA:BA,In_consumos!$H:$H,Matriz_de_consumo!$B59,In_consumos!$B:$B,Salida!$C$5),0)</f>
        <v>0</v>
      </c>
      <c r="X59" s="6">
        <f>+ROUND(SUMIFS(In_consumos!BB:BB,In_consumos!$H:$H,Matriz_de_consumo!$B59,In_consumos!$B:$B,Salida!$C$5),0)</f>
        <v>1240</v>
      </c>
      <c r="Y59" s="6">
        <f>+ROUND(SUMIFS(In_consumos!BC:BC,In_consumos!$H:$H,Matriz_de_consumo!$B59,In_consumos!$B:$B,Salida!$C$5),0)</f>
        <v>2160</v>
      </c>
      <c r="Z59" s="6">
        <f>+ROUND(SUMIFS(In_consumos!BD:BD,In_consumos!$H:$H,Matriz_de_consumo!$B59,In_consumos!$B:$B,Salida!$C$5),0)</f>
        <v>1840</v>
      </c>
    </row>
    <row r="60" spans="2:26" x14ac:dyDescent="0.2">
      <c r="B60" s="5">
        <f t="shared" si="1"/>
        <v>43849</v>
      </c>
      <c r="C60" s="6">
        <f>+ROUND(SUMIFS(In_consumos!AG:AG,In_consumos!$H:$H,Matriz_de_consumo!$B60,In_consumos!$B:$B,Salida!$C$5),0)</f>
        <v>3280</v>
      </c>
      <c r="D60" s="6">
        <f>+ROUND(SUMIFS(In_consumos!AH:AH,In_consumos!$H:$H,Matriz_de_consumo!$B60,In_consumos!$B:$B,Salida!$C$5),0)</f>
        <v>3240</v>
      </c>
      <c r="E60" s="6">
        <f>+ROUND(SUMIFS(In_consumos!AI:AI,In_consumos!$H:$H,Matriz_de_consumo!$B60,In_consumos!$B:$B,Salida!$C$5),0)</f>
        <v>3000</v>
      </c>
      <c r="F60" s="6">
        <f>+ROUND(SUMIFS(In_consumos!AJ:AJ,In_consumos!$H:$H,Matriz_de_consumo!$B60,In_consumos!$B:$B,Salida!$C$5),0)</f>
        <v>1520</v>
      </c>
      <c r="G60" s="6">
        <f>+ROUND(SUMIFS(In_consumos!AK:AK,In_consumos!$H:$H,Matriz_de_consumo!$B60,In_consumos!$B:$B,Salida!$C$5),0)</f>
        <v>1720</v>
      </c>
      <c r="H60" s="6">
        <f>+ROUND(SUMIFS(In_consumos!AL:AL,In_consumos!$H:$H,Matriz_de_consumo!$B60,In_consumos!$B:$B,Salida!$C$5),0)</f>
        <v>1120</v>
      </c>
      <c r="I60" s="6">
        <f>+ROUND(SUMIFS(In_consumos!AM:AM,In_consumos!$H:$H,Matriz_de_consumo!$B60,In_consumos!$B:$B,Salida!$C$5),0)</f>
        <v>720</v>
      </c>
      <c r="J60" s="6">
        <f>+ROUND(SUMIFS(In_consumos!AN:AN,In_consumos!$H:$H,Matriz_de_consumo!$B60,In_consumos!$B:$B,Salida!$C$5),0)</f>
        <v>600</v>
      </c>
      <c r="K60" s="6">
        <f>+ROUND(SUMIFS(In_consumos!AO:AO,In_consumos!$H:$H,Matriz_de_consumo!$B60,In_consumos!$B:$B,Salida!$C$5),0)</f>
        <v>240</v>
      </c>
      <c r="L60" s="6">
        <f>+ROUND(SUMIFS(In_consumos!AP:AP,In_consumos!$H:$H,Matriz_de_consumo!$B60,In_consumos!$B:$B,Salida!$C$5),0)</f>
        <v>40</v>
      </c>
      <c r="M60" s="6">
        <f>+ROUND(SUMIFS(In_consumos!AQ:AQ,In_consumos!$H:$H,Matriz_de_consumo!$B60,In_consumos!$B:$B,Salida!$C$5),0)</f>
        <v>40</v>
      </c>
      <c r="N60" s="6">
        <f>+ROUND(SUMIFS(In_consumos!AR:AR,In_consumos!$H:$H,Matriz_de_consumo!$B60,In_consumos!$B:$B,Salida!$C$5),0)</f>
        <v>320</v>
      </c>
      <c r="O60" s="6">
        <f>+ROUND(SUMIFS(In_consumos!AS:AS,In_consumos!$H:$H,Matriz_de_consumo!$B60,In_consumos!$B:$B,Salida!$C$5),0)</f>
        <v>680</v>
      </c>
      <c r="P60" s="6">
        <f>+ROUND(SUMIFS(In_consumos!AT:AT,In_consumos!$H:$H,Matriz_de_consumo!$B60,In_consumos!$B:$B,Salida!$C$5),0)</f>
        <v>200</v>
      </c>
      <c r="Q60" s="6">
        <f>+ROUND(SUMIFS(In_consumos!AU:AU,In_consumos!$H:$H,Matriz_de_consumo!$B60,In_consumos!$B:$B,Salida!$C$5),0)</f>
        <v>0</v>
      </c>
      <c r="R60" s="6">
        <f>+ROUND(SUMIFS(In_consumos!AV:AV,In_consumos!$H:$H,Matriz_de_consumo!$B60,In_consumos!$B:$B,Salida!$C$5),0)</f>
        <v>40</v>
      </c>
      <c r="S60" s="6">
        <f>+ROUND(SUMIFS(In_consumos!AW:AW,In_consumos!$H:$H,Matriz_de_consumo!$B60,In_consumos!$B:$B,Salida!$C$5),0)</f>
        <v>840</v>
      </c>
      <c r="T60" s="6">
        <f>+ROUND(SUMIFS(In_consumos!AX:AX,In_consumos!$H:$H,Matriz_de_consumo!$B60,In_consumos!$B:$B,Salida!$C$5),0)</f>
        <v>1840</v>
      </c>
      <c r="U60" s="6">
        <f>+ROUND(SUMIFS(In_consumos!AY:AY,In_consumos!$H:$H,Matriz_de_consumo!$B60,In_consumos!$B:$B,Salida!$C$5),0)</f>
        <v>1960</v>
      </c>
      <c r="V60" s="6">
        <f>+ROUND(SUMIFS(In_consumos!AZ:AZ,In_consumos!$H:$H,Matriz_de_consumo!$B60,In_consumos!$B:$B,Salida!$C$5),0)</f>
        <v>2040</v>
      </c>
      <c r="W60" s="6">
        <f>+ROUND(SUMIFS(In_consumos!BA:BA,In_consumos!$H:$H,Matriz_de_consumo!$B60,In_consumos!$B:$B,Salida!$C$5),0)</f>
        <v>1960</v>
      </c>
      <c r="X60" s="6">
        <f>+ROUND(SUMIFS(In_consumos!BB:BB,In_consumos!$H:$H,Matriz_de_consumo!$B60,In_consumos!$B:$B,Salida!$C$5),0)</f>
        <v>1880</v>
      </c>
      <c r="Y60" s="6">
        <f>+ROUND(SUMIFS(In_consumos!BC:BC,In_consumos!$H:$H,Matriz_de_consumo!$B60,In_consumos!$B:$B,Salida!$C$5),0)</f>
        <v>1280</v>
      </c>
      <c r="Z60" s="6">
        <f>+ROUND(SUMIFS(In_consumos!BD:BD,In_consumos!$H:$H,Matriz_de_consumo!$B60,In_consumos!$B:$B,Salida!$C$5),0)</f>
        <v>1600</v>
      </c>
    </row>
    <row r="61" spans="2:26" x14ac:dyDescent="0.2">
      <c r="B61" s="5">
        <f t="shared" si="1"/>
        <v>43850</v>
      </c>
      <c r="C61" s="6">
        <f>+ROUND(SUMIFS(In_consumos!AG:AG,In_consumos!$H:$H,Matriz_de_consumo!$B61,In_consumos!$B:$B,Salida!$C$5),0)</f>
        <v>2000</v>
      </c>
      <c r="D61" s="6">
        <f>+ROUND(SUMIFS(In_consumos!AH:AH,In_consumos!$H:$H,Matriz_de_consumo!$B61,In_consumos!$B:$B,Salida!$C$5),0)</f>
        <v>1920</v>
      </c>
      <c r="E61" s="6">
        <f>+ROUND(SUMIFS(In_consumos!AI:AI,In_consumos!$H:$H,Matriz_de_consumo!$B61,In_consumos!$B:$B,Salida!$C$5),0)</f>
        <v>1960</v>
      </c>
      <c r="F61" s="6">
        <f>+ROUND(SUMIFS(In_consumos!AJ:AJ,In_consumos!$H:$H,Matriz_de_consumo!$B61,In_consumos!$B:$B,Salida!$C$5),0)</f>
        <v>1920</v>
      </c>
      <c r="G61" s="6">
        <f>+ROUND(SUMIFS(In_consumos!AK:AK,In_consumos!$H:$H,Matriz_de_consumo!$B61,In_consumos!$B:$B,Salida!$C$5),0)</f>
        <v>2160</v>
      </c>
      <c r="H61" s="6">
        <f>+ROUND(SUMIFS(In_consumos!AL:AL,In_consumos!$H:$H,Matriz_de_consumo!$B61,In_consumos!$B:$B,Salida!$C$5),0)</f>
        <v>1840</v>
      </c>
      <c r="I61" s="6">
        <f>+ROUND(SUMIFS(In_consumos!AM:AM,In_consumos!$H:$H,Matriz_de_consumo!$B61,In_consumos!$B:$B,Salida!$C$5),0)</f>
        <v>1960</v>
      </c>
      <c r="J61" s="6">
        <f>+ROUND(SUMIFS(In_consumos!AN:AN,In_consumos!$H:$H,Matriz_de_consumo!$B61,In_consumos!$B:$B,Salida!$C$5),0)</f>
        <v>2200</v>
      </c>
      <c r="K61" s="6">
        <f>+ROUND(SUMIFS(In_consumos!AO:AO,In_consumos!$H:$H,Matriz_de_consumo!$B61,In_consumos!$B:$B,Salida!$C$5),0)</f>
        <v>2320</v>
      </c>
      <c r="L61" s="6">
        <f>+ROUND(SUMIFS(In_consumos!AP:AP,In_consumos!$H:$H,Matriz_de_consumo!$B61,In_consumos!$B:$B,Salida!$C$5),0)</f>
        <v>2360</v>
      </c>
      <c r="M61" s="6">
        <f>+ROUND(SUMIFS(In_consumos!AQ:AQ,In_consumos!$H:$H,Matriz_de_consumo!$B61,In_consumos!$B:$B,Salida!$C$5),0)</f>
        <v>3040</v>
      </c>
      <c r="N61" s="6">
        <f>+ROUND(SUMIFS(In_consumos!AR:AR,In_consumos!$H:$H,Matriz_de_consumo!$B61,In_consumos!$B:$B,Salida!$C$5),0)</f>
        <v>1840</v>
      </c>
      <c r="O61" s="6">
        <f>+ROUND(SUMIFS(In_consumos!AS:AS,In_consumos!$H:$H,Matriz_de_consumo!$B61,In_consumos!$B:$B,Salida!$C$5),0)</f>
        <v>2040</v>
      </c>
      <c r="P61" s="6">
        <f>+ROUND(SUMIFS(In_consumos!AT:AT,In_consumos!$H:$H,Matriz_de_consumo!$B61,In_consumos!$B:$B,Salida!$C$5),0)</f>
        <v>2080</v>
      </c>
      <c r="Q61" s="6">
        <f>+ROUND(SUMIFS(In_consumos!AU:AU,In_consumos!$H:$H,Matriz_de_consumo!$B61,In_consumos!$B:$B,Salida!$C$5),0)</f>
        <v>2040</v>
      </c>
      <c r="R61" s="6">
        <f>+ROUND(SUMIFS(In_consumos!AV:AV,In_consumos!$H:$H,Matriz_de_consumo!$B61,In_consumos!$B:$B,Salida!$C$5),0)</f>
        <v>2040</v>
      </c>
      <c r="S61" s="6">
        <f>+ROUND(SUMIFS(In_consumos!AW:AW,In_consumos!$H:$H,Matriz_de_consumo!$B61,In_consumos!$B:$B,Salida!$C$5),0)</f>
        <v>2160</v>
      </c>
      <c r="T61" s="6">
        <f>+ROUND(SUMIFS(In_consumos!AX:AX,In_consumos!$H:$H,Matriz_de_consumo!$B61,In_consumos!$B:$B,Salida!$C$5),0)</f>
        <v>1880</v>
      </c>
      <c r="U61" s="6">
        <f>+ROUND(SUMIFS(In_consumos!AY:AY,In_consumos!$H:$H,Matriz_de_consumo!$B61,In_consumos!$B:$B,Salida!$C$5),0)</f>
        <v>1800</v>
      </c>
      <c r="V61" s="6">
        <f>+ROUND(SUMIFS(In_consumos!AZ:AZ,In_consumos!$H:$H,Matriz_de_consumo!$B61,In_consumos!$B:$B,Salida!$C$5),0)</f>
        <v>1600</v>
      </c>
      <c r="W61" s="6">
        <f>+ROUND(SUMIFS(In_consumos!BA:BA,In_consumos!$H:$H,Matriz_de_consumo!$B61,In_consumos!$B:$B,Salida!$C$5),0)</f>
        <v>840</v>
      </c>
      <c r="X61" s="6">
        <f>+ROUND(SUMIFS(In_consumos!BB:BB,In_consumos!$H:$H,Matriz_de_consumo!$B61,In_consumos!$B:$B,Salida!$C$5),0)</f>
        <v>80</v>
      </c>
      <c r="Y61" s="6">
        <f>+ROUND(SUMIFS(In_consumos!BC:BC,In_consumos!$H:$H,Matriz_de_consumo!$B61,In_consumos!$B:$B,Salida!$C$5),0)</f>
        <v>0</v>
      </c>
      <c r="Z61" s="6">
        <f>+ROUND(SUMIFS(In_consumos!BD:BD,In_consumos!$H:$H,Matriz_de_consumo!$B61,In_consumos!$B:$B,Salida!$C$5),0)</f>
        <v>1080</v>
      </c>
    </row>
    <row r="62" spans="2:26" x14ac:dyDescent="0.2">
      <c r="B62" s="5">
        <f t="shared" si="1"/>
        <v>43851</v>
      </c>
      <c r="C62" s="6">
        <f>+ROUND(SUMIFS(In_consumos!AG:AG,In_consumos!$H:$H,Matriz_de_consumo!$B62,In_consumos!$B:$B,Salida!$C$5),0)</f>
        <v>2160</v>
      </c>
      <c r="D62" s="6">
        <f>+ROUND(SUMIFS(In_consumos!AH:AH,In_consumos!$H:$H,Matriz_de_consumo!$B62,In_consumos!$B:$B,Salida!$C$5),0)</f>
        <v>2160</v>
      </c>
      <c r="E62" s="6">
        <f>+ROUND(SUMIFS(In_consumos!AI:AI,In_consumos!$H:$H,Matriz_de_consumo!$B62,In_consumos!$B:$B,Salida!$C$5),0)</f>
        <v>2040</v>
      </c>
      <c r="F62" s="6">
        <f>+ROUND(SUMIFS(In_consumos!AJ:AJ,In_consumos!$H:$H,Matriz_de_consumo!$B62,In_consumos!$B:$B,Salida!$C$5),0)</f>
        <v>2680</v>
      </c>
      <c r="G62" s="6">
        <f>+ROUND(SUMIFS(In_consumos!AK:AK,In_consumos!$H:$H,Matriz_de_consumo!$B62,In_consumos!$B:$B,Salida!$C$5),0)</f>
        <v>1960</v>
      </c>
      <c r="H62" s="6">
        <f>+ROUND(SUMIFS(In_consumos!AL:AL,In_consumos!$H:$H,Matriz_de_consumo!$B62,In_consumos!$B:$B,Salida!$C$5),0)</f>
        <v>1400</v>
      </c>
      <c r="I62" s="6">
        <f>+ROUND(SUMIFS(In_consumos!AM:AM,In_consumos!$H:$H,Matriz_de_consumo!$B62,In_consumos!$B:$B,Salida!$C$5),0)</f>
        <v>720</v>
      </c>
      <c r="J62" s="6">
        <f>+ROUND(SUMIFS(In_consumos!AN:AN,In_consumos!$H:$H,Matriz_de_consumo!$B62,In_consumos!$B:$B,Salida!$C$5),0)</f>
        <v>560</v>
      </c>
      <c r="K62" s="6">
        <f>+ROUND(SUMIFS(In_consumos!AO:AO,In_consumos!$H:$H,Matriz_de_consumo!$B62,In_consumos!$B:$B,Salida!$C$5),0)</f>
        <v>0</v>
      </c>
      <c r="L62" s="6">
        <f>+ROUND(SUMIFS(In_consumos!AP:AP,In_consumos!$H:$H,Matriz_de_consumo!$B62,In_consumos!$B:$B,Salida!$C$5),0)</f>
        <v>0</v>
      </c>
      <c r="M62" s="6">
        <f>+ROUND(SUMIFS(In_consumos!AQ:AQ,In_consumos!$H:$H,Matriz_de_consumo!$B62,In_consumos!$B:$B,Salida!$C$5),0)</f>
        <v>0</v>
      </c>
      <c r="N62" s="6">
        <f>+ROUND(SUMIFS(In_consumos!AR:AR,In_consumos!$H:$H,Matriz_de_consumo!$B62,In_consumos!$B:$B,Salida!$C$5),0)</f>
        <v>0</v>
      </c>
      <c r="O62" s="6">
        <f>+ROUND(SUMIFS(In_consumos!AS:AS,In_consumos!$H:$H,Matriz_de_consumo!$B62,In_consumos!$B:$B,Salida!$C$5),0)</f>
        <v>0</v>
      </c>
      <c r="P62" s="6">
        <f>+ROUND(SUMIFS(In_consumos!AT:AT,In_consumos!$H:$H,Matriz_de_consumo!$B62,In_consumos!$B:$B,Salida!$C$5),0)</f>
        <v>0</v>
      </c>
      <c r="Q62" s="6">
        <f>+ROUND(SUMIFS(In_consumos!AU:AU,In_consumos!$H:$H,Matriz_de_consumo!$B62,In_consumos!$B:$B,Salida!$C$5),0)</f>
        <v>0</v>
      </c>
      <c r="R62" s="6">
        <f>+ROUND(SUMIFS(In_consumos!AV:AV,In_consumos!$H:$H,Matriz_de_consumo!$B62,In_consumos!$B:$B,Salida!$C$5),0)</f>
        <v>0</v>
      </c>
      <c r="S62" s="6">
        <f>+ROUND(SUMIFS(In_consumos!AW:AW,In_consumos!$H:$H,Matriz_de_consumo!$B62,In_consumos!$B:$B,Salida!$C$5),0)</f>
        <v>0</v>
      </c>
      <c r="T62" s="6">
        <f>+ROUND(SUMIFS(In_consumos!AX:AX,In_consumos!$H:$H,Matriz_de_consumo!$B62,In_consumos!$B:$B,Salida!$C$5),0)</f>
        <v>0</v>
      </c>
      <c r="U62" s="6">
        <f>+ROUND(SUMIFS(In_consumos!AY:AY,In_consumos!$H:$H,Matriz_de_consumo!$B62,In_consumos!$B:$B,Salida!$C$5),0)</f>
        <v>0</v>
      </c>
      <c r="V62" s="6">
        <f>+ROUND(SUMIFS(In_consumos!AZ:AZ,In_consumos!$H:$H,Matriz_de_consumo!$B62,In_consumos!$B:$B,Salida!$C$5),0)</f>
        <v>880</v>
      </c>
      <c r="W62" s="6">
        <f>+ROUND(SUMIFS(In_consumos!BA:BA,In_consumos!$H:$H,Matriz_de_consumo!$B62,In_consumos!$B:$B,Salida!$C$5),0)</f>
        <v>600</v>
      </c>
      <c r="X62" s="6">
        <f>+ROUND(SUMIFS(In_consumos!BB:BB,In_consumos!$H:$H,Matriz_de_consumo!$B62,In_consumos!$B:$B,Salida!$C$5),0)</f>
        <v>880</v>
      </c>
      <c r="Y62" s="6">
        <f>+ROUND(SUMIFS(In_consumos!BC:BC,In_consumos!$H:$H,Matriz_de_consumo!$B62,In_consumos!$B:$B,Salida!$C$5),0)</f>
        <v>120</v>
      </c>
      <c r="Z62" s="6">
        <f>+ROUND(SUMIFS(In_consumos!BD:BD,In_consumos!$H:$H,Matriz_de_consumo!$B62,In_consumos!$B:$B,Salida!$C$5),0)</f>
        <v>0</v>
      </c>
    </row>
    <row r="63" spans="2:26" x14ac:dyDescent="0.2">
      <c r="B63" s="5">
        <f t="shared" si="1"/>
        <v>43852</v>
      </c>
      <c r="C63" s="6">
        <f>+ROUND(SUMIFS(In_consumos!AG:AG,In_consumos!$H:$H,Matriz_de_consumo!$B63,In_consumos!$B:$B,Salida!$C$5),0)</f>
        <v>0</v>
      </c>
      <c r="D63" s="6">
        <f>+ROUND(SUMIFS(In_consumos!AH:AH,In_consumos!$H:$H,Matriz_de_consumo!$B63,In_consumos!$B:$B,Salida!$C$5),0)</f>
        <v>0</v>
      </c>
      <c r="E63" s="6">
        <f>+ROUND(SUMIFS(In_consumos!AI:AI,In_consumos!$H:$H,Matriz_de_consumo!$B63,In_consumos!$B:$B,Salida!$C$5),0)</f>
        <v>0</v>
      </c>
      <c r="F63" s="6">
        <f>+ROUND(SUMIFS(In_consumos!AJ:AJ,In_consumos!$H:$H,Matriz_de_consumo!$B63,In_consumos!$B:$B,Salida!$C$5),0)</f>
        <v>80</v>
      </c>
      <c r="G63" s="6">
        <f>+ROUND(SUMIFS(In_consumos!AK:AK,In_consumos!$H:$H,Matriz_de_consumo!$B63,In_consumos!$B:$B,Salida!$C$5),0)</f>
        <v>40</v>
      </c>
      <c r="H63" s="6">
        <f>+ROUND(SUMIFS(In_consumos!AL:AL,In_consumos!$H:$H,Matriz_de_consumo!$B63,In_consumos!$B:$B,Salida!$C$5),0)</f>
        <v>400</v>
      </c>
      <c r="I63" s="6">
        <f>+ROUND(SUMIFS(In_consumos!AM:AM,In_consumos!$H:$H,Matriz_de_consumo!$B63,In_consumos!$B:$B,Salida!$C$5),0)</f>
        <v>1600</v>
      </c>
      <c r="J63" s="6">
        <f>+ROUND(SUMIFS(In_consumos!AN:AN,In_consumos!$H:$H,Matriz_de_consumo!$B63,In_consumos!$B:$B,Salida!$C$5),0)</f>
        <v>1960</v>
      </c>
      <c r="K63" s="6">
        <f>+ROUND(SUMIFS(In_consumos!AO:AO,In_consumos!$H:$H,Matriz_de_consumo!$B63,In_consumos!$B:$B,Salida!$C$5),0)</f>
        <v>1920</v>
      </c>
      <c r="L63" s="6">
        <f>+ROUND(SUMIFS(In_consumos!AP:AP,In_consumos!$H:$H,Matriz_de_consumo!$B63,In_consumos!$B:$B,Salida!$C$5),0)</f>
        <v>2120</v>
      </c>
      <c r="M63" s="6">
        <f>+ROUND(SUMIFS(In_consumos!AQ:AQ,In_consumos!$H:$H,Matriz_de_consumo!$B63,In_consumos!$B:$B,Salida!$C$5),0)</f>
        <v>1680</v>
      </c>
      <c r="N63" s="6">
        <f>+ROUND(SUMIFS(In_consumos!AR:AR,In_consumos!$H:$H,Matriz_de_consumo!$B63,In_consumos!$B:$B,Salida!$C$5),0)</f>
        <v>40</v>
      </c>
      <c r="O63" s="6">
        <f>+ROUND(SUMIFS(In_consumos!AS:AS,In_consumos!$H:$H,Matriz_de_consumo!$B63,In_consumos!$B:$B,Salida!$C$5),0)</f>
        <v>0</v>
      </c>
      <c r="P63" s="6">
        <f>+ROUND(SUMIFS(In_consumos!AT:AT,In_consumos!$H:$H,Matriz_de_consumo!$B63,In_consumos!$B:$B,Salida!$C$5),0)</f>
        <v>2200</v>
      </c>
      <c r="Q63" s="6">
        <f>+ROUND(SUMIFS(In_consumos!AU:AU,In_consumos!$H:$H,Matriz_de_consumo!$B63,In_consumos!$B:$B,Salida!$C$5),0)</f>
        <v>1520</v>
      </c>
      <c r="R63" s="6">
        <f>+ROUND(SUMIFS(In_consumos!AV:AV,In_consumos!$H:$H,Matriz_de_consumo!$B63,In_consumos!$B:$B,Salida!$C$5),0)</f>
        <v>600</v>
      </c>
      <c r="S63" s="6">
        <f>+ROUND(SUMIFS(In_consumos!AW:AW,In_consumos!$H:$H,Matriz_de_consumo!$B63,In_consumos!$B:$B,Salida!$C$5),0)</f>
        <v>0</v>
      </c>
      <c r="T63" s="6">
        <f>+ROUND(SUMIFS(In_consumos!AX:AX,In_consumos!$H:$H,Matriz_de_consumo!$B63,In_consumos!$B:$B,Salida!$C$5),0)</f>
        <v>1480</v>
      </c>
      <c r="U63" s="6">
        <f>+ROUND(SUMIFS(In_consumos!AY:AY,In_consumos!$H:$H,Matriz_de_consumo!$B63,In_consumos!$B:$B,Salida!$C$5),0)</f>
        <v>1720</v>
      </c>
      <c r="V63" s="6">
        <f>+ROUND(SUMIFS(In_consumos!AZ:AZ,In_consumos!$H:$H,Matriz_de_consumo!$B63,In_consumos!$B:$B,Salida!$C$5),0)</f>
        <v>1960</v>
      </c>
      <c r="W63" s="6">
        <f>+ROUND(SUMIFS(In_consumos!BA:BA,In_consumos!$H:$H,Matriz_de_consumo!$B63,In_consumos!$B:$B,Salida!$C$5),0)</f>
        <v>2200</v>
      </c>
      <c r="X63" s="6">
        <f>+ROUND(SUMIFS(In_consumos!BB:BB,In_consumos!$H:$H,Matriz_de_consumo!$B63,In_consumos!$B:$B,Salida!$C$5),0)</f>
        <v>2320</v>
      </c>
      <c r="Y63" s="6">
        <f>+ROUND(SUMIFS(In_consumos!BC:BC,In_consumos!$H:$H,Matriz_de_consumo!$B63,In_consumos!$B:$B,Salida!$C$5),0)</f>
        <v>3480</v>
      </c>
      <c r="Z63" s="6">
        <f>+ROUND(SUMIFS(In_consumos!BD:BD,In_consumos!$H:$H,Matriz_de_consumo!$B63,In_consumos!$B:$B,Salida!$C$5),0)</f>
        <v>3520</v>
      </c>
    </row>
    <row r="64" spans="2:26" x14ac:dyDescent="0.2">
      <c r="B64" s="5">
        <f t="shared" si="1"/>
        <v>43853</v>
      </c>
      <c r="C64" s="6">
        <f>+ROUND(SUMIFS(In_consumos!AG:AG,In_consumos!$H:$H,Matriz_de_consumo!$B64,In_consumos!$B:$B,Salida!$C$5),0)</f>
        <v>2800</v>
      </c>
      <c r="D64" s="6">
        <f>+ROUND(SUMIFS(In_consumos!AH:AH,In_consumos!$H:$H,Matriz_de_consumo!$B64,In_consumos!$B:$B,Salida!$C$5),0)</f>
        <v>2880</v>
      </c>
      <c r="E64" s="6">
        <f>+ROUND(SUMIFS(In_consumos!AI:AI,In_consumos!$H:$H,Matriz_de_consumo!$B64,In_consumos!$B:$B,Salida!$C$5),0)</f>
        <v>2200</v>
      </c>
      <c r="F64" s="6">
        <f>+ROUND(SUMIFS(In_consumos!AJ:AJ,In_consumos!$H:$H,Matriz_de_consumo!$B64,In_consumos!$B:$B,Salida!$C$5),0)</f>
        <v>2280</v>
      </c>
      <c r="G64" s="6">
        <f>+ROUND(SUMIFS(In_consumos!AK:AK,In_consumos!$H:$H,Matriz_de_consumo!$B64,In_consumos!$B:$B,Salida!$C$5),0)</f>
        <v>1840</v>
      </c>
      <c r="H64" s="6">
        <f>+ROUND(SUMIFS(In_consumos!AL:AL,In_consumos!$H:$H,Matriz_de_consumo!$B64,In_consumos!$B:$B,Salida!$C$5),0)</f>
        <v>2200</v>
      </c>
      <c r="I64" s="6">
        <f>+ROUND(SUMIFS(In_consumos!AM:AM,In_consumos!$H:$H,Matriz_de_consumo!$B64,In_consumos!$B:$B,Salida!$C$5),0)</f>
        <v>2320</v>
      </c>
      <c r="J64" s="6">
        <f>+ROUND(SUMIFS(In_consumos!AN:AN,In_consumos!$H:$H,Matriz_de_consumo!$B64,In_consumos!$B:$B,Salida!$C$5),0)</f>
        <v>1840</v>
      </c>
      <c r="K64" s="6">
        <f>+ROUND(SUMIFS(In_consumos!AO:AO,In_consumos!$H:$H,Matriz_de_consumo!$B64,In_consumos!$B:$B,Salida!$C$5),0)</f>
        <v>2240</v>
      </c>
      <c r="L64" s="6">
        <f>+ROUND(SUMIFS(In_consumos!AP:AP,In_consumos!$H:$H,Matriz_de_consumo!$B64,In_consumos!$B:$B,Salida!$C$5),0)</f>
        <v>2200</v>
      </c>
      <c r="M64" s="6">
        <f>+ROUND(SUMIFS(In_consumos!AQ:AQ,In_consumos!$H:$H,Matriz_de_consumo!$B64,In_consumos!$B:$B,Salida!$C$5),0)</f>
        <v>2240</v>
      </c>
      <c r="N64" s="6">
        <f>+ROUND(SUMIFS(In_consumos!AR:AR,In_consumos!$H:$H,Matriz_de_consumo!$B64,In_consumos!$B:$B,Salida!$C$5),0)</f>
        <v>1480</v>
      </c>
      <c r="O64" s="6">
        <f>+ROUND(SUMIFS(In_consumos!AS:AS,In_consumos!$H:$H,Matriz_de_consumo!$B64,In_consumos!$B:$B,Salida!$C$5),0)</f>
        <v>200</v>
      </c>
      <c r="P64" s="6">
        <f>+ROUND(SUMIFS(In_consumos!AT:AT,In_consumos!$H:$H,Matriz_de_consumo!$B64,In_consumos!$B:$B,Salida!$C$5),0)</f>
        <v>40</v>
      </c>
      <c r="Q64" s="6">
        <f>+ROUND(SUMIFS(In_consumos!AU:AU,In_consumos!$H:$H,Matriz_de_consumo!$B64,In_consumos!$B:$B,Salida!$C$5),0)</f>
        <v>200</v>
      </c>
      <c r="R64" s="6">
        <f>+ROUND(SUMIFS(In_consumos!AV:AV,In_consumos!$H:$H,Matriz_de_consumo!$B64,In_consumos!$B:$B,Salida!$C$5),0)</f>
        <v>0</v>
      </c>
      <c r="S64" s="6">
        <f>+ROUND(SUMIFS(In_consumos!AW:AW,In_consumos!$H:$H,Matriz_de_consumo!$B64,In_consumos!$B:$B,Salida!$C$5),0)</f>
        <v>0</v>
      </c>
      <c r="T64" s="6">
        <f>+ROUND(SUMIFS(In_consumos!AX:AX,In_consumos!$H:$H,Matriz_de_consumo!$B64,In_consumos!$B:$B,Salida!$C$5),0)</f>
        <v>40</v>
      </c>
      <c r="U64" s="6">
        <f>+ROUND(SUMIFS(In_consumos!AY:AY,In_consumos!$H:$H,Matriz_de_consumo!$B64,In_consumos!$B:$B,Salida!$C$5),0)</f>
        <v>40</v>
      </c>
      <c r="V64" s="6">
        <f>+ROUND(SUMIFS(In_consumos!AZ:AZ,In_consumos!$H:$H,Matriz_de_consumo!$B64,In_consumos!$B:$B,Salida!$C$5),0)</f>
        <v>80</v>
      </c>
      <c r="W64" s="6">
        <f>+ROUND(SUMIFS(In_consumos!BA:BA,In_consumos!$H:$H,Matriz_de_consumo!$B64,In_consumos!$B:$B,Salida!$C$5),0)</f>
        <v>0</v>
      </c>
      <c r="X64" s="6">
        <f>+ROUND(SUMIFS(In_consumos!BB:BB,In_consumos!$H:$H,Matriz_de_consumo!$B64,In_consumos!$B:$B,Salida!$C$5),0)</f>
        <v>0</v>
      </c>
      <c r="Y64" s="6">
        <f>+ROUND(SUMIFS(In_consumos!BC:BC,In_consumos!$H:$H,Matriz_de_consumo!$B64,In_consumos!$B:$B,Salida!$C$5),0)</f>
        <v>80</v>
      </c>
      <c r="Z64" s="6">
        <f>+ROUND(SUMIFS(In_consumos!BD:BD,In_consumos!$H:$H,Matriz_de_consumo!$B64,In_consumos!$B:$B,Salida!$C$5),0)</f>
        <v>720</v>
      </c>
    </row>
    <row r="65" spans="2:26" x14ac:dyDescent="0.2">
      <c r="B65" s="5">
        <f t="shared" si="1"/>
        <v>43854</v>
      </c>
      <c r="C65" s="6">
        <f>+ROUND(SUMIFS(In_consumos!AG:AG,In_consumos!$H:$H,Matriz_de_consumo!$B65,In_consumos!$B:$B,Salida!$C$5),0)</f>
        <v>1600</v>
      </c>
      <c r="D65" s="6">
        <f>+ROUND(SUMIFS(In_consumos!AH:AH,In_consumos!$H:$H,Matriz_de_consumo!$B65,In_consumos!$B:$B,Salida!$C$5),0)</f>
        <v>1560</v>
      </c>
      <c r="E65" s="6">
        <f>+ROUND(SUMIFS(In_consumos!AI:AI,In_consumos!$H:$H,Matriz_de_consumo!$B65,In_consumos!$B:$B,Salida!$C$5),0)</f>
        <v>1640</v>
      </c>
      <c r="F65" s="6">
        <f>+ROUND(SUMIFS(In_consumos!AJ:AJ,In_consumos!$H:$H,Matriz_de_consumo!$B65,In_consumos!$B:$B,Salida!$C$5),0)</f>
        <v>1480</v>
      </c>
      <c r="G65" s="6">
        <f>+ROUND(SUMIFS(In_consumos!AK:AK,In_consumos!$H:$H,Matriz_de_consumo!$B65,In_consumos!$B:$B,Salida!$C$5),0)</f>
        <v>2160</v>
      </c>
      <c r="H65" s="6">
        <f>+ROUND(SUMIFS(In_consumos!AL:AL,In_consumos!$H:$H,Matriz_de_consumo!$B65,In_consumos!$B:$B,Salida!$C$5),0)</f>
        <v>2200</v>
      </c>
      <c r="I65" s="6">
        <f>+ROUND(SUMIFS(In_consumos!AM:AM,In_consumos!$H:$H,Matriz_de_consumo!$B65,In_consumos!$B:$B,Salida!$C$5),0)</f>
        <v>1880</v>
      </c>
      <c r="J65" s="6">
        <f>+ROUND(SUMIFS(In_consumos!AN:AN,In_consumos!$H:$H,Matriz_de_consumo!$B65,In_consumos!$B:$B,Salida!$C$5),0)</f>
        <v>1920</v>
      </c>
      <c r="K65" s="6">
        <f>+ROUND(SUMIFS(In_consumos!AO:AO,In_consumos!$H:$H,Matriz_de_consumo!$B65,In_consumos!$B:$B,Salida!$C$5),0)</f>
        <v>1120</v>
      </c>
      <c r="L65" s="6">
        <f>+ROUND(SUMIFS(In_consumos!AP:AP,In_consumos!$H:$H,Matriz_de_consumo!$B65,In_consumos!$B:$B,Salida!$C$5),0)</f>
        <v>40</v>
      </c>
      <c r="M65" s="6">
        <f>+ROUND(SUMIFS(In_consumos!AQ:AQ,In_consumos!$H:$H,Matriz_de_consumo!$B65,In_consumos!$B:$B,Salida!$C$5),0)</f>
        <v>0</v>
      </c>
      <c r="N65" s="6">
        <f>+ROUND(SUMIFS(In_consumos!AR:AR,In_consumos!$H:$H,Matriz_de_consumo!$B65,In_consumos!$B:$B,Salida!$C$5),0)</f>
        <v>40</v>
      </c>
      <c r="O65" s="6">
        <f>+ROUND(SUMIFS(In_consumos!AS:AS,In_consumos!$H:$H,Matriz_de_consumo!$B65,In_consumos!$B:$B,Salida!$C$5),0)</f>
        <v>0</v>
      </c>
      <c r="P65" s="6">
        <f>+ROUND(SUMIFS(In_consumos!AT:AT,In_consumos!$H:$H,Matriz_de_consumo!$B65,In_consumos!$B:$B,Salida!$C$5),0)</f>
        <v>0</v>
      </c>
      <c r="Q65" s="6">
        <f>+ROUND(SUMIFS(In_consumos!AU:AU,In_consumos!$H:$H,Matriz_de_consumo!$B65,In_consumos!$B:$B,Salida!$C$5),0)</f>
        <v>40</v>
      </c>
      <c r="R65" s="6">
        <f>+ROUND(SUMIFS(In_consumos!AV:AV,In_consumos!$H:$H,Matriz_de_consumo!$B65,In_consumos!$B:$B,Salida!$C$5),0)</f>
        <v>0</v>
      </c>
      <c r="S65" s="6">
        <f>+ROUND(SUMIFS(In_consumos!AW:AW,In_consumos!$H:$H,Matriz_de_consumo!$B65,In_consumos!$B:$B,Salida!$C$5),0)</f>
        <v>0</v>
      </c>
      <c r="T65" s="6">
        <f>+ROUND(SUMIFS(In_consumos!AX:AX,In_consumos!$H:$H,Matriz_de_consumo!$B65,In_consumos!$B:$B,Salida!$C$5),0)</f>
        <v>40</v>
      </c>
      <c r="U65" s="6">
        <f>+ROUND(SUMIFS(In_consumos!AY:AY,In_consumos!$H:$H,Matriz_de_consumo!$B65,In_consumos!$B:$B,Salida!$C$5),0)</f>
        <v>160</v>
      </c>
      <c r="V65" s="6">
        <f>+ROUND(SUMIFS(In_consumos!AZ:AZ,In_consumos!$H:$H,Matriz_de_consumo!$B65,In_consumos!$B:$B,Salida!$C$5),0)</f>
        <v>40</v>
      </c>
      <c r="W65" s="6">
        <f>+ROUND(SUMIFS(In_consumos!BA:BA,In_consumos!$H:$H,Matriz_de_consumo!$B65,In_consumos!$B:$B,Salida!$C$5),0)</f>
        <v>40</v>
      </c>
      <c r="X65" s="6">
        <f>+ROUND(SUMIFS(In_consumos!BB:BB,In_consumos!$H:$H,Matriz_de_consumo!$B65,In_consumos!$B:$B,Salida!$C$5),0)</f>
        <v>760</v>
      </c>
      <c r="Y65" s="6">
        <f>+ROUND(SUMIFS(In_consumos!BC:BC,In_consumos!$H:$H,Matriz_de_consumo!$B65,In_consumos!$B:$B,Salida!$C$5),0)</f>
        <v>640</v>
      </c>
      <c r="Z65" s="6">
        <f>+ROUND(SUMIFS(In_consumos!BD:BD,In_consumos!$H:$H,Matriz_de_consumo!$B65,In_consumos!$B:$B,Salida!$C$5),0)</f>
        <v>560</v>
      </c>
    </row>
    <row r="66" spans="2:26" x14ac:dyDescent="0.2">
      <c r="B66" s="5">
        <f t="shared" si="1"/>
        <v>43855</v>
      </c>
      <c r="C66" s="6">
        <f>+ROUND(SUMIFS(In_consumos!AG:AG,In_consumos!$H:$H,Matriz_de_consumo!$B66,In_consumos!$B:$B,Salida!$C$5),0)</f>
        <v>320</v>
      </c>
      <c r="D66" s="6">
        <f>+ROUND(SUMIFS(In_consumos!AH:AH,In_consumos!$H:$H,Matriz_de_consumo!$B66,In_consumos!$B:$B,Salida!$C$5),0)</f>
        <v>320</v>
      </c>
      <c r="E66" s="6">
        <f>+ROUND(SUMIFS(In_consumos!AI:AI,In_consumos!$H:$H,Matriz_de_consumo!$B66,In_consumos!$B:$B,Salida!$C$5),0)</f>
        <v>640</v>
      </c>
      <c r="F66" s="6">
        <f>+ROUND(SUMIFS(In_consumos!AJ:AJ,In_consumos!$H:$H,Matriz_de_consumo!$B66,In_consumos!$B:$B,Salida!$C$5),0)</f>
        <v>80</v>
      </c>
      <c r="G66" s="6">
        <f>+ROUND(SUMIFS(In_consumos!AK:AK,In_consumos!$H:$H,Matriz_de_consumo!$B66,In_consumos!$B:$B,Salida!$C$5),0)</f>
        <v>40</v>
      </c>
      <c r="H66" s="6">
        <f>+ROUND(SUMIFS(In_consumos!AL:AL,In_consumos!$H:$H,Matriz_de_consumo!$B66,In_consumos!$B:$B,Salida!$C$5),0)</f>
        <v>0</v>
      </c>
      <c r="I66" s="6">
        <f>+ROUND(SUMIFS(In_consumos!AM:AM,In_consumos!$H:$H,Matriz_de_consumo!$B66,In_consumos!$B:$B,Salida!$C$5),0)</f>
        <v>0</v>
      </c>
      <c r="J66" s="6">
        <f>+ROUND(SUMIFS(In_consumos!AN:AN,In_consumos!$H:$H,Matriz_de_consumo!$B66,In_consumos!$B:$B,Salida!$C$5),0)</f>
        <v>0</v>
      </c>
      <c r="K66" s="6">
        <f>+ROUND(SUMIFS(In_consumos!AO:AO,In_consumos!$H:$H,Matriz_de_consumo!$B66,In_consumos!$B:$B,Salida!$C$5),0)</f>
        <v>120</v>
      </c>
      <c r="L66" s="6">
        <f>+ROUND(SUMIFS(In_consumos!AP:AP,In_consumos!$H:$H,Matriz_de_consumo!$B66,In_consumos!$B:$B,Salida!$C$5),0)</f>
        <v>760</v>
      </c>
      <c r="M66" s="6">
        <f>+ROUND(SUMIFS(In_consumos!AQ:AQ,In_consumos!$H:$H,Matriz_de_consumo!$B66,In_consumos!$B:$B,Salida!$C$5),0)</f>
        <v>200</v>
      </c>
      <c r="N66" s="6">
        <f>+ROUND(SUMIFS(In_consumos!AR:AR,In_consumos!$H:$H,Matriz_de_consumo!$B66,In_consumos!$B:$B,Salida!$C$5),0)</f>
        <v>0</v>
      </c>
      <c r="O66" s="6">
        <f>+ROUND(SUMIFS(In_consumos!AS:AS,In_consumos!$H:$H,Matriz_de_consumo!$B66,In_consumos!$B:$B,Salida!$C$5),0)</f>
        <v>0</v>
      </c>
      <c r="P66" s="6">
        <f>+ROUND(SUMIFS(In_consumos!AT:AT,In_consumos!$H:$H,Matriz_de_consumo!$B66,In_consumos!$B:$B,Salida!$C$5),0)</f>
        <v>0</v>
      </c>
      <c r="Q66" s="6">
        <f>+ROUND(SUMIFS(In_consumos!AU:AU,In_consumos!$H:$H,Matriz_de_consumo!$B66,In_consumos!$B:$B,Salida!$C$5),0)</f>
        <v>80</v>
      </c>
      <c r="R66" s="6">
        <f>+ROUND(SUMIFS(In_consumos!AV:AV,In_consumos!$H:$H,Matriz_de_consumo!$B66,In_consumos!$B:$B,Salida!$C$5),0)</f>
        <v>40</v>
      </c>
      <c r="S66" s="6">
        <f>+ROUND(SUMIFS(In_consumos!AW:AW,In_consumos!$H:$H,Matriz_de_consumo!$B66,In_consumos!$B:$B,Salida!$C$5),0)</f>
        <v>40</v>
      </c>
      <c r="T66" s="6">
        <f>+ROUND(SUMIFS(In_consumos!AX:AX,In_consumos!$H:$H,Matriz_de_consumo!$B66,In_consumos!$B:$B,Salida!$C$5),0)</f>
        <v>120</v>
      </c>
      <c r="U66" s="6">
        <f>+ROUND(SUMIFS(In_consumos!AY:AY,In_consumos!$H:$H,Matriz_de_consumo!$B66,In_consumos!$B:$B,Salida!$C$5),0)</f>
        <v>0</v>
      </c>
      <c r="V66" s="6">
        <f>+ROUND(SUMIFS(In_consumos!AZ:AZ,In_consumos!$H:$H,Matriz_de_consumo!$B66,In_consumos!$B:$B,Salida!$C$5),0)</f>
        <v>0</v>
      </c>
      <c r="W66" s="6">
        <f>+ROUND(SUMIFS(In_consumos!BA:BA,In_consumos!$H:$H,Matriz_de_consumo!$B66,In_consumos!$B:$B,Salida!$C$5),0)</f>
        <v>0</v>
      </c>
      <c r="X66" s="6">
        <f>+ROUND(SUMIFS(In_consumos!BB:BB,In_consumos!$H:$H,Matriz_de_consumo!$B66,In_consumos!$B:$B,Salida!$C$5),0)</f>
        <v>0</v>
      </c>
      <c r="Y66" s="6">
        <f>+ROUND(SUMIFS(In_consumos!BC:BC,In_consumos!$H:$H,Matriz_de_consumo!$B66,In_consumos!$B:$B,Salida!$C$5),0)</f>
        <v>0</v>
      </c>
      <c r="Z66" s="6">
        <f>+ROUND(SUMIFS(In_consumos!BD:BD,In_consumos!$H:$H,Matriz_de_consumo!$B66,In_consumos!$B:$B,Salida!$C$5),0)</f>
        <v>1320</v>
      </c>
    </row>
    <row r="67" spans="2:26" x14ac:dyDescent="0.2">
      <c r="B67" s="5">
        <f t="shared" si="1"/>
        <v>43856</v>
      </c>
      <c r="C67" s="6">
        <f>+ROUND(SUMIFS(In_consumos!AG:AG,In_consumos!$H:$H,Matriz_de_consumo!$B67,In_consumos!$B:$B,Salida!$C$5),0)</f>
        <v>600</v>
      </c>
      <c r="D67" s="6">
        <f>+ROUND(SUMIFS(In_consumos!AH:AH,In_consumos!$H:$H,Matriz_de_consumo!$B67,In_consumos!$B:$B,Salida!$C$5),0)</f>
        <v>0</v>
      </c>
      <c r="E67" s="6">
        <f>+ROUND(SUMIFS(In_consumos!AI:AI,In_consumos!$H:$H,Matriz_de_consumo!$B67,In_consumos!$B:$B,Salida!$C$5),0)</f>
        <v>0</v>
      </c>
      <c r="F67" s="6">
        <f>+ROUND(SUMIFS(In_consumos!AJ:AJ,In_consumos!$H:$H,Matriz_de_consumo!$B67,In_consumos!$B:$B,Salida!$C$5),0)</f>
        <v>0</v>
      </c>
      <c r="G67" s="6">
        <f>+ROUND(SUMIFS(In_consumos!AK:AK,In_consumos!$H:$H,Matriz_de_consumo!$B67,In_consumos!$B:$B,Salida!$C$5),0)</f>
        <v>40</v>
      </c>
      <c r="H67" s="6">
        <f>+ROUND(SUMIFS(In_consumos!AL:AL,In_consumos!$H:$H,Matriz_de_consumo!$B67,In_consumos!$B:$B,Salida!$C$5),0)</f>
        <v>0</v>
      </c>
      <c r="I67" s="6">
        <f>+ROUND(SUMIFS(In_consumos!AM:AM,In_consumos!$H:$H,Matriz_de_consumo!$B67,In_consumos!$B:$B,Salida!$C$5),0)</f>
        <v>0</v>
      </c>
      <c r="J67" s="6">
        <f>+ROUND(SUMIFS(In_consumos!AN:AN,In_consumos!$H:$H,Matriz_de_consumo!$B67,In_consumos!$B:$B,Salida!$C$5),0)</f>
        <v>0</v>
      </c>
      <c r="K67" s="6">
        <f>+ROUND(SUMIFS(In_consumos!AO:AO,In_consumos!$H:$H,Matriz_de_consumo!$B67,In_consumos!$B:$B,Salida!$C$5),0)</f>
        <v>0</v>
      </c>
      <c r="L67" s="6">
        <f>+ROUND(SUMIFS(In_consumos!AP:AP,In_consumos!$H:$H,Matriz_de_consumo!$B67,In_consumos!$B:$B,Salida!$C$5),0)</f>
        <v>0</v>
      </c>
      <c r="M67" s="6">
        <f>+ROUND(SUMIFS(In_consumos!AQ:AQ,In_consumos!$H:$H,Matriz_de_consumo!$B67,In_consumos!$B:$B,Salida!$C$5),0)</f>
        <v>0</v>
      </c>
      <c r="N67" s="6">
        <f>+ROUND(SUMIFS(In_consumos!AR:AR,In_consumos!$H:$H,Matriz_de_consumo!$B67,In_consumos!$B:$B,Salida!$C$5),0)</f>
        <v>0</v>
      </c>
      <c r="O67" s="6">
        <f>+ROUND(SUMIFS(In_consumos!AS:AS,In_consumos!$H:$H,Matriz_de_consumo!$B67,In_consumos!$B:$B,Salida!$C$5),0)</f>
        <v>40</v>
      </c>
      <c r="P67" s="6">
        <f>+ROUND(SUMIFS(In_consumos!AT:AT,In_consumos!$H:$H,Matriz_de_consumo!$B67,In_consumos!$B:$B,Salida!$C$5),0)</f>
        <v>0</v>
      </c>
      <c r="Q67" s="6">
        <f>+ROUND(SUMIFS(In_consumos!AU:AU,In_consumos!$H:$H,Matriz_de_consumo!$B67,In_consumos!$B:$B,Salida!$C$5),0)</f>
        <v>0</v>
      </c>
      <c r="R67" s="6">
        <f>+ROUND(SUMIFS(In_consumos!AV:AV,In_consumos!$H:$H,Matriz_de_consumo!$B67,In_consumos!$B:$B,Salida!$C$5),0)</f>
        <v>160</v>
      </c>
      <c r="S67" s="6">
        <f>+ROUND(SUMIFS(In_consumos!AW:AW,In_consumos!$H:$H,Matriz_de_consumo!$B67,In_consumos!$B:$B,Salida!$C$5),0)</f>
        <v>160</v>
      </c>
      <c r="T67" s="6">
        <f>+ROUND(SUMIFS(In_consumos!AX:AX,In_consumos!$H:$H,Matriz_de_consumo!$B67,In_consumos!$B:$B,Salida!$C$5),0)</f>
        <v>360</v>
      </c>
      <c r="U67" s="6">
        <f>+ROUND(SUMIFS(In_consumos!AY:AY,In_consumos!$H:$H,Matriz_de_consumo!$B67,In_consumos!$B:$B,Salida!$C$5),0)</f>
        <v>160</v>
      </c>
      <c r="V67" s="6">
        <f>+ROUND(SUMIFS(In_consumos!AZ:AZ,In_consumos!$H:$H,Matriz_de_consumo!$B67,In_consumos!$B:$B,Salida!$C$5),0)</f>
        <v>0</v>
      </c>
      <c r="W67" s="6">
        <f>+ROUND(SUMIFS(In_consumos!BA:BA,In_consumos!$H:$H,Matriz_de_consumo!$B67,In_consumos!$B:$B,Salida!$C$5),0)</f>
        <v>0</v>
      </c>
      <c r="X67" s="6">
        <f>+ROUND(SUMIFS(In_consumos!BB:BB,In_consumos!$H:$H,Matriz_de_consumo!$B67,In_consumos!$B:$B,Salida!$C$5),0)</f>
        <v>0</v>
      </c>
      <c r="Y67" s="6">
        <f>+ROUND(SUMIFS(In_consumos!BC:BC,In_consumos!$H:$H,Matriz_de_consumo!$B67,In_consumos!$B:$B,Salida!$C$5),0)</f>
        <v>120</v>
      </c>
      <c r="Z67" s="6">
        <f>+ROUND(SUMIFS(In_consumos!BD:BD,In_consumos!$H:$H,Matriz_de_consumo!$B67,In_consumos!$B:$B,Salida!$C$5),0)</f>
        <v>40</v>
      </c>
    </row>
    <row r="68" spans="2:26" x14ac:dyDescent="0.2">
      <c r="B68" s="5">
        <f t="shared" si="1"/>
        <v>43857</v>
      </c>
      <c r="C68" s="6">
        <f>+ROUND(SUMIFS(In_consumos!AG:AG,In_consumos!$H:$H,Matriz_de_consumo!$B68,In_consumos!$B:$B,Salida!$C$5),0)</f>
        <v>0</v>
      </c>
      <c r="D68" s="6">
        <f>+ROUND(SUMIFS(In_consumos!AH:AH,In_consumos!$H:$H,Matriz_de_consumo!$B68,In_consumos!$B:$B,Salida!$C$5),0)</f>
        <v>0</v>
      </c>
      <c r="E68" s="6">
        <f>+ROUND(SUMIFS(In_consumos!AI:AI,In_consumos!$H:$H,Matriz_de_consumo!$B68,In_consumos!$B:$B,Salida!$C$5),0)</f>
        <v>0</v>
      </c>
      <c r="F68" s="6">
        <f>+ROUND(SUMIFS(In_consumos!AJ:AJ,In_consumos!$H:$H,Matriz_de_consumo!$B68,In_consumos!$B:$B,Salida!$C$5),0)</f>
        <v>1600</v>
      </c>
      <c r="G68" s="6">
        <f>+ROUND(SUMIFS(In_consumos!AK:AK,In_consumos!$H:$H,Matriz_de_consumo!$B68,In_consumos!$B:$B,Salida!$C$5),0)</f>
        <v>2440</v>
      </c>
      <c r="H68" s="6">
        <f>+ROUND(SUMIFS(In_consumos!AL:AL,In_consumos!$H:$H,Matriz_de_consumo!$B68,In_consumos!$B:$B,Salida!$C$5),0)</f>
        <v>2120</v>
      </c>
      <c r="I68" s="6">
        <f>+ROUND(SUMIFS(In_consumos!AM:AM,In_consumos!$H:$H,Matriz_de_consumo!$B68,In_consumos!$B:$B,Salida!$C$5),0)</f>
        <v>2240</v>
      </c>
      <c r="J68" s="6">
        <f>+ROUND(SUMIFS(In_consumos!AN:AN,In_consumos!$H:$H,Matriz_de_consumo!$B68,In_consumos!$B:$B,Salida!$C$5),0)</f>
        <v>1960</v>
      </c>
      <c r="K68" s="6">
        <f>+ROUND(SUMIFS(In_consumos!AO:AO,In_consumos!$H:$H,Matriz_de_consumo!$B68,In_consumos!$B:$B,Salida!$C$5),0)</f>
        <v>2720</v>
      </c>
      <c r="L68" s="6">
        <f>+ROUND(SUMIFS(In_consumos!AP:AP,In_consumos!$H:$H,Matriz_de_consumo!$B68,In_consumos!$B:$B,Salida!$C$5),0)</f>
        <v>1040</v>
      </c>
      <c r="M68" s="6">
        <f>+ROUND(SUMIFS(In_consumos!AQ:AQ,In_consumos!$H:$H,Matriz_de_consumo!$B68,In_consumos!$B:$B,Salida!$C$5),0)</f>
        <v>80</v>
      </c>
      <c r="N68" s="6">
        <f>+ROUND(SUMIFS(In_consumos!AR:AR,In_consumos!$H:$H,Matriz_de_consumo!$B68,In_consumos!$B:$B,Salida!$C$5),0)</f>
        <v>0</v>
      </c>
      <c r="O68" s="6">
        <f>+ROUND(SUMIFS(In_consumos!AS:AS,In_consumos!$H:$H,Matriz_de_consumo!$B68,In_consumos!$B:$B,Salida!$C$5),0)</f>
        <v>40</v>
      </c>
      <c r="P68" s="6">
        <f>+ROUND(SUMIFS(In_consumos!AT:AT,In_consumos!$H:$H,Matriz_de_consumo!$B68,In_consumos!$B:$B,Salida!$C$5),0)</f>
        <v>0</v>
      </c>
      <c r="Q68" s="6">
        <f>+ROUND(SUMIFS(In_consumos!AU:AU,In_consumos!$H:$H,Matriz_de_consumo!$B68,In_consumos!$B:$B,Salida!$C$5),0)</f>
        <v>0</v>
      </c>
      <c r="R68" s="6">
        <f>+ROUND(SUMIFS(In_consumos!AV:AV,In_consumos!$H:$H,Matriz_de_consumo!$B68,In_consumos!$B:$B,Salida!$C$5),0)</f>
        <v>80</v>
      </c>
      <c r="S68" s="6">
        <f>+ROUND(SUMIFS(In_consumos!AW:AW,In_consumos!$H:$H,Matriz_de_consumo!$B68,In_consumos!$B:$B,Salida!$C$5),0)</f>
        <v>120</v>
      </c>
      <c r="T68" s="6">
        <f>+ROUND(SUMIFS(In_consumos!AX:AX,In_consumos!$H:$H,Matriz_de_consumo!$B68,In_consumos!$B:$B,Salida!$C$5),0)</f>
        <v>720</v>
      </c>
      <c r="U68" s="6">
        <f>+ROUND(SUMIFS(In_consumos!AY:AY,In_consumos!$H:$H,Matriz_de_consumo!$B68,In_consumos!$B:$B,Salida!$C$5),0)</f>
        <v>560</v>
      </c>
      <c r="V68" s="6">
        <f>+ROUND(SUMIFS(In_consumos!AZ:AZ,In_consumos!$H:$H,Matriz_de_consumo!$B68,In_consumos!$B:$B,Salida!$C$5),0)</f>
        <v>440</v>
      </c>
      <c r="W68" s="6">
        <f>+ROUND(SUMIFS(In_consumos!BA:BA,In_consumos!$H:$H,Matriz_de_consumo!$B68,In_consumos!$B:$B,Salida!$C$5),0)</f>
        <v>440</v>
      </c>
      <c r="X68" s="6">
        <f>+ROUND(SUMIFS(In_consumos!BB:BB,In_consumos!$H:$H,Matriz_de_consumo!$B68,In_consumos!$B:$B,Salida!$C$5),0)</f>
        <v>480</v>
      </c>
      <c r="Y68" s="6">
        <f>+ROUND(SUMIFS(In_consumos!BC:BC,In_consumos!$H:$H,Matriz_de_consumo!$B68,In_consumos!$B:$B,Salida!$C$5),0)</f>
        <v>1000</v>
      </c>
      <c r="Z68" s="6">
        <f>+ROUND(SUMIFS(In_consumos!BD:BD,In_consumos!$H:$H,Matriz_de_consumo!$B68,In_consumos!$B:$B,Salida!$C$5),0)</f>
        <v>2120</v>
      </c>
    </row>
    <row r="69" spans="2:26" x14ac:dyDescent="0.2">
      <c r="B69" s="5">
        <f t="shared" si="1"/>
        <v>43858</v>
      </c>
      <c r="C69" s="6">
        <f>+ROUND(SUMIFS(In_consumos!AG:AG,In_consumos!$H:$H,Matriz_de_consumo!$B69,In_consumos!$B:$B,Salida!$C$5),0)</f>
        <v>2800</v>
      </c>
      <c r="D69" s="6">
        <f>+ROUND(SUMIFS(In_consumos!AH:AH,In_consumos!$H:$H,Matriz_de_consumo!$B69,In_consumos!$B:$B,Salida!$C$5),0)</f>
        <v>2280</v>
      </c>
      <c r="E69" s="6">
        <f>+ROUND(SUMIFS(In_consumos!AI:AI,In_consumos!$H:$H,Matriz_de_consumo!$B69,In_consumos!$B:$B,Salida!$C$5),0)</f>
        <v>2440</v>
      </c>
      <c r="F69" s="6">
        <f>+ROUND(SUMIFS(In_consumos!AJ:AJ,In_consumos!$H:$H,Matriz_de_consumo!$B69,In_consumos!$B:$B,Salida!$C$5),0)</f>
        <v>1800</v>
      </c>
      <c r="G69" s="6">
        <f>+ROUND(SUMIFS(In_consumos!AK:AK,In_consumos!$H:$H,Matriz_de_consumo!$B69,In_consumos!$B:$B,Salida!$C$5),0)</f>
        <v>80</v>
      </c>
      <c r="H69" s="6">
        <f>+ROUND(SUMIFS(In_consumos!AL:AL,In_consumos!$H:$H,Matriz_de_consumo!$B69,In_consumos!$B:$B,Salida!$C$5),0)</f>
        <v>0</v>
      </c>
      <c r="I69" s="6">
        <f>+ROUND(SUMIFS(In_consumos!AM:AM,In_consumos!$H:$H,Matriz_de_consumo!$B69,In_consumos!$B:$B,Salida!$C$5),0)</f>
        <v>640</v>
      </c>
      <c r="J69" s="6">
        <f>+ROUND(SUMIFS(In_consumos!AN:AN,In_consumos!$H:$H,Matriz_de_consumo!$B69,In_consumos!$B:$B,Salida!$C$5),0)</f>
        <v>400</v>
      </c>
      <c r="K69" s="6">
        <f>+ROUND(SUMIFS(In_consumos!AO:AO,In_consumos!$H:$H,Matriz_de_consumo!$B69,In_consumos!$B:$B,Salida!$C$5),0)</f>
        <v>0</v>
      </c>
      <c r="L69" s="6">
        <f>+ROUND(SUMIFS(In_consumos!AP:AP,In_consumos!$H:$H,Matriz_de_consumo!$B69,In_consumos!$B:$B,Salida!$C$5),0)</f>
        <v>0</v>
      </c>
      <c r="M69" s="6">
        <f>+ROUND(SUMIFS(In_consumos!AQ:AQ,In_consumos!$H:$H,Matriz_de_consumo!$B69,In_consumos!$B:$B,Salida!$C$5),0)</f>
        <v>0</v>
      </c>
      <c r="N69" s="6">
        <f>+ROUND(SUMIFS(In_consumos!AR:AR,In_consumos!$H:$H,Matriz_de_consumo!$B69,In_consumos!$B:$B,Salida!$C$5),0)</f>
        <v>0</v>
      </c>
      <c r="O69" s="6">
        <f>+ROUND(SUMIFS(In_consumos!AS:AS,In_consumos!$H:$H,Matriz_de_consumo!$B69,In_consumos!$B:$B,Salida!$C$5),0)</f>
        <v>0</v>
      </c>
      <c r="P69" s="6">
        <f>+ROUND(SUMIFS(In_consumos!AT:AT,In_consumos!$H:$H,Matriz_de_consumo!$B69,In_consumos!$B:$B,Salida!$C$5),0)</f>
        <v>0</v>
      </c>
      <c r="Q69" s="6">
        <f>+ROUND(SUMIFS(In_consumos!AU:AU,In_consumos!$H:$H,Matriz_de_consumo!$B69,In_consumos!$B:$B,Salida!$C$5),0)</f>
        <v>0</v>
      </c>
      <c r="R69" s="6">
        <f>+ROUND(SUMIFS(In_consumos!AV:AV,In_consumos!$H:$H,Matriz_de_consumo!$B69,In_consumos!$B:$B,Salida!$C$5),0)</f>
        <v>0</v>
      </c>
      <c r="S69" s="6">
        <f>+ROUND(SUMIFS(In_consumos!AW:AW,In_consumos!$H:$H,Matriz_de_consumo!$B69,In_consumos!$B:$B,Salida!$C$5),0)</f>
        <v>0</v>
      </c>
      <c r="T69" s="6">
        <f>+ROUND(SUMIFS(In_consumos!AX:AX,In_consumos!$H:$H,Matriz_de_consumo!$B69,In_consumos!$B:$B,Salida!$C$5),0)</f>
        <v>0</v>
      </c>
      <c r="U69" s="6">
        <f>+ROUND(SUMIFS(In_consumos!AY:AY,In_consumos!$H:$H,Matriz_de_consumo!$B69,In_consumos!$B:$B,Salida!$C$5),0)</f>
        <v>0</v>
      </c>
      <c r="V69" s="6">
        <f>+ROUND(SUMIFS(In_consumos!AZ:AZ,In_consumos!$H:$H,Matriz_de_consumo!$B69,In_consumos!$B:$B,Salida!$C$5),0)</f>
        <v>0</v>
      </c>
      <c r="W69" s="6">
        <f>+ROUND(SUMIFS(In_consumos!BA:BA,In_consumos!$H:$H,Matriz_de_consumo!$B69,In_consumos!$B:$B,Salida!$C$5),0)</f>
        <v>0</v>
      </c>
      <c r="X69" s="6">
        <f>+ROUND(SUMIFS(In_consumos!BB:BB,In_consumos!$H:$H,Matriz_de_consumo!$B69,In_consumos!$B:$B,Salida!$C$5),0)</f>
        <v>0</v>
      </c>
      <c r="Y69" s="6">
        <f>+ROUND(SUMIFS(In_consumos!BC:BC,In_consumos!$H:$H,Matriz_de_consumo!$B69,In_consumos!$B:$B,Salida!$C$5),0)</f>
        <v>0</v>
      </c>
      <c r="Z69" s="6">
        <f>+ROUND(SUMIFS(In_consumos!BD:BD,In_consumos!$H:$H,Matriz_de_consumo!$B69,In_consumos!$B:$B,Salida!$C$5),0)</f>
        <v>0</v>
      </c>
    </row>
    <row r="70" spans="2:26" x14ac:dyDescent="0.2">
      <c r="B70" s="5">
        <f t="shared" si="1"/>
        <v>43859</v>
      </c>
      <c r="C70" s="6">
        <f>+ROUND(SUMIFS(In_consumos!AG:AG,In_consumos!$H:$H,Matriz_de_consumo!$B70,In_consumos!$B:$B,Salida!$C$5),0)</f>
        <v>0</v>
      </c>
      <c r="D70" s="6">
        <f>+ROUND(SUMIFS(In_consumos!AH:AH,In_consumos!$H:$H,Matriz_de_consumo!$B70,In_consumos!$B:$B,Salida!$C$5),0)</f>
        <v>40</v>
      </c>
      <c r="E70" s="6">
        <f>+ROUND(SUMIFS(In_consumos!AI:AI,In_consumos!$H:$H,Matriz_de_consumo!$B70,In_consumos!$B:$B,Salida!$C$5),0)</f>
        <v>0</v>
      </c>
      <c r="F70" s="6">
        <f>+ROUND(SUMIFS(In_consumos!AJ:AJ,In_consumos!$H:$H,Matriz_de_consumo!$B70,In_consumos!$B:$B,Salida!$C$5),0)</f>
        <v>0</v>
      </c>
      <c r="G70" s="6">
        <f>+ROUND(SUMIFS(In_consumos!AK:AK,In_consumos!$H:$H,Matriz_de_consumo!$B70,In_consumos!$B:$B,Salida!$C$5),0)</f>
        <v>0</v>
      </c>
      <c r="H70" s="6">
        <f>+ROUND(SUMIFS(In_consumos!AL:AL,In_consumos!$H:$H,Matriz_de_consumo!$B70,In_consumos!$B:$B,Salida!$C$5),0)</f>
        <v>1000</v>
      </c>
      <c r="I70" s="6">
        <f>+ROUND(SUMIFS(In_consumos!AM:AM,In_consumos!$H:$H,Matriz_de_consumo!$B70,In_consumos!$B:$B,Salida!$C$5),0)</f>
        <v>480</v>
      </c>
      <c r="J70" s="6">
        <f>+ROUND(SUMIFS(In_consumos!AN:AN,In_consumos!$H:$H,Matriz_de_consumo!$B70,In_consumos!$B:$B,Salida!$C$5),0)</f>
        <v>0</v>
      </c>
      <c r="K70" s="6">
        <f>+ROUND(SUMIFS(In_consumos!AO:AO,In_consumos!$H:$H,Matriz_de_consumo!$B70,In_consumos!$B:$B,Salida!$C$5),0)</f>
        <v>0</v>
      </c>
      <c r="L70" s="6">
        <f>+ROUND(SUMIFS(In_consumos!AP:AP,In_consumos!$H:$H,Matriz_de_consumo!$B70,In_consumos!$B:$B,Salida!$C$5),0)</f>
        <v>0</v>
      </c>
      <c r="M70" s="6">
        <f>+ROUND(SUMIFS(In_consumos!AQ:AQ,In_consumos!$H:$H,Matriz_de_consumo!$B70,In_consumos!$B:$B,Salida!$C$5),0)</f>
        <v>0</v>
      </c>
      <c r="N70" s="6">
        <f>+ROUND(SUMIFS(In_consumos!AR:AR,In_consumos!$H:$H,Matriz_de_consumo!$B70,In_consumos!$B:$B,Salida!$C$5),0)</f>
        <v>0</v>
      </c>
      <c r="O70" s="6">
        <f>+ROUND(SUMIFS(In_consumos!AS:AS,In_consumos!$H:$H,Matriz_de_consumo!$B70,In_consumos!$B:$B,Salida!$C$5),0)</f>
        <v>0</v>
      </c>
      <c r="P70" s="6">
        <f>+ROUND(SUMIFS(In_consumos!AT:AT,In_consumos!$H:$H,Matriz_de_consumo!$B70,In_consumos!$B:$B,Salida!$C$5),0)</f>
        <v>0</v>
      </c>
      <c r="Q70" s="6">
        <f>+ROUND(SUMIFS(In_consumos!AU:AU,In_consumos!$H:$H,Matriz_de_consumo!$B70,In_consumos!$B:$B,Salida!$C$5),0)</f>
        <v>0</v>
      </c>
      <c r="R70" s="6">
        <f>+ROUND(SUMIFS(In_consumos!AV:AV,In_consumos!$H:$H,Matriz_de_consumo!$B70,In_consumos!$B:$B,Salida!$C$5),0)</f>
        <v>0</v>
      </c>
      <c r="S70" s="6">
        <f>+ROUND(SUMIFS(In_consumos!AW:AW,In_consumos!$H:$H,Matriz_de_consumo!$B70,In_consumos!$B:$B,Salida!$C$5),0)</f>
        <v>0</v>
      </c>
      <c r="T70" s="6">
        <f>+ROUND(SUMIFS(In_consumos!AX:AX,In_consumos!$H:$H,Matriz_de_consumo!$B70,In_consumos!$B:$B,Salida!$C$5),0)</f>
        <v>0</v>
      </c>
      <c r="U70" s="6">
        <f>+ROUND(SUMIFS(In_consumos!AY:AY,In_consumos!$H:$H,Matriz_de_consumo!$B70,In_consumos!$B:$B,Salida!$C$5),0)</f>
        <v>0</v>
      </c>
      <c r="V70" s="6">
        <f>+ROUND(SUMIFS(In_consumos!AZ:AZ,In_consumos!$H:$H,Matriz_de_consumo!$B70,In_consumos!$B:$B,Salida!$C$5),0)</f>
        <v>280</v>
      </c>
      <c r="W70" s="6">
        <f>+ROUND(SUMIFS(In_consumos!BA:BA,In_consumos!$H:$H,Matriz_de_consumo!$B70,In_consumos!$B:$B,Salida!$C$5),0)</f>
        <v>1880</v>
      </c>
      <c r="X70" s="6">
        <f>+ROUND(SUMIFS(In_consumos!BB:BB,In_consumos!$H:$H,Matriz_de_consumo!$B70,In_consumos!$B:$B,Salida!$C$5),0)</f>
        <v>160</v>
      </c>
      <c r="Y70" s="6">
        <f>+ROUND(SUMIFS(In_consumos!BC:BC,In_consumos!$H:$H,Matriz_de_consumo!$B70,In_consumos!$B:$B,Salida!$C$5),0)</f>
        <v>360</v>
      </c>
      <c r="Z70" s="6">
        <f>+ROUND(SUMIFS(In_consumos!BD:BD,In_consumos!$H:$H,Matriz_de_consumo!$B70,In_consumos!$B:$B,Salida!$C$5),0)</f>
        <v>40</v>
      </c>
    </row>
    <row r="71" spans="2:26" x14ac:dyDescent="0.2">
      <c r="B71" s="5">
        <f t="shared" si="1"/>
        <v>43860</v>
      </c>
      <c r="C71" s="6">
        <f>+ROUND(SUMIFS(In_consumos!AG:AG,In_consumos!$H:$H,Matriz_de_consumo!$B71,In_consumos!$B:$B,Salida!$C$5),0)</f>
        <v>0</v>
      </c>
      <c r="D71" s="6">
        <f>+ROUND(SUMIFS(In_consumos!AH:AH,In_consumos!$H:$H,Matriz_de_consumo!$B71,In_consumos!$B:$B,Salida!$C$5),0)</f>
        <v>0</v>
      </c>
      <c r="E71" s="6">
        <f>+ROUND(SUMIFS(In_consumos!AI:AI,In_consumos!$H:$H,Matriz_de_consumo!$B71,In_consumos!$B:$B,Salida!$C$5),0)</f>
        <v>0</v>
      </c>
      <c r="F71" s="6">
        <f>+ROUND(SUMIFS(In_consumos!AJ:AJ,In_consumos!$H:$H,Matriz_de_consumo!$B71,In_consumos!$B:$B,Salida!$C$5),0)</f>
        <v>0</v>
      </c>
      <c r="G71" s="6">
        <f>+ROUND(SUMIFS(In_consumos!AK:AK,In_consumos!$H:$H,Matriz_de_consumo!$B71,In_consumos!$B:$B,Salida!$C$5),0)</f>
        <v>40</v>
      </c>
      <c r="H71" s="6">
        <f>+ROUND(SUMIFS(In_consumos!AL:AL,In_consumos!$H:$H,Matriz_de_consumo!$B71,In_consumos!$B:$B,Salida!$C$5),0)</f>
        <v>40</v>
      </c>
      <c r="I71" s="6">
        <f>+ROUND(SUMIFS(In_consumos!AM:AM,In_consumos!$H:$H,Matriz_de_consumo!$B71,In_consumos!$B:$B,Salida!$C$5),0)</f>
        <v>0</v>
      </c>
      <c r="J71" s="6">
        <f>+ROUND(SUMIFS(In_consumos!AN:AN,In_consumos!$H:$H,Matriz_de_consumo!$B71,In_consumos!$B:$B,Salida!$C$5),0)</f>
        <v>0</v>
      </c>
      <c r="K71" s="6">
        <f>+ROUND(SUMIFS(In_consumos!AO:AO,In_consumos!$H:$H,Matriz_de_consumo!$B71,In_consumos!$B:$B,Salida!$C$5),0)</f>
        <v>0</v>
      </c>
      <c r="L71" s="6">
        <f>+ROUND(SUMIFS(In_consumos!AP:AP,In_consumos!$H:$H,Matriz_de_consumo!$B71,In_consumos!$B:$B,Salida!$C$5),0)</f>
        <v>40</v>
      </c>
      <c r="M71" s="6">
        <f>+ROUND(SUMIFS(In_consumos!AQ:AQ,In_consumos!$H:$H,Matriz_de_consumo!$B71,In_consumos!$B:$B,Salida!$C$5),0)</f>
        <v>80</v>
      </c>
      <c r="N71" s="6">
        <f>+ROUND(SUMIFS(In_consumos!AR:AR,In_consumos!$H:$H,Matriz_de_consumo!$B71,In_consumos!$B:$B,Salida!$C$5),0)</f>
        <v>0</v>
      </c>
      <c r="O71" s="6">
        <f>+ROUND(SUMIFS(In_consumos!AS:AS,In_consumos!$H:$H,Matriz_de_consumo!$B71,In_consumos!$B:$B,Salida!$C$5),0)</f>
        <v>40</v>
      </c>
      <c r="P71" s="6">
        <f>+ROUND(SUMIFS(In_consumos!AT:AT,In_consumos!$H:$H,Matriz_de_consumo!$B71,In_consumos!$B:$B,Salida!$C$5),0)</f>
        <v>40</v>
      </c>
      <c r="Q71" s="6">
        <f>+ROUND(SUMIFS(In_consumos!AU:AU,In_consumos!$H:$H,Matriz_de_consumo!$B71,In_consumos!$B:$B,Salida!$C$5),0)</f>
        <v>1000</v>
      </c>
      <c r="R71" s="6">
        <f>+ROUND(SUMIFS(In_consumos!AV:AV,In_consumos!$H:$H,Matriz_de_consumo!$B71,In_consumos!$B:$B,Salida!$C$5),0)</f>
        <v>720</v>
      </c>
      <c r="S71" s="6">
        <f>+ROUND(SUMIFS(In_consumos!AW:AW,In_consumos!$H:$H,Matriz_de_consumo!$B71,In_consumos!$B:$B,Salida!$C$5),0)</f>
        <v>520</v>
      </c>
      <c r="T71" s="6">
        <f>+ROUND(SUMIFS(In_consumos!AX:AX,In_consumos!$H:$H,Matriz_de_consumo!$B71,In_consumos!$B:$B,Salida!$C$5),0)</f>
        <v>1160</v>
      </c>
      <c r="U71" s="6">
        <f>+ROUND(SUMIFS(In_consumos!AY:AY,In_consumos!$H:$H,Matriz_de_consumo!$B71,In_consumos!$B:$B,Salida!$C$5),0)</f>
        <v>280</v>
      </c>
      <c r="V71" s="6">
        <f>+ROUND(SUMIFS(In_consumos!AZ:AZ,In_consumos!$H:$H,Matriz_de_consumo!$B71,In_consumos!$B:$B,Salida!$C$5),0)</f>
        <v>0</v>
      </c>
      <c r="W71" s="6">
        <f>+ROUND(SUMIFS(In_consumos!BA:BA,In_consumos!$H:$H,Matriz_de_consumo!$B71,In_consumos!$B:$B,Salida!$C$5),0)</f>
        <v>200</v>
      </c>
      <c r="X71" s="6">
        <f>+ROUND(SUMIFS(In_consumos!BB:BB,In_consumos!$H:$H,Matriz_de_consumo!$B71,In_consumos!$B:$B,Salida!$C$5),0)</f>
        <v>680</v>
      </c>
      <c r="Y71" s="6">
        <f>+ROUND(SUMIFS(In_consumos!BC:BC,In_consumos!$H:$H,Matriz_de_consumo!$B71,In_consumos!$B:$B,Salida!$C$5),0)</f>
        <v>200</v>
      </c>
      <c r="Z71" s="6">
        <f>+ROUND(SUMIFS(In_consumos!BD:BD,In_consumos!$H:$H,Matriz_de_consumo!$B71,In_consumos!$B:$B,Salida!$C$5),0)</f>
        <v>0</v>
      </c>
    </row>
    <row r="72" spans="2:26" x14ac:dyDescent="0.2">
      <c r="B72" s="5">
        <f t="shared" si="1"/>
        <v>43861</v>
      </c>
      <c r="C72" s="6">
        <f>+ROUND(SUMIFS(In_consumos!AG:AG,In_consumos!$H:$H,Matriz_de_consumo!$B72,In_consumos!$B:$B,Salida!$C$5),0)</f>
        <v>1000</v>
      </c>
      <c r="D72" s="6">
        <f>+ROUND(SUMIFS(In_consumos!AH:AH,In_consumos!$H:$H,Matriz_de_consumo!$B72,In_consumos!$B:$B,Salida!$C$5),0)</f>
        <v>1520</v>
      </c>
      <c r="E72" s="6">
        <f>+ROUND(SUMIFS(In_consumos!AI:AI,In_consumos!$H:$H,Matriz_de_consumo!$B72,In_consumos!$B:$B,Salida!$C$5),0)</f>
        <v>1920</v>
      </c>
      <c r="F72" s="6">
        <f>+ROUND(SUMIFS(In_consumos!AJ:AJ,In_consumos!$H:$H,Matriz_de_consumo!$B72,In_consumos!$B:$B,Salida!$C$5),0)</f>
        <v>1720</v>
      </c>
      <c r="G72" s="6">
        <f>+ROUND(SUMIFS(In_consumos!AK:AK,In_consumos!$H:$H,Matriz_de_consumo!$B72,In_consumos!$B:$B,Salida!$C$5),0)</f>
        <v>1600</v>
      </c>
      <c r="H72" s="6">
        <f>+ROUND(SUMIFS(In_consumos!AL:AL,In_consumos!$H:$H,Matriz_de_consumo!$B72,In_consumos!$B:$B,Salida!$C$5),0)</f>
        <v>2040</v>
      </c>
      <c r="I72" s="6">
        <f>+ROUND(SUMIFS(In_consumos!AM:AM,In_consumos!$H:$H,Matriz_de_consumo!$B72,In_consumos!$B:$B,Salida!$C$5),0)</f>
        <v>1720</v>
      </c>
      <c r="J72" s="6">
        <f>+ROUND(SUMIFS(In_consumos!AN:AN,In_consumos!$H:$H,Matriz_de_consumo!$B72,In_consumos!$B:$B,Salida!$C$5),0)</f>
        <v>2120</v>
      </c>
      <c r="K72" s="6">
        <f>+ROUND(SUMIFS(In_consumos!AO:AO,In_consumos!$H:$H,Matriz_de_consumo!$B72,In_consumos!$B:$B,Salida!$C$5),0)</f>
        <v>1960</v>
      </c>
      <c r="L72" s="6">
        <f>+ROUND(SUMIFS(In_consumos!AP:AP,In_consumos!$H:$H,Matriz_de_consumo!$B72,In_consumos!$B:$B,Salida!$C$5),0)</f>
        <v>1880</v>
      </c>
      <c r="M72" s="6">
        <f>+ROUND(SUMIFS(In_consumos!AQ:AQ,In_consumos!$H:$H,Matriz_de_consumo!$B72,In_consumos!$B:$B,Salida!$C$5),0)</f>
        <v>2240</v>
      </c>
      <c r="N72" s="6">
        <f>+ROUND(SUMIFS(In_consumos!AR:AR,In_consumos!$H:$H,Matriz_de_consumo!$B72,In_consumos!$B:$B,Salida!$C$5),0)</f>
        <v>920</v>
      </c>
      <c r="O72" s="6">
        <f>+ROUND(SUMIFS(In_consumos!AS:AS,In_consumos!$H:$H,Matriz_de_consumo!$B72,In_consumos!$B:$B,Salida!$C$5),0)</f>
        <v>0</v>
      </c>
      <c r="P72" s="6">
        <f>+ROUND(SUMIFS(In_consumos!AT:AT,In_consumos!$H:$H,Matriz_de_consumo!$B72,In_consumos!$B:$B,Salida!$C$5),0)</f>
        <v>0</v>
      </c>
      <c r="Q72" s="6">
        <f>+ROUND(SUMIFS(In_consumos!AU:AU,In_consumos!$H:$H,Matriz_de_consumo!$B72,In_consumos!$B:$B,Salida!$C$5),0)</f>
        <v>0</v>
      </c>
      <c r="R72" s="6">
        <f>+ROUND(SUMIFS(In_consumos!AV:AV,In_consumos!$H:$H,Matriz_de_consumo!$B72,In_consumos!$B:$B,Salida!$C$5),0)</f>
        <v>0</v>
      </c>
      <c r="S72" s="6">
        <f>+ROUND(SUMIFS(In_consumos!AW:AW,In_consumos!$H:$H,Matriz_de_consumo!$B72,In_consumos!$B:$B,Salida!$C$5),0)</f>
        <v>40</v>
      </c>
      <c r="T72" s="6">
        <f>+ROUND(SUMIFS(In_consumos!AX:AX,In_consumos!$H:$H,Matriz_de_consumo!$B72,In_consumos!$B:$B,Salida!$C$5),0)</f>
        <v>40</v>
      </c>
      <c r="U72" s="6">
        <f>+ROUND(SUMIFS(In_consumos!AY:AY,In_consumos!$H:$H,Matriz_de_consumo!$B72,In_consumos!$B:$B,Salida!$C$5),0)</f>
        <v>0</v>
      </c>
      <c r="V72" s="6">
        <f>+ROUND(SUMIFS(In_consumos!AZ:AZ,In_consumos!$H:$H,Matriz_de_consumo!$B72,In_consumos!$B:$B,Salida!$C$5),0)</f>
        <v>0</v>
      </c>
      <c r="W72" s="6">
        <f>+ROUND(SUMIFS(In_consumos!BA:BA,In_consumos!$H:$H,Matriz_de_consumo!$B72,In_consumos!$B:$B,Salida!$C$5),0)</f>
        <v>0</v>
      </c>
      <c r="X72" s="6">
        <f>+ROUND(SUMIFS(In_consumos!BB:BB,In_consumos!$H:$H,Matriz_de_consumo!$B72,In_consumos!$B:$B,Salida!$C$5),0)</f>
        <v>0</v>
      </c>
      <c r="Y72" s="6">
        <f>+ROUND(SUMIFS(In_consumos!BC:BC,In_consumos!$H:$H,Matriz_de_consumo!$B72,In_consumos!$B:$B,Salida!$C$5),0)</f>
        <v>40</v>
      </c>
      <c r="Z72" s="6">
        <f>+ROUND(SUMIFS(In_consumos!BD:BD,In_consumos!$H:$H,Matriz_de_consumo!$B72,In_consumos!$B:$B,Salida!$C$5),0)</f>
        <v>160</v>
      </c>
    </row>
    <row r="74" spans="2:26" x14ac:dyDescent="0.2">
      <c r="B74" s="3" t="s">
        <v>71</v>
      </c>
      <c r="C74" s="3"/>
      <c r="D74" s="56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43831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43832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43833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43834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43835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43836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43837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43838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43839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43840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43841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43842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43843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43844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43845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43846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43847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43848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43849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43850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43851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43852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43853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43854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43855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43856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43857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43858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43859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43860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43861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A2" sqref="A2:XFD4"/>
    </sheetView>
  </sheetViews>
  <sheetFormatPr baseColWidth="10" defaultRowHeight="14.4" x14ac:dyDescent="0.3"/>
  <cols>
    <col min="1" max="1" width="11.5546875" style="43"/>
    <col min="2" max="2" width="55.6640625" style="43" bestFit="1" customWidth="1"/>
    <col min="3" max="6" width="11.5546875" style="43"/>
    <col min="9" max="16384" width="11.5546875" style="43"/>
  </cols>
  <sheetData>
    <row r="1" spans="1:8" ht="10.199999999999999" x14ac:dyDescent="0.2">
      <c r="A1" s="43" t="s">
        <v>66</v>
      </c>
      <c r="B1" s="43" t="s">
        <v>301</v>
      </c>
      <c r="C1" s="66">
        <v>100074</v>
      </c>
      <c r="D1" s="43" t="s">
        <v>66</v>
      </c>
      <c r="G1" s="43"/>
      <c r="H1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O745"/>
  <sheetViews>
    <sheetView workbookViewId="0">
      <selection activeCell="K12" sqref="K12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7.88671875" style="43" bestFit="1" customWidth="1"/>
    <col min="5" max="5" width="4.109375" style="43" bestFit="1" customWidth="1"/>
    <col min="6" max="16384" width="11.44140625" style="43"/>
  </cols>
  <sheetData>
    <row r="1" spans="1:15" x14ac:dyDescent="0.2">
      <c r="A1" s="43" t="s">
        <v>62</v>
      </c>
      <c r="B1" s="43" t="s">
        <v>303</v>
      </c>
      <c r="C1" s="43" t="s">
        <v>63</v>
      </c>
      <c r="D1" s="43" t="s">
        <v>304</v>
      </c>
      <c r="E1" s="43" t="s">
        <v>305</v>
      </c>
      <c r="F1" s="43" t="s">
        <v>306</v>
      </c>
      <c r="G1" s="43" t="s">
        <v>307</v>
      </c>
      <c r="H1" s="43" t="s">
        <v>308</v>
      </c>
      <c r="I1" s="43" t="s">
        <v>309</v>
      </c>
      <c r="J1" s="43" t="s">
        <v>310</v>
      </c>
      <c r="K1" s="43" t="s">
        <v>311</v>
      </c>
      <c r="L1" s="43" t="s">
        <v>312</v>
      </c>
      <c r="M1" s="43" t="s">
        <v>64</v>
      </c>
      <c r="N1" s="43" t="s">
        <v>313</v>
      </c>
      <c r="O1" s="43" t="s">
        <v>314</v>
      </c>
    </row>
    <row r="2" spans="1:15" x14ac:dyDescent="0.2">
      <c r="A2" s="66">
        <v>100074</v>
      </c>
      <c r="B2" s="43" t="s">
        <v>66</v>
      </c>
      <c r="C2" s="43" t="s">
        <v>301</v>
      </c>
      <c r="D2" s="43">
        <v>43831</v>
      </c>
      <c r="E2" s="43">
        <v>1</v>
      </c>
      <c r="F2" s="43">
        <v>250.56</v>
      </c>
      <c r="G2" s="43">
        <v>5.32</v>
      </c>
      <c r="H2" s="43">
        <v>30.81</v>
      </c>
      <c r="I2" s="43">
        <v>0.28999999999999998</v>
      </c>
      <c r="J2" s="43">
        <v>22.41</v>
      </c>
      <c r="K2" s="43">
        <v>6.93</v>
      </c>
      <c r="L2" s="43">
        <v>7.6</v>
      </c>
      <c r="M2" s="43">
        <v>323.91000000000003</v>
      </c>
      <c r="N2" s="43">
        <v>64.78</v>
      </c>
      <c r="O2" s="43">
        <v>388.69</v>
      </c>
    </row>
    <row r="3" spans="1:15" x14ac:dyDescent="0.2">
      <c r="A3" s="66">
        <v>100074</v>
      </c>
      <c r="B3" s="43" t="s">
        <v>66</v>
      </c>
      <c r="C3" s="43" t="s">
        <v>301</v>
      </c>
      <c r="D3" s="43">
        <v>43831</v>
      </c>
      <c r="E3" s="43">
        <v>2</v>
      </c>
      <c r="F3" s="43">
        <v>250.56</v>
      </c>
      <c r="G3" s="43">
        <v>5.32</v>
      </c>
      <c r="H3" s="43">
        <v>30.81</v>
      </c>
      <c r="I3" s="43">
        <v>0.28999999999999998</v>
      </c>
      <c r="J3" s="43">
        <v>22.41</v>
      </c>
      <c r="K3" s="43">
        <v>6.93</v>
      </c>
      <c r="L3" s="43">
        <v>7.6</v>
      </c>
      <c r="M3" s="43">
        <v>323.91000000000003</v>
      </c>
      <c r="N3" s="43">
        <v>64.78</v>
      </c>
      <c r="O3" s="43">
        <v>388.69</v>
      </c>
    </row>
    <row r="4" spans="1:15" x14ac:dyDescent="0.2">
      <c r="A4" s="66">
        <v>100074</v>
      </c>
      <c r="B4" s="43" t="s">
        <v>66</v>
      </c>
      <c r="C4" s="43" t="s">
        <v>301</v>
      </c>
      <c r="D4" s="43">
        <v>43831</v>
      </c>
      <c r="E4" s="43">
        <v>3</v>
      </c>
      <c r="F4" s="43">
        <v>250.56</v>
      </c>
      <c r="G4" s="43">
        <v>5.32</v>
      </c>
      <c r="H4" s="43">
        <v>30.81</v>
      </c>
      <c r="I4" s="43">
        <v>0.28999999999999998</v>
      </c>
      <c r="J4" s="43">
        <v>22.41</v>
      </c>
      <c r="K4" s="43">
        <v>6.93</v>
      </c>
      <c r="L4" s="43">
        <v>7.6</v>
      </c>
      <c r="M4" s="43">
        <v>323.91000000000003</v>
      </c>
      <c r="N4" s="43">
        <v>64.78</v>
      </c>
      <c r="O4" s="43">
        <v>388.69</v>
      </c>
    </row>
    <row r="5" spans="1:15" x14ac:dyDescent="0.2">
      <c r="A5" s="66">
        <v>100074</v>
      </c>
      <c r="B5" s="43" t="s">
        <v>66</v>
      </c>
      <c r="C5" s="43" t="s">
        <v>301</v>
      </c>
      <c r="D5" s="43">
        <v>43831</v>
      </c>
      <c r="E5" s="43">
        <v>4</v>
      </c>
      <c r="F5" s="43">
        <v>250.56</v>
      </c>
      <c r="G5" s="43">
        <v>5.32</v>
      </c>
      <c r="H5" s="43">
        <v>30.81</v>
      </c>
      <c r="I5" s="43">
        <v>0.28999999999999998</v>
      </c>
      <c r="J5" s="43">
        <v>22.41</v>
      </c>
      <c r="K5" s="43">
        <v>6.93</v>
      </c>
      <c r="L5" s="43">
        <v>7.6</v>
      </c>
      <c r="M5" s="43">
        <v>323.91000000000003</v>
      </c>
      <c r="N5" s="43">
        <v>64.78</v>
      </c>
      <c r="O5" s="43">
        <v>388.69</v>
      </c>
    </row>
    <row r="6" spans="1:15" x14ac:dyDescent="0.2">
      <c r="A6" s="66">
        <v>100074</v>
      </c>
      <c r="B6" s="43" t="s">
        <v>66</v>
      </c>
      <c r="C6" s="43" t="s">
        <v>301</v>
      </c>
      <c r="D6" s="43">
        <v>43831</v>
      </c>
      <c r="E6" s="43">
        <v>5</v>
      </c>
      <c r="F6" s="43">
        <v>250.56</v>
      </c>
      <c r="G6" s="43">
        <v>5.32</v>
      </c>
      <c r="H6" s="43">
        <v>35.299999999999997</v>
      </c>
      <c r="I6" s="43">
        <v>0.33</v>
      </c>
      <c r="J6" s="43">
        <v>22.41</v>
      </c>
      <c r="K6" s="43">
        <v>6.93</v>
      </c>
      <c r="L6" s="43">
        <v>7.6</v>
      </c>
      <c r="M6" s="43">
        <v>328.44</v>
      </c>
      <c r="N6" s="43">
        <v>65.69</v>
      </c>
      <c r="O6" s="43">
        <v>394.13</v>
      </c>
    </row>
    <row r="7" spans="1:15" x14ac:dyDescent="0.2">
      <c r="A7" s="66">
        <v>100074</v>
      </c>
      <c r="B7" s="43" t="s">
        <v>66</v>
      </c>
      <c r="C7" s="43" t="s">
        <v>301</v>
      </c>
      <c r="D7" s="43">
        <v>43831</v>
      </c>
      <c r="E7" s="43">
        <v>6</v>
      </c>
      <c r="F7" s="43">
        <v>250.56</v>
      </c>
      <c r="G7" s="43">
        <v>5.32</v>
      </c>
      <c r="H7" s="43">
        <v>35.299999999999997</v>
      </c>
      <c r="I7" s="43">
        <v>0.33</v>
      </c>
      <c r="J7" s="43">
        <v>22.41</v>
      </c>
      <c r="K7" s="43">
        <v>6.93</v>
      </c>
      <c r="L7" s="43">
        <v>7.6</v>
      </c>
      <c r="M7" s="43">
        <v>328.44</v>
      </c>
      <c r="N7" s="43">
        <v>65.69</v>
      </c>
      <c r="O7" s="43">
        <v>394.13</v>
      </c>
    </row>
    <row r="8" spans="1:15" x14ac:dyDescent="0.2">
      <c r="A8" s="66">
        <v>100074</v>
      </c>
      <c r="B8" s="43" t="s">
        <v>66</v>
      </c>
      <c r="C8" s="43" t="s">
        <v>301</v>
      </c>
      <c r="D8" s="43">
        <v>43831</v>
      </c>
      <c r="E8" s="43">
        <v>7</v>
      </c>
      <c r="F8" s="43">
        <v>250.56</v>
      </c>
      <c r="G8" s="43">
        <v>5.32</v>
      </c>
      <c r="H8" s="43">
        <v>35.299999999999997</v>
      </c>
      <c r="I8" s="43">
        <v>0.33</v>
      </c>
      <c r="J8" s="43">
        <v>22.41</v>
      </c>
      <c r="K8" s="43">
        <v>6.93</v>
      </c>
      <c r="L8" s="43">
        <v>7.6</v>
      </c>
      <c r="M8" s="43">
        <v>328.44</v>
      </c>
      <c r="N8" s="43">
        <v>65.69</v>
      </c>
      <c r="O8" s="43">
        <v>394.13</v>
      </c>
    </row>
    <row r="9" spans="1:15" x14ac:dyDescent="0.2">
      <c r="A9" s="66">
        <v>100074</v>
      </c>
      <c r="B9" s="43" t="s">
        <v>66</v>
      </c>
      <c r="C9" s="43" t="s">
        <v>301</v>
      </c>
      <c r="D9" s="43">
        <v>43831</v>
      </c>
      <c r="E9" s="43">
        <v>8</v>
      </c>
      <c r="F9" s="43">
        <v>250.56</v>
      </c>
      <c r="G9" s="43">
        <v>5.32</v>
      </c>
      <c r="H9" s="43">
        <v>35.299999999999997</v>
      </c>
      <c r="I9" s="43">
        <v>0.33</v>
      </c>
      <c r="J9" s="43">
        <v>22.41</v>
      </c>
      <c r="K9" s="43">
        <v>6.93</v>
      </c>
      <c r="L9" s="43">
        <v>7.6</v>
      </c>
      <c r="M9" s="43">
        <v>328.44</v>
      </c>
      <c r="N9" s="43">
        <v>65.69</v>
      </c>
      <c r="O9" s="43">
        <v>394.13</v>
      </c>
    </row>
    <row r="10" spans="1:15" x14ac:dyDescent="0.2">
      <c r="A10" s="66">
        <v>100074</v>
      </c>
      <c r="B10" s="43" t="s">
        <v>66</v>
      </c>
      <c r="C10" s="43" t="s">
        <v>301</v>
      </c>
      <c r="D10" s="43">
        <v>43831</v>
      </c>
      <c r="E10" s="43">
        <v>9</v>
      </c>
      <c r="F10" s="43">
        <v>250.56</v>
      </c>
      <c r="G10" s="43">
        <v>5.32</v>
      </c>
      <c r="H10" s="43">
        <v>35.299999999999997</v>
      </c>
      <c r="I10" s="43">
        <v>0.33</v>
      </c>
      <c r="J10" s="43">
        <v>22.41</v>
      </c>
      <c r="K10" s="43">
        <v>6.93</v>
      </c>
      <c r="L10" s="43">
        <v>7.6</v>
      </c>
      <c r="M10" s="43">
        <v>328.44</v>
      </c>
      <c r="N10" s="43">
        <v>65.69</v>
      </c>
      <c r="O10" s="43">
        <v>394.13</v>
      </c>
    </row>
    <row r="11" spans="1:15" x14ac:dyDescent="0.2">
      <c r="A11" s="66">
        <v>100074</v>
      </c>
      <c r="B11" s="43" t="s">
        <v>66</v>
      </c>
      <c r="C11" s="43" t="s">
        <v>301</v>
      </c>
      <c r="D11" s="43">
        <v>43831</v>
      </c>
      <c r="E11" s="43">
        <v>10</v>
      </c>
      <c r="F11" s="43">
        <v>250.56</v>
      </c>
      <c r="G11" s="43">
        <v>5.32</v>
      </c>
      <c r="H11" s="43">
        <v>38.71</v>
      </c>
      <c r="I11" s="43">
        <v>0.36</v>
      </c>
      <c r="J11" s="43">
        <v>22.41</v>
      </c>
      <c r="K11" s="43">
        <v>6.93</v>
      </c>
      <c r="L11" s="43">
        <v>7.6</v>
      </c>
      <c r="M11" s="43">
        <v>331.89</v>
      </c>
      <c r="N11" s="43">
        <v>66.38</v>
      </c>
      <c r="O11" s="43">
        <v>398.27</v>
      </c>
    </row>
    <row r="12" spans="1:15" x14ac:dyDescent="0.2">
      <c r="A12" s="66">
        <v>100074</v>
      </c>
      <c r="B12" s="43" t="s">
        <v>66</v>
      </c>
      <c r="C12" s="43" t="s">
        <v>301</v>
      </c>
      <c r="D12" s="43">
        <v>43831</v>
      </c>
      <c r="E12" s="43">
        <v>11</v>
      </c>
      <c r="F12" s="43">
        <v>250.56</v>
      </c>
      <c r="G12" s="43">
        <v>5.32</v>
      </c>
      <c r="H12" s="43">
        <v>38.71</v>
      </c>
      <c r="I12" s="43">
        <v>0.36</v>
      </c>
      <c r="J12" s="43">
        <v>22.41</v>
      </c>
      <c r="K12" s="43">
        <v>6.93</v>
      </c>
      <c r="L12" s="43">
        <v>7.6</v>
      </c>
      <c r="M12" s="43">
        <v>331.89</v>
      </c>
      <c r="N12" s="43">
        <v>66.38</v>
      </c>
      <c r="O12" s="43">
        <v>398.27</v>
      </c>
    </row>
    <row r="13" spans="1:15" x14ac:dyDescent="0.2">
      <c r="A13" s="66">
        <v>100074</v>
      </c>
      <c r="B13" s="43" t="s">
        <v>66</v>
      </c>
      <c r="C13" s="43" t="s">
        <v>301</v>
      </c>
      <c r="D13" s="43">
        <v>43831</v>
      </c>
      <c r="E13" s="43">
        <v>12</v>
      </c>
      <c r="F13" s="43">
        <v>250.56</v>
      </c>
      <c r="G13" s="43">
        <v>5.32</v>
      </c>
      <c r="H13" s="43">
        <v>38.71</v>
      </c>
      <c r="I13" s="43">
        <v>0.36</v>
      </c>
      <c r="J13" s="43">
        <v>22.41</v>
      </c>
      <c r="K13" s="43">
        <v>6.93</v>
      </c>
      <c r="L13" s="43">
        <v>7.6</v>
      </c>
      <c r="M13" s="43">
        <v>331.89</v>
      </c>
      <c r="N13" s="43">
        <v>66.38</v>
      </c>
      <c r="O13" s="43">
        <v>398.27</v>
      </c>
    </row>
    <row r="14" spans="1:15" x14ac:dyDescent="0.2">
      <c r="A14" s="66">
        <v>100074</v>
      </c>
      <c r="B14" s="43" t="s">
        <v>66</v>
      </c>
      <c r="C14" s="43" t="s">
        <v>301</v>
      </c>
      <c r="D14" s="43">
        <v>43831</v>
      </c>
      <c r="E14" s="43">
        <v>13</v>
      </c>
      <c r="F14" s="43">
        <v>250.56</v>
      </c>
      <c r="G14" s="43">
        <v>5.32</v>
      </c>
      <c r="H14" s="43">
        <v>35.299999999999997</v>
      </c>
      <c r="I14" s="43">
        <v>0.33</v>
      </c>
      <c r="J14" s="43">
        <v>22.41</v>
      </c>
      <c r="K14" s="43">
        <v>6.93</v>
      </c>
      <c r="L14" s="43">
        <v>7.6</v>
      </c>
      <c r="M14" s="43">
        <v>328.44</v>
      </c>
      <c r="N14" s="43">
        <v>65.69</v>
      </c>
      <c r="O14" s="43">
        <v>394.13</v>
      </c>
    </row>
    <row r="15" spans="1:15" x14ac:dyDescent="0.2">
      <c r="A15" s="66">
        <v>100074</v>
      </c>
      <c r="B15" s="43" t="s">
        <v>66</v>
      </c>
      <c r="C15" s="43" t="s">
        <v>301</v>
      </c>
      <c r="D15" s="43">
        <v>43831</v>
      </c>
      <c r="E15" s="43">
        <v>14</v>
      </c>
      <c r="F15" s="43">
        <v>250.56</v>
      </c>
      <c r="G15" s="43">
        <v>5.32</v>
      </c>
      <c r="H15" s="43">
        <v>35.299999999999997</v>
      </c>
      <c r="I15" s="43">
        <v>0.33</v>
      </c>
      <c r="J15" s="43">
        <v>22.41</v>
      </c>
      <c r="K15" s="43">
        <v>6.93</v>
      </c>
      <c r="L15" s="43">
        <v>7.6</v>
      </c>
      <c r="M15" s="43">
        <v>328.44</v>
      </c>
      <c r="N15" s="43">
        <v>65.69</v>
      </c>
      <c r="O15" s="43">
        <v>394.13</v>
      </c>
    </row>
    <row r="16" spans="1:15" x14ac:dyDescent="0.2">
      <c r="A16" s="66">
        <v>100074</v>
      </c>
      <c r="B16" s="43" t="s">
        <v>66</v>
      </c>
      <c r="C16" s="43" t="s">
        <v>301</v>
      </c>
      <c r="D16" s="43">
        <v>43831</v>
      </c>
      <c r="E16" s="43">
        <v>15</v>
      </c>
      <c r="F16" s="43">
        <v>250.56</v>
      </c>
      <c r="G16" s="43">
        <v>5.32</v>
      </c>
      <c r="H16" s="43">
        <v>35.299999999999997</v>
      </c>
      <c r="I16" s="43">
        <v>0.33</v>
      </c>
      <c r="J16" s="43">
        <v>22.41</v>
      </c>
      <c r="K16" s="43">
        <v>6.93</v>
      </c>
      <c r="L16" s="43">
        <v>7.6</v>
      </c>
      <c r="M16" s="43">
        <v>328.44</v>
      </c>
      <c r="N16" s="43">
        <v>65.69</v>
      </c>
      <c r="O16" s="43">
        <v>394.13</v>
      </c>
    </row>
    <row r="17" spans="1:15" x14ac:dyDescent="0.2">
      <c r="A17" s="66">
        <v>100074</v>
      </c>
      <c r="B17" s="43" t="s">
        <v>66</v>
      </c>
      <c r="C17" s="43" t="s">
        <v>301</v>
      </c>
      <c r="D17" s="43">
        <v>43831</v>
      </c>
      <c r="E17" s="43">
        <v>16</v>
      </c>
      <c r="F17" s="43">
        <v>250.56</v>
      </c>
      <c r="G17" s="43">
        <v>5.32</v>
      </c>
      <c r="H17" s="43">
        <v>35.299999999999997</v>
      </c>
      <c r="I17" s="43">
        <v>0.33</v>
      </c>
      <c r="J17" s="43">
        <v>22.41</v>
      </c>
      <c r="K17" s="43">
        <v>6.93</v>
      </c>
      <c r="L17" s="43">
        <v>7.6</v>
      </c>
      <c r="M17" s="43">
        <v>328.44</v>
      </c>
      <c r="N17" s="43">
        <v>65.69</v>
      </c>
      <c r="O17" s="43">
        <v>394.13</v>
      </c>
    </row>
    <row r="18" spans="1:15" x14ac:dyDescent="0.2">
      <c r="A18" s="66">
        <v>100074</v>
      </c>
      <c r="B18" s="43" t="s">
        <v>66</v>
      </c>
      <c r="C18" s="43" t="s">
        <v>301</v>
      </c>
      <c r="D18" s="43">
        <v>43831</v>
      </c>
      <c r="E18" s="43">
        <v>17</v>
      </c>
      <c r="F18" s="43">
        <v>250.56</v>
      </c>
      <c r="G18" s="43">
        <v>5.32</v>
      </c>
      <c r="H18" s="43">
        <v>35.299999999999997</v>
      </c>
      <c r="I18" s="43">
        <v>0.33</v>
      </c>
      <c r="J18" s="43">
        <v>22.41</v>
      </c>
      <c r="K18" s="43">
        <v>6.93</v>
      </c>
      <c r="L18" s="43">
        <v>7.6</v>
      </c>
      <c r="M18" s="43">
        <v>328.44</v>
      </c>
      <c r="N18" s="43">
        <v>65.69</v>
      </c>
      <c r="O18" s="43">
        <v>394.13</v>
      </c>
    </row>
    <row r="19" spans="1:15" x14ac:dyDescent="0.2">
      <c r="A19" s="66">
        <v>100074</v>
      </c>
      <c r="B19" s="43" t="s">
        <v>66</v>
      </c>
      <c r="C19" s="43" t="s">
        <v>301</v>
      </c>
      <c r="D19" s="43">
        <v>43831</v>
      </c>
      <c r="E19" s="43">
        <v>18</v>
      </c>
      <c r="F19" s="43">
        <v>250.56</v>
      </c>
      <c r="G19" s="43">
        <v>5.32</v>
      </c>
      <c r="H19" s="43">
        <v>35.299999999999997</v>
      </c>
      <c r="I19" s="43">
        <v>0.33</v>
      </c>
      <c r="J19" s="43">
        <v>22.41</v>
      </c>
      <c r="K19" s="43">
        <v>6.93</v>
      </c>
      <c r="L19" s="43">
        <v>7.6</v>
      </c>
      <c r="M19" s="43">
        <v>328.44</v>
      </c>
      <c r="N19" s="43">
        <v>65.69</v>
      </c>
      <c r="O19" s="43">
        <v>394.13</v>
      </c>
    </row>
    <row r="20" spans="1:15" x14ac:dyDescent="0.2">
      <c r="A20" s="66">
        <v>100074</v>
      </c>
      <c r="B20" s="43" t="s">
        <v>66</v>
      </c>
      <c r="C20" s="43" t="s">
        <v>301</v>
      </c>
      <c r="D20" s="43">
        <v>43831</v>
      </c>
      <c r="E20" s="43">
        <v>19</v>
      </c>
      <c r="F20" s="43">
        <v>250.56</v>
      </c>
      <c r="G20" s="43">
        <v>5.32</v>
      </c>
      <c r="H20" s="43">
        <v>38.71</v>
      </c>
      <c r="I20" s="43">
        <v>0.36</v>
      </c>
      <c r="J20" s="43">
        <v>22.41</v>
      </c>
      <c r="K20" s="43">
        <v>6.93</v>
      </c>
      <c r="L20" s="43">
        <v>7.6</v>
      </c>
      <c r="M20" s="43">
        <v>331.89</v>
      </c>
      <c r="N20" s="43">
        <v>66.38</v>
      </c>
      <c r="O20" s="43">
        <v>398.27</v>
      </c>
    </row>
    <row r="21" spans="1:15" x14ac:dyDescent="0.2">
      <c r="A21" s="66">
        <v>100074</v>
      </c>
      <c r="B21" s="43" t="s">
        <v>66</v>
      </c>
      <c r="C21" s="43" t="s">
        <v>301</v>
      </c>
      <c r="D21" s="43">
        <v>43831</v>
      </c>
      <c r="E21" s="43">
        <v>20</v>
      </c>
      <c r="F21" s="43">
        <v>250.56</v>
      </c>
      <c r="G21" s="43">
        <v>5.32</v>
      </c>
      <c r="H21" s="43">
        <v>38.71</v>
      </c>
      <c r="I21" s="43">
        <v>0.36</v>
      </c>
      <c r="J21" s="43">
        <v>22.41</v>
      </c>
      <c r="K21" s="43">
        <v>6.93</v>
      </c>
      <c r="L21" s="43">
        <v>7.6</v>
      </c>
      <c r="M21" s="43">
        <v>331.89</v>
      </c>
      <c r="N21" s="43">
        <v>66.38</v>
      </c>
      <c r="O21" s="43">
        <v>398.27</v>
      </c>
    </row>
    <row r="22" spans="1:15" x14ac:dyDescent="0.2">
      <c r="A22" s="66">
        <v>100074</v>
      </c>
      <c r="B22" s="43" t="s">
        <v>66</v>
      </c>
      <c r="C22" s="43" t="s">
        <v>301</v>
      </c>
      <c r="D22" s="43">
        <v>43831</v>
      </c>
      <c r="E22" s="43">
        <v>21</v>
      </c>
      <c r="F22" s="43">
        <v>250.56</v>
      </c>
      <c r="G22" s="43">
        <v>5.32</v>
      </c>
      <c r="H22" s="43">
        <v>38.71</v>
      </c>
      <c r="I22" s="43">
        <v>0.36</v>
      </c>
      <c r="J22" s="43">
        <v>22.41</v>
      </c>
      <c r="K22" s="43">
        <v>6.93</v>
      </c>
      <c r="L22" s="43">
        <v>7.6</v>
      </c>
      <c r="M22" s="43">
        <v>331.89</v>
      </c>
      <c r="N22" s="43">
        <v>66.38</v>
      </c>
      <c r="O22" s="43">
        <v>398.27</v>
      </c>
    </row>
    <row r="23" spans="1:15" x14ac:dyDescent="0.2">
      <c r="A23" s="66">
        <v>100074</v>
      </c>
      <c r="B23" s="43" t="s">
        <v>66</v>
      </c>
      <c r="C23" s="43" t="s">
        <v>301</v>
      </c>
      <c r="D23" s="43">
        <v>43831</v>
      </c>
      <c r="E23" s="43">
        <v>22</v>
      </c>
      <c r="F23" s="43">
        <v>250.56</v>
      </c>
      <c r="G23" s="43">
        <v>5.32</v>
      </c>
      <c r="H23" s="43">
        <v>35.299999999999997</v>
      </c>
      <c r="I23" s="43">
        <v>0.33</v>
      </c>
      <c r="J23" s="43">
        <v>22.41</v>
      </c>
      <c r="K23" s="43">
        <v>6.93</v>
      </c>
      <c r="L23" s="43">
        <v>7.6</v>
      </c>
      <c r="M23" s="43">
        <v>328.44</v>
      </c>
      <c r="N23" s="43">
        <v>65.69</v>
      </c>
      <c r="O23" s="43">
        <v>394.13</v>
      </c>
    </row>
    <row r="24" spans="1:15" x14ac:dyDescent="0.2">
      <c r="A24" s="66">
        <v>100074</v>
      </c>
      <c r="B24" s="43" t="s">
        <v>66</v>
      </c>
      <c r="C24" s="43" t="s">
        <v>301</v>
      </c>
      <c r="D24" s="43">
        <v>43831</v>
      </c>
      <c r="E24" s="43">
        <v>23</v>
      </c>
      <c r="F24" s="43">
        <v>250.56</v>
      </c>
      <c r="G24" s="43">
        <v>5.32</v>
      </c>
      <c r="H24" s="43">
        <v>35.299999999999997</v>
      </c>
      <c r="I24" s="43">
        <v>0.33</v>
      </c>
      <c r="J24" s="43">
        <v>22.41</v>
      </c>
      <c r="K24" s="43">
        <v>6.93</v>
      </c>
      <c r="L24" s="43">
        <v>7.6</v>
      </c>
      <c r="M24" s="43">
        <v>328.44</v>
      </c>
      <c r="N24" s="43">
        <v>65.69</v>
      </c>
      <c r="O24" s="43">
        <v>394.13</v>
      </c>
    </row>
    <row r="25" spans="1:15" x14ac:dyDescent="0.2">
      <c r="A25" s="66">
        <v>100074</v>
      </c>
      <c r="B25" s="43" t="s">
        <v>66</v>
      </c>
      <c r="C25" s="43" t="s">
        <v>301</v>
      </c>
      <c r="D25" s="43">
        <v>43831</v>
      </c>
      <c r="E25" s="43">
        <v>24</v>
      </c>
      <c r="F25" s="43">
        <v>250.56</v>
      </c>
      <c r="G25" s="43">
        <v>5.32</v>
      </c>
      <c r="H25" s="43">
        <v>30.81</v>
      </c>
      <c r="I25" s="43">
        <v>0.28999999999999998</v>
      </c>
      <c r="J25" s="43">
        <v>22.41</v>
      </c>
      <c r="K25" s="43">
        <v>6.93</v>
      </c>
      <c r="L25" s="43">
        <v>7.6</v>
      </c>
      <c r="M25" s="43">
        <v>323.91000000000003</v>
      </c>
      <c r="N25" s="43">
        <v>64.78</v>
      </c>
      <c r="O25" s="43">
        <v>388.69</v>
      </c>
    </row>
    <row r="26" spans="1:15" x14ac:dyDescent="0.2">
      <c r="A26" s="66">
        <v>100074</v>
      </c>
      <c r="B26" s="43" t="s">
        <v>66</v>
      </c>
      <c r="C26" s="43" t="s">
        <v>301</v>
      </c>
      <c r="D26" s="43">
        <v>43832</v>
      </c>
      <c r="E26" s="43">
        <v>1</v>
      </c>
      <c r="F26" s="43">
        <v>250.56</v>
      </c>
      <c r="G26" s="43">
        <v>5.32</v>
      </c>
      <c r="H26" s="43">
        <v>30.81</v>
      </c>
      <c r="I26" s="43">
        <v>0.28999999999999998</v>
      </c>
      <c r="J26" s="43">
        <v>22.41</v>
      </c>
      <c r="K26" s="43">
        <v>6.93</v>
      </c>
      <c r="L26" s="43">
        <v>7.6</v>
      </c>
      <c r="M26" s="43">
        <v>323.91000000000003</v>
      </c>
      <c r="N26" s="43">
        <v>64.78</v>
      </c>
      <c r="O26" s="43">
        <v>388.69</v>
      </c>
    </row>
    <row r="27" spans="1:15" x14ac:dyDescent="0.2">
      <c r="A27" s="66">
        <v>100074</v>
      </c>
      <c r="B27" s="43" t="s">
        <v>66</v>
      </c>
      <c r="C27" s="43" t="s">
        <v>301</v>
      </c>
      <c r="D27" s="43">
        <v>43832</v>
      </c>
      <c r="E27" s="43">
        <v>2</v>
      </c>
      <c r="F27" s="43">
        <v>250.56</v>
      </c>
      <c r="G27" s="43">
        <v>5.32</v>
      </c>
      <c r="H27" s="43">
        <v>30.81</v>
      </c>
      <c r="I27" s="43">
        <v>0.28999999999999998</v>
      </c>
      <c r="J27" s="43">
        <v>22.41</v>
      </c>
      <c r="K27" s="43">
        <v>6.93</v>
      </c>
      <c r="L27" s="43">
        <v>7.6</v>
      </c>
      <c r="M27" s="43">
        <v>323.91000000000003</v>
      </c>
      <c r="N27" s="43">
        <v>64.78</v>
      </c>
      <c r="O27" s="43">
        <v>388.69</v>
      </c>
    </row>
    <row r="28" spans="1:15" x14ac:dyDescent="0.2">
      <c r="A28" s="66">
        <v>100074</v>
      </c>
      <c r="B28" s="43" t="s">
        <v>66</v>
      </c>
      <c r="C28" s="43" t="s">
        <v>301</v>
      </c>
      <c r="D28" s="43">
        <v>43832</v>
      </c>
      <c r="E28" s="43">
        <v>3</v>
      </c>
      <c r="F28" s="43">
        <v>250.56</v>
      </c>
      <c r="G28" s="43">
        <v>5.32</v>
      </c>
      <c r="H28" s="43">
        <v>30.81</v>
      </c>
      <c r="I28" s="43">
        <v>0.28999999999999998</v>
      </c>
      <c r="J28" s="43">
        <v>22.41</v>
      </c>
      <c r="K28" s="43">
        <v>6.93</v>
      </c>
      <c r="L28" s="43">
        <v>7.6</v>
      </c>
      <c r="M28" s="43">
        <v>323.91000000000003</v>
      </c>
      <c r="N28" s="43">
        <v>64.78</v>
      </c>
      <c r="O28" s="43">
        <v>388.69</v>
      </c>
    </row>
    <row r="29" spans="1:15" x14ac:dyDescent="0.2">
      <c r="A29" s="66">
        <v>100074</v>
      </c>
      <c r="B29" s="43" t="s">
        <v>66</v>
      </c>
      <c r="C29" s="43" t="s">
        <v>301</v>
      </c>
      <c r="D29" s="43">
        <v>43832</v>
      </c>
      <c r="E29" s="43">
        <v>4</v>
      </c>
      <c r="F29" s="43">
        <v>250.56</v>
      </c>
      <c r="G29" s="43">
        <v>5.32</v>
      </c>
      <c r="H29" s="43">
        <v>30.81</v>
      </c>
      <c r="I29" s="43">
        <v>0.28999999999999998</v>
      </c>
      <c r="J29" s="43">
        <v>22.41</v>
      </c>
      <c r="K29" s="43">
        <v>6.93</v>
      </c>
      <c r="L29" s="43">
        <v>7.6</v>
      </c>
      <c r="M29" s="43">
        <v>323.91000000000003</v>
      </c>
      <c r="N29" s="43">
        <v>64.78</v>
      </c>
      <c r="O29" s="43">
        <v>388.69</v>
      </c>
    </row>
    <row r="30" spans="1:15" x14ac:dyDescent="0.2">
      <c r="A30" s="66">
        <v>100074</v>
      </c>
      <c r="B30" s="43" t="s">
        <v>66</v>
      </c>
      <c r="C30" s="43" t="s">
        <v>301</v>
      </c>
      <c r="D30" s="43">
        <v>43832</v>
      </c>
      <c r="E30" s="43">
        <v>5</v>
      </c>
      <c r="F30" s="43">
        <v>250.56</v>
      </c>
      <c r="G30" s="43">
        <v>5.32</v>
      </c>
      <c r="H30" s="43">
        <v>35.299999999999997</v>
      </c>
      <c r="I30" s="43">
        <v>0.33</v>
      </c>
      <c r="J30" s="43">
        <v>22.41</v>
      </c>
      <c r="K30" s="43">
        <v>6.93</v>
      </c>
      <c r="L30" s="43">
        <v>7.6</v>
      </c>
      <c r="M30" s="43">
        <v>328.44</v>
      </c>
      <c r="N30" s="43">
        <v>65.69</v>
      </c>
      <c r="O30" s="43">
        <v>394.13</v>
      </c>
    </row>
    <row r="31" spans="1:15" x14ac:dyDescent="0.2">
      <c r="A31" s="66">
        <v>100074</v>
      </c>
      <c r="B31" s="43" t="s">
        <v>66</v>
      </c>
      <c r="C31" s="43" t="s">
        <v>301</v>
      </c>
      <c r="D31" s="43">
        <v>43832</v>
      </c>
      <c r="E31" s="43">
        <v>6</v>
      </c>
      <c r="F31" s="43">
        <v>250.56</v>
      </c>
      <c r="G31" s="43">
        <v>5.32</v>
      </c>
      <c r="H31" s="43">
        <v>35.299999999999997</v>
      </c>
      <c r="I31" s="43">
        <v>0.33</v>
      </c>
      <c r="J31" s="43">
        <v>22.41</v>
      </c>
      <c r="K31" s="43">
        <v>6.93</v>
      </c>
      <c r="L31" s="43">
        <v>7.6</v>
      </c>
      <c r="M31" s="43">
        <v>328.44</v>
      </c>
      <c r="N31" s="43">
        <v>65.69</v>
      </c>
      <c r="O31" s="43">
        <v>394.13</v>
      </c>
    </row>
    <row r="32" spans="1:15" x14ac:dyDescent="0.2">
      <c r="A32" s="66">
        <v>100074</v>
      </c>
      <c r="B32" s="43" t="s">
        <v>66</v>
      </c>
      <c r="C32" s="43" t="s">
        <v>301</v>
      </c>
      <c r="D32" s="43">
        <v>43832</v>
      </c>
      <c r="E32" s="43">
        <v>7</v>
      </c>
      <c r="F32" s="43">
        <v>250.56</v>
      </c>
      <c r="G32" s="43">
        <v>5.32</v>
      </c>
      <c r="H32" s="43">
        <v>35.299999999999997</v>
      </c>
      <c r="I32" s="43">
        <v>0.33</v>
      </c>
      <c r="J32" s="43">
        <v>22.41</v>
      </c>
      <c r="K32" s="43">
        <v>6.93</v>
      </c>
      <c r="L32" s="43">
        <v>7.6</v>
      </c>
      <c r="M32" s="43">
        <v>328.44</v>
      </c>
      <c r="N32" s="43">
        <v>65.69</v>
      </c>
      <c r="O32" s="43">
        <v>394.13</v>
      </c>
    </row>
    <row r="33" spans="1:15" x14ac:dyDescent="0.2">
      <c r="A33" s="66">
        <v>100074</v>
      </c>
      <c r="B33" s="43" t="s">
        <v>66</v>
      </c>
      <c r="C33" s="43" t="s">
        <v>301</v>
      </c>
      <c r="D33" s="43">
        <v>43832</v>
      </c>
      <c r="E33" s="43">
        <v>8</v>
      </c>
      <c r="F33" s="43">
        <v>250.56</v>
      </c>
      <c r="G33" s="43">
        <v>5.32</v>
      </c>
      <c r="H33" s="43">
        <v>35.299999999999997</v>
      </c>
      <c r="I33" s="43">
        <v>0.33</v>
      </c>
      <c r="J33" s="43">
        <v>22.41</v>
      </c>
      <c r="K33" s="43">
        <v>6.93</v>
      </c>
      <c r="L33" s="43">
        <v>7.6</v>
      </c>
      <c r="M33" s="43">
        <v>328.44</v>
      </c>
      <c r="N33" s="43">
        <v>65.69</v>
      </c>
      <c r="O33" s="43">
        <v>394.13</v>
      </c>
    </row>
    <row r="34" spans="1:15" x14ac:dyDescent="0.2">
      <c r="A34" s="66">
        <v>100074</v>
      </c>
      <c r="B34" s="43" t="s">
        <v>66</v>
      </c>
      <c r="C34" s="43" t="s">
        <v>301</v>
      </c>
      <c r="D34" s="43">
        <v>43832</v>
      </c>
      <c r="E34" s="43">
        <v>9</v>
      </c>
      <c r="F34" s="43">
        <v>250.56</v>
      </c>
      <c r="G34" s="43">
        <v>5.32</v>
      </c>
      <c r="H34" s="43">
        <v>35.299999999999997</v>
      </c>
      <c r="I34" s="43">
        <v>0.33</v>
      </c>
      <c r="J34" s="43">
        <v>22.41</v>
      </c>
      <c r="K34" s="43">
        <v>6.93</v>
      </c>
      <c r="L34" s="43">
        <v>7.6</v>
      </c>
      <c r="M34" s="43">
        <v>328.44</v>
      </c>
      <c r="N34" s="43">
        <v>65.69</v>
      </c>
      <c r="O34" s="43">
        <v>394.13</v>
      </c>
    </row>
    <row r="35" spans="1:15" x14ac:dyDescent="0.2">
      <c r="A35" s="66">
        <v>100074</v>
      </c>
      <c r="B35" s="43" t="s">
        <v>66</v>
      </c>
      <c r="C35" s="43" t="s">
        <v>301</v>
      </c>
      <c r="D35" s="43">
        <v>43832</v>
      </c>
      <c r="E35" s="43">
        <v>10</v>
      </c>
      <c r="F35" s="43">
        <v>250.56</v>
      </c>
      <c r="G35" s="43">
        <v>5.32</v>
      </c>
      <c r="H35" s="43">
        <v>38.71</v>
      </c>
      <c r="I35" s="43">
        <v>0.36</v>
      </c>
      <c r="J35" s="43">
        <v>22.41</v>
      </c>
      <c r="K35" s="43">
        <v>6.93</v>
      </c>
      <c r="L35" s="43">
        <v>7.6</v>
      </c>
      <c r="M35" s="43">
        <v>331.89</v>
      </c>
      <c r="N35" s="43">
        <v>66.38</v>
      </c>
      <c r="O35" s="43">
        <v>398.27</v>
      </c>
    </row>
    <row r="36" spans="1:15" x14ac:dyDescent="0.2">
      <c r="A36" s="66">
        <v>100074</v>
      </c>
      <c r="B36" s="43" t="s">
        <v>66</v>
      </c>
      <c r="C36" s="43" t="s">
        <v>301</v>
      </c>
      <c r="D36" s="43">
        <v>43832</v>
      </c>
      <c r="E36" s="43">
        <v>11</v>
      </c>
      <c r="F36" s="43">
        <v>250.56</v>
      </c>
      <c r="G36" s="43">
        <v>5.32</v>
      </c>
      <c r="H36" s="43">
        <v>38.71</v>
      </c>
      <c r="I36" s="43">
        <v>0.36</v>
      </c>
      <c r="J36" s="43">
        <v>22.41</v>
      </c>
      <c r="K36" s="43">
        <v>6.93</v>
      </c>
      <c r="L36" s="43">
        <v>7.6</v>
      </c>
      <c r="M36" s="43">
        <v>331.89</v>
      </c>
      <c r="N36" s="43">
        <v>66.38</v>
      </c>
      <c r="O36" s="43">
        <v>398.27</v>
      </c>
    </row>
    <row r="37" spans="1:15" x14ac:dyDescent="0.2">
      <c r="A37" s="66">
        <v>100074</v>
      </c>
      <c r="B37" s="43" t="s">
        <v>66</v>
      </c>
      <c r="C37" s="43" t="s">
        <v>301</v>
      </c>
      <c r="D37" s="43">
        <v>43832</v>
      </c>
      <c r="E37" s="43">
        <v>12</v>
      </c>
      <c r="F37" s="43">
        <v>250.56</v>
      </c>
      <c r="G37" s="43">
        <v>5.32</v>
      </c>
      <c r="H37" s="43">
        <v>38.71</v>
      </c>
      <c r="I37" s="43">
        <v>0.36</v>
      </c>
      <c r="J37" s="43">
        <v>22.41</v>
      </c>
      <c r="K37" s="43">
        <v>6.93</v>
      </c>
      <c r="L37" s="43">
        <v>7.6</v>
      </c>
      <c r="M37" s="43">
        <v>331.89</v>
      </c>
      <c r="N37" s="43">
        <v>66.38</v>
      </c>
      <c r="O37" s="43">
        <v>398.27</v>
      </c>
    </row>
    <row r="38" spans="1:15" x14ac:dyDescent="0.2">
      <c r="A38" s="66">
        <v>100074</v>
      </c>
      <c r="B38" s="43" t="s">
        <v>66</v>
      </c>
      <c r="C38" s="43" t="s">
        <v>301</v>
      </c>
      <c r="D38" s="43">
        <v>43832</v>
      </c>
      <c r="E38" s="43">
        <v>13</v>
      </c>
      <c r="F38" s="43">
        <v>250.56</v>
      </c>
      <c r="G38" s="43">
        <v>5.32</v>
      </c>
      <c r="H38" s="43">
        <v>35.299999999999997</v>
      </c>
      <c r="I38" s="43">
        <v>0.33</v>
      </c>
      <c r="J38" s="43">
        <v>22.41</v>
      </c>
      <c r="K38" s="43">
        <v>6.93</v>
      </c>
      <c r="L38" s="43">
        <v>7.6</v>
      </c>
      <c r="M38" s="43">
        <v>328.44</v>
      </c>
      <c r="N38" s="43">
        <v>65.69</v>
      </c>
      <c r="O38" s="43">
        <v>394.13</v>
      </c>
    </row>
    <row r="39" spans="1:15" x14ac:dyDescent="0.2">
      <c r="A39" s="66">
        <v>100074</v>
      </c>
      <c r="B39" s="43" t="s">
        <v>66</v>
      </c>
      <c r="C39" s="43" t="s">
        <v>301</v>
      </c>
      <c r="D39" s="43">
        <v>43832</v>
      </c>
      <c r="E39" s="43">
        <v>14</v>
      </c>
      <c r="F39" s="43">
        <v>250.56</v>
      </c>
      <c r="G39" s="43">
        <v>5.32</v>
      </c>
      <c r="H39" s="43">
        <v>35.299999999999997</v>
      </c>
      <c r="I39" s="43">
        <v>0.33</v>
      </c>
      <c r="J39" s="43">
        <v>22.41</v>
      </c>
      <c r="K39" s="43">
        <v>6.93</v>
      </c>
      <c r="L39" s="43">
        <v>7.6</v>
      </c>
      <c r="M39" s="43">
        <v>328.44</v>
      </c>
      <c r="N39" s="43">
        <v>65.69</v>
      </c>
      <c r="O39" s="43">
        <v>394.13</v>
      </c>
    </row>
    <row r="40" spans="1:15" x14ac:dyDescent="0.2">
      <c r="A40" s="66">
        <v>100074</v>
      </c>
      <c r="B40" s="43" t="s">
        <v>66</v>
      </c>
      <c r="C40" s="43" t="s">
        <v>301</v>
      </c>
      <c r="D40" s="43">
        <v>43832</v>
      </c>
      <c r="E40" s="43">
        <v>15</v>
      </c>
      <c r="F40" s="43">
        <v>250.56</v>
      </c>
      <c r="G40" s="43">
        <v>5.32</v>
      </c>
      <c r="H40" s="43">
        <v>35.299999999999997</v>
      </c>
      <c r="I40" s="43">
        <v>0.33</v>
      </c>
      <c r="J40" s="43">
        <v>22.41</v>
      </c>
      <c r="K40" s="43">
        <v>6.93</v>
      </c>
      <c r="L40" s="43">
        <v>7.6</v>
      </c>
      <c r="M40" s="43">
        <v>328.44</v>
      </c>
      <c r="N40" s="43">
        <v>65.69</v>
      </c>
      <c r="O40" s="43">
        <v>394.13</v>
      </c>
    </row>
    <row r="41" spans="1:15" x14ac:dyDescent="0.2">
      <c r="A41" s="66">
        <v>100074</v>
      </c>
      <c r="B41" s="43" t="s">
        <v>66</v>
      </c>
      <c r="C41" s="43" t="s">
        <v>301</v>
      </c>
      <c r="D41" s="43">
        <v>43832</v>
      </c>
      <c r="E41" s="43">
        <v>16</v>
      </c>
      <c r="F41" s="43">
        <v>250.56</v>
      </c>
      <c r="G41" s="43">
        <v>5.32</v>
      </c>
      <c r="H41" s="43">
        <v>35.299999999999997</v>
      </c>
      <c r="I41" s="43">
        <v>0.33</v>
      </c>
      <c r="J41" s="43">
        <v>22.41</v>
      </c>
      <c r="K41" s="43">
        <v>6.93</v>
      </c>
      <c r="L41" s="43">
        <v>7.6</v>
      </c>
      <c r="M41" s="43">
        <v>328.44</v>
      </c>
      <c r="N41" s="43">
        <v>65.69</v>
      </c>
      <c r="O41" s="43">
        <v>394.13</v>
      </c>
    </row>
    <row r="42" spans="1:15" x14ac:dyDescent="0.2">
      <c r="A42" s="66">
        <v>100074</v>
      </c>
      <c r="B42" s="43" t="s">
        <v>66</v>
      </c>
      <c r="C42" s="43" t="s">
        <v>301</v>
      </c>
      <c r="D42" s="43">
        <v>43832</v>
      </c>
      <c r="E42" s="43">
        <v>17</v>
      </c>
      <c r="F42" s="43">
        <v>250.56</v>
      </c>
      <c r="G42" s="43">
        <v>5.32</v>
      </c>
      <c r="H42" s="43">
        <v>35.299999999999997</v>
      </c>
      <c r="I42" s="43">
        <v>0.33</v>
      </c>
      <c r="J42" s="43">
        <v>22.41</v>
      </c>
      <c r="K42" s="43">
        <v>6.93</v>
      </c>
      <c r="L42" s="43">
        <v>7.6</v>
      </c>
      <c r="M42" s="43">
        <v>328.44</v>
      </c>
      <c r="N42" s="43">
        <v>65.69</v>
      </c>
      <c r="O42" s="43">
        <v>394.13</v>
      </c>
    </row>
    <row r="43" spans="1:15" x14ac:dyDescent="0.2">
      <c r="A43" s="66">
        <v>100074</v>
      </c>
      <c r="B43" s="43" t="s">
        <v>66</v>
      </c>
      <c r="C43" s="43" t="s">
        <v>301</v>
      </c>
      <c r="D43" s="43">
        <v>43832</v>
      </c>
      <c r="E43" s="43">
        <v>18</v>
      </c>
      <c r="F43" s="43">
        <v>250.56</v>
      </c>
      <c r="G43" s="43">
        <v>5.32</v>
      </c>
      <c r="H43" s="43">
        <v>35.299999999999997</v>
      </c>
      <c r="I43" s="43">
        <v>0.33</v>
      </c>
      <c r="J43" s="43">
        <v>22.41</v>
      </c>
      <c r="K43" s="43">
        <v>6.93</v>
      </c>
      <c r="L43" s="43">
        <v>7.6</v>
      </c>
      <c r="M43" s="43">
        <v>328.44</v>
      </c>
      <c r="N43" s="43">
        <v>65.69</v>
      </c>
      <c r="O43" s="43">
        <v>394.13</v>
      </c>
    </row>
    <row r="44" spans="1:15" x14ac:dyDescent="0.2">
      <c r="A44" s="66">
        <v>100074</v>
      </c>
      <c r="B44" s="43" t="s">
        <v>66</v>
      </c>
      <c r="C44" s="43" t="s">
        <v>301</v>
      </c>
      <c r="D44" s="43">
        <v>43832</v>
      </c>
      <c r="E44" s="43">
        <v>19</v>
      </c>
      <c r="F44" s="43">
        <v>250.56</v>
      </c>
      <c r="G44" s="43">
        <v>5.32</v>
      </c>
      <c r="H44" s="43">
        <v>38.71</v>
      </c>
      <c r="I44" s="43">
        <v>0.36</v>
      </c>
      <c r="J44" s="43">
        <v>22.41</v>
      </c>
      <c r="K44" s="43">
        <v>6.93</v>
      </c>
      <c r="L44" s="43">
        <v>7.6</v>
      </c>
      <c r="M44" s="43">
        <v>331.89</v>
      </c>
      <c r="N44" s="43">
        <v>66.38</v>
      </c>
      <c r="O44" s="43">
        <v>398.27</v>
      </c>
    </row>
    <row r="45" spans="1:15" x14ac:dyDescent="0.2">
      <c r="A45" s="66">
        <v>100074</v>
      </c>
      <c r="B45" s="43" t="s">
        <v>66</v>
      </c>
      <c r="C45" s="43" t="s">
        <v>301</v>
      </c>
      <c r="D45" s="43">
        <v>43832</v>
      </c>
      <c r="E45" s="43">
        <v>20</v>
      </c>
      <c r="F45" s="43">
        <v>250.56</v>
      </c>
      <c r="G45" s="43">
        <v>5.32</v>
      </c>
      <c r="H45" s="43">
        <v>38.71</v>
      </c>
      <c r="I45" s="43">
        <v>0.36</v>
      </c>
      <c r="J45" s="43">
        <v>22.41</v>
      </c>
      <c r="K45" s="43">
        <v>6.93</v>
      </c>
      <c r="L45" s="43">
        <v>7.6</v>
      </c>
      <c r="M45" s="43">
        <v>331.89</v>
      </c>
      <c r="N45" s="43">
        <v>66.38</v>
      </c>
      <c r="O45" s="43">
        <v>398.27</v>
      </c>
    </row>
    <row r="46" spans="1:15" x14ac:dyDescent="0.2">
      <c r="A46" s="66">
        <v>100074</v>
      </c>
      <c r="B46" s="43" t="s">
        <v>66</v>
      </c>
      <c r="C46" s="43" t="s">
        <v>301</v>
      </c>
      <c r="D46" s="43">
        <v>43832</v>
      </c>
      <c r="E46" s="43">
        <v>21</v>
      </c>
      <c r="F46" s="43">
        <v>250.56</v>
      </c>
      <c r="G46" s="43">
        <v>5.32</v>
      </c>
      <c r="H46" s="43">
        <v>38.71</v>
      </c>
      <c r="I46" s="43">
        <v>0.36</v>
      </c>
      <c r="J46" s="43">
        <v>22.41</v>
      </c>
      <c r="K46" s="43">
        <v>6.93</v>
      </c>
      <c r="L46" s="43">
        <v>7.6</v>
      </c>
      <c r="M46" s="43">
        <v>331.89</v>
      </c>
      <c r="N46" s="43">
        <v>66.38</v>
      </c>
      <c r="O46" s="43">
        <v>398.27</v>
      </c>
    </row>
    <row r="47" spans="1:15" x14ac:dyDescent="0.2">
      <c r="A47" s="66">
        <v>100074</v>
      </c>
      <c r="B47" s="43" t="s">
        <v>66</v>
      </c>
      <c r="C47" s="43" t="s">
        <v>301</v>
      </c>
      <c r="D47" s="43">
        <v>43832</v>
      </c>
      <c r="E47" s="43">
        <v>22</v>
      </c>
      <c r="F47" s="43">
        <v>250.56</v>
      </c>
      <c r="G47" s="43">
        <v>5.32</v>
      </c>
      <c r="H47" s="43">
        <v>35.299999999999997</v>
      </c>
      <c r="I47" s="43">
        <v>0.33</v>
      </c>
      <c r="J47" s="43">
        <v>22.41</v>
      </c>
      <c r="K47" s="43">
        <v>6.93</v>
      </c>
      <c r="L47" s="43">
        <v>7.6</v>
      </c>
      <c r="M47" s="43">
        <v>328.44</v>
      </c>
      <c r="N47" s="43">
        <v>65.69</v>
      </c>
      <c r="O47" s="43">
        <v>394.13</v>
      </c>
    </row>
    <row r="48" spans="1:15" x14ac:dyDescent="0.2">
      <c r="A48" s="66">
        <v>100074</v>
      </c>
      <c r="B48" s="43" t="s">
        <v>66</v>
      </c>
      <c r="C48" s="43" t="s">
        <v>301</v>
      </c>
      <c r="D48" s="43">
        <v>43832</v>
      </c>
      <c r="E48" s="43">
        <v>23</v>
      </c>
      <c r="F48" s="43">
        <v>250.56</v>
      </c>
      <c r="G48" s="43">
        <v>5.32</v>
      </c>
      <c r="H48" s="43">
        <v>35.299999999999997</v>
      </c>
      <c r="I48" s="43">
        <v>0.33</v>
      </c>
      <c r="J48" s="43">
        <v>22.41</v>
      </c>
      <c r="K48" s="43">
        <v>6.93</v>
      </c>
      <c r="L48" s="43">
        <v>7.6</v>
      </c>
      <c r="M48" s="43">
        <v>328.44</v>
      </c>
      <c r="N48" s="43">
        <v>65.69</v>
      </c>
      <c r="O48" s="43">
        <v>394.13</v>
      </c>
    </row>
    <row r="49" spans="1:15" x14ac:dyDescent="0.2">
      <c r="A49" s="66">
        <v>100074</v>
      </c>
      <c r="B49" s="43" t="s">
        <v>66</v>
      </c>
      <c r="C49" s="43" t="s">
        <v>301</v>
      </c>
      <c r="D49" s="43">
        <v>43832</v>
      </c>
      <c r="E49" s="43">
        <v>24</v>
      </c>
      <c r="F49" s="43">
        <v>250.56</v>
      </c>
      <c r="G49" s="43">
        <v>5.32</v>
      </c>
      <c r="H49" s="43">
        <v>30.81</v>
      </c>
      <c r="I49" s="43">
        <v>0.28999999999999998</v>
      </c>
      <c r="J49" s="43">
        <v>22.41</v>
      </c>
      <c r="K49" s="43">
        <v>6.93</v>
      </c>
      <c r="L49" s="43">
        <v>7.6</v>
      </c>
      <c r="M49" s="43">
        <v>323.91000000000003</v>
      </c>
      <c r="N49" s="43">
        <v>64.78</v>
      </c>
      <c r="O49" s="43">
        <v>388.69</v>
      </c>
    </row>
    <row r="50" spans="1:15" x14ac:dyDescent="0.2">
      <c r="A50" s="66">
        <v>100074</v>
      </c>
      <c r="B50" s="43" t="s">
        <v>66</v>
      </c>
      <c r="C50" s="43" t="s">
        <v>301</v>
      </c>
      <c r="D50" s="43">
        <v>43833</v>
      </c>
      <c r="E50" s="43">
        <v>1</v>
      </c>
      <c r="F50" s="43">
        <v>250.56</v>
      </c>
      <c r="G50" s="43">
        <v>5.32</v>
      </c>
      <c r="H50" s="43">
        <v>30.81</v>
      </c>
      <c r="I50" s="43">
        <v>0.28999999999999998</v>
      </c>
      <c r="J50" s="43">
        <v>22.41</v>
      </c>
      <c r="K50" s="43">
        <v>6.93</v>
      </c>
      <c r="L50" s="43">
        <v>7.6</v>
      </c>
      <c r="M50" s="43">
        <v>323.91000000000003</v>
      </c>
      <c r="N50" s="43">
        <v>64.78</v>
      </c>
      <c r="O50" s="43">
        <v>388.69</v>
      </c>
    </row>
    <row r="51" spans="1:15" x14ac:dyDescent="0.2">
      <c r="A51" s="66">
        <v>100074</v>
      </c>
      <c r="B51" s="43" t="s">
        <v>66</v>
      </c>
      <c r="C51" s="43" t="s">
        <v>301</v>
      </c>
      <c r="D51" s="43">
        <v>43833</v>
      </c>
      <c r="E51" s="43">
        <v>2</v>
      </c>
      <c r="F51" s="43">
        <v>250.56</v>
      </c>
      <c r="G51" s="43">
        <v>5.32</v>
      </c>
      <c r="H51" s="43">
        <v>30.81</v>
      </c>
      <c r="I51" s="43">
        <v>0.28999999999999998</v>
      </c>
      <c r="J51" s="43">
        <v>22.41</v>
      </c>
      <c r="K51" s="43">
        <v>6.93</v>
      </c>
      <c r="L51" s="43">
        <v>7.6</v>
      </c>
      <c r="M51" s="43">
        <v>323.91000000000003</v>
      </c>
      <c r="N51" s="43">
        <v>64.78</v>
      </c>
      <c r="O51" s="43">
        <v>388.69</v>
      </c>
    </row>
    <row r="52" spans="1:15" x14ac:dyDescent="0.2">
      <c r="A52" s="66">
        <v>100074</v>
      </c>
      <c r="B52" s="43" t="s">
        <v>66</v>
      </c>
      <c r="C52" s="43" t="s">
        <v>301</v>
      </c>
      <c r="D52" s="43">
        <v>43833</v>
      </c>
      <c r="E52" s="43">
        <v>3</v>
      </c>
      <c r="F52" s="43">
        <v>250.56</v>
      </c>
      <c r="G52" s="43">
        <v>5.32</v>
      </c>
      <c r="H52" s="43">
        <v>30.81</v>
      </c>
      <c r="I52" s="43">
        <v>0.28999999999999998</v>
      </c>
      <c r="J52" s="43">
        <v>22.41</v>
      </c>
      <c r="K52" s="43">
        <v>6.93</v>
      </c>
      <c r="L52" s="43">
        <v>7.6</v>
      </c>
      <c r="M52" s="43">
        <v>323.91000000000003</v>
      </c>
      <c r="N52" s="43">
        <v>64.78</v>
      </c>
      <c r="O52" s="43">
        <v>388.69</v>
      </c>
    </row>
    <row r="53" spans="1:15" x14ac:dyDescent="0.2">
      <c r="A53" s="66">
        <v>100074</v>
      </c>
      <c r="B53" s="43" t="s">
        <v>66</v>
      </c>
      <c r="C53" s="43" t="s">
        <v>301</v>
      </c>
      <c r="D53" s="43">
        <v>43833</v>
      </c>
      <c r="E53" s="43">
        <v>4</v>
      </c>
      <c r="F53" s="43">
        <v>250.56</v>
      </c>
      <c r="G53" s="43">
        <v>5.32</v>
      </c>
      <c r="H53" s="43">
        <v>30.81</v>
      </c>
      <c r="I53" s="43">
        <v>0.28999999999999998</v>
      </c>
      <c r="J53" s="43">
        <v>22.41</v>
      </c>
      <c r="K53" s="43">
        <v>6.93</v>
      </c>
      <c r="L53" s="43">
        <v>7.6</v>
      </c>
      <c r="M53" s="43">
        <v>323.91000000000003</v>
      </c>
      <c r="N53" s="43">
        <v>64.78</v>
      </c>
      <c r="O53" s="43">
        <v>388.69</v>
      </c>
    </row>
    <row r="54" spans="1:15" x14ac:dyDescent="0.2">
      <c r="A54" s="66">
        <v>100074</v>
      </c>
      <c r="B54" s="43" t="s">
        <v>66</v>
      </c>
      <c r="C54" s="43" t="s">
        <v>301</v>
      </c>
      <c r="D54" s="43">
        <v>43833</v>
      </c>
      <c r="E54" s="43">
        <v>5</v>
      </c>
      <c r="F54" s="43">
        <v>250.56</v>
      </c>
      <c r="G54" s="43">
        <v>5.32</v>
      </c>
      <c r="H54" s="43">
        <v>35.299999999999997</v>
      </c>
      <c r="I54" s="43">
        <v>0.33</v>
      </c>
      <c r="J54" s="43">
        <v>22.41</v>
      </c>
      <c r="K54" s="43">
        <v>6.93</v>
      </c>
      <c r="L54" s="43">
        <v>7.6</v>
      </c>
      <c r="M54" s="43">
        <v>328.44</v>
      </c>
      <c r="N54" s="43">
        <v>65.69</v>
      </c>
      <c r="O54" s="43">
        <v>394.13</v>
      </c>
    </row>
    <row r="55" spans="1:15" x14ac:dyDescent="0.2">
      <c r="A55" s="66">
        <v>100074</v>
      </c>
      <c r="B55" s="43" t="s">
        <v>66</v>
      </c>
      <c r="C55" s="43" t="s">
        <v>301</v>
      </c>
      <c r="D55" s="43">
        <v>43833</v>
      </c>
      <c r="E55" s="43">
        <v>6</v>
      </c>
      <c r="F55" s="43">
        <v>250.56</v>
      </c>
      <c r="G55" s="43">
        <v>5.32</v>
      </c>
      <c r="H55" s="43">
        <v>35.299999999999997</v>
      </c>
      <c r="I55" s="43">
        <v>0.33</v>
      </c>
      <c r="J55" s="43">
        <v>22.41</v>
      </c>
      <c r="K55" s="43">
        <v>6.93</v>
      </c>
      <c r="L55" s="43">
        <v>7.6</v>
      </c>
      <c r="M55" s="43">
        <v>328.44</v>
      </c>
      <c r="N55" s="43">
        <v>65.69</v>
      </c>
      <c r="O55" s="43">
        <v>394.13</v>
      </c>
    </row>
    <row r="56" spans="1:15" x14ac:dyDescent="0.2">
      <c r="A56" s="66">
        <v>100074</v>
      </c>
      <c r="B56" s="43" t="s">
        <v>66</v>
      </c>
      <c r="C56" s="43" t="s">
        <v>301</v>
      </c>
      <c r="D56" s="43">
        <v>43833</v>
      </c>
      <c r="E56" s="43">
        <v>7</v>
      </c>
      <c r="F56" s="43">
        <v>250.56</v>
      </c>
      <c r="G56" s="43">
        <v>5.32</v>
      </c>
      <c r="H56" s="43">
        <v>35.299999999999997</v>
      </c>
      <c r="I56" s="43">
        <v>0.33</v>
      </c>
      <c r="J56" s="43">
        <v>22.41</v>
      </c>
      <c r="K56" s="43">
        <v>6.93</v>
      </c>
      <c r="L56" s="43">
        <v>7.6</v>
      </c>
      <c r="M56" s="43">
        <v>328.44</v>
      </c>
      <c r="N56" s="43">
        <v>65.69</v>
      </c>
      <c r="O56" s="43">
        <v>394.13</v>
      </c>
    </row>
    <row r="57" spans="1:15" x14ac:dyDescent="0.2">
      <c r="A57" s="66">
        <v>100074</v>
      </c>
      <c r="B57" s="43" t="s">
        <v>66</v>
      </c>
      <c r="C57" s="43" t="s">
        <v>301</v>
      </c>
      <c r="D57" s="43">
        <v>43833</v>
      </c>
      <c r="E57" s="43">
        <v>8</v>
      </c>
      <c r="F57" s="43">
        <v>250.56</v>
      </c>
      <c r="G57" s="43">
        <v>5.32</v>
      </c>
      <c r="H57" s="43">
        <v>35.299999999999997</v>
      </c>
      <c r="I57" s="43">
        <v>0.33</v>
      </c>
      <c r="J57" s="43">
        <v>22.41</v>
      </c>
      <c r="K57" s="43">
        <v>6.93</v>
      </c>
      <c r="L57" s="43">
        <v>7.6</v>
      </c>
      <c r="M57" s="43">
        <v>328.44</v>
      </c>
      <c r="N57" s="43">
        <v>65.69</v>
      </c>
      <c r="O57" s="43">
        <v>394.13</v>
      </c>
    </row>
    <row r="58" spans="1:15" x14ac:dyDescent="0.2">
      <c r="A58" s="66">
        <v>100074</v>
      </c>
      <c r="B58" s="43" t="s">
        <v>66</v>
      </c>
      <c r="C58" s="43" t="s">
        <v>301</v>
      </c>
      <c r="D58" s="43">
        <v>43833</v>
      </c>
      <c r="E58" s="43">
        <v>9</v>
      </c>
      <c r="F58" s="43">
        <v>250.56</v>
      </c>
      <c r="G58" s="43">
        <v>5.32</v>
      </c>
      <c r="H58" s="43">
        <v>35.299999999999997</v>
      </c>
      <c r="I58" s="43">
        <v>0.33</v>
      </c>
      <c r="J58" s="43">
        <v>22.41</v>
      </c>
      <c r="K58" s="43">
        <v>6.93</v>
      </c>
      <c r="L58" s="43">
        <v>7.6</v>
      </c>
      <c r="M58" s="43">
        <v>328.44</v>
      </c>
      <c r="N58" s="43">
        <v>65.69</v>
      </c>
      <c r="O58" s="43">
        <v>394.13</v>
      </c>
    </row>
    <row r="59" spans="1:15" x14ac:dyDescent="0.2">
      <c r="A59" s="66">
        <v>100074</v>
      </c>
      <c r="B59" s="43" t="s">
        <v>66</v>
      </c>
      <c r="C59" s="43" t="s">
        <v>301</v>
      </c>
      <c r="D59" s="43">
        <v>43833</v>
      </c>
      <c r="E59" s="43">
        <v>10</v>
      </c>
      <c r="F59" s="43">
        <v>250.56</v>
      </c>
      <c r="G59" s="43">
        <v>5.32</v>
      </c>
      <c r="H59" s="43">
        <v>38.71</v>
      </c>
      <c r="I59" s="43">
        <v>0.36</v>
      </c>
      <c r="J59" s="43">
        <v>22.41</v>
      </c>
      <c r="K59" s="43">
        <v>6.93</v>
      </c>
      <c r="L59" s="43">
        <v>7.6</v>
      </c>
      <c r="M59" s="43">
        <v>331.89</v>
      </c>
      <c r="N59" s="43">
        <v>66.38</v>
      </c>
      <c r="O59" s="43">
        <v>398.27</v>
      </c>
    </row>
    <row r="60" spans="1:15" x14ac:dyDescent="0.2">
      <c r="A60" s="66">
        <v>100074</v>
      </c>
      <c r="B60" s="43" t="s">
        <v>66</v>
      </c>
      <c r="C60" s="43" t="s">
        <v>301</v>
      </c>
      <c r="D60" s="43">
        <v>43833</v>
      </c>
      <c r="E60" s="43">
        <v>11</v>
      </c>
      <c r="F60" s="43">
        <v>250.56</v>
      </c>
      <c r="G60" s="43">
        <v>5.32</v>
      </c>
      <c r="H60" s="43">
        <v>38.71</v>
      </c>
      <c r="I60" s="43">
        <v>0.36</v>
      </c>
      <c r="J60" s="43">
        <v>22.41</v>
      </c>
      <c r="K60" s="43">
        <v>6.93</v>
      </c>
      <c r="L60" s="43">
        <v>7.6</v>
      </c>
      <c r="M60" s="43">
        <v>331.89</v>
      </c>
      <c r="N60" s="43">
        <v>66.38</v>
      </c>
      <c r="O60" s="43">
        <v>398.27</v>
      </c>
    </row>
    <row r="61" spans="1:15" x14ac:dyDescent="0.2">
      <c r="A61" s="66">
        <v>100074</v>
      </c>
      <c r="B61" s="43" t="s">
        <v>66</v>
      </c>
      <c r="C61" s="43" t="s">
        <v>301</v>
      </c>
      <c r="D61" s="43">
        <v>43833</v>
      </c>
      <c r="E61" s="43">
        <v>12</v>
      </c>
      <c r="F61" s="43">
        <v>250.56</v>
      </c>
      <c r="G61" s="43">
        <v>5.32</v>
      </c>
      <c r="H61" s="43">
        <v>38.71</v>
      </c>
      <c r="I61" s="43">
        <v>0.36</v>
      </c>
      <c r="J61" s="43">
        <v>22.41</v>
      </c>
      <c r="K61" s="43">
        <v>6.93</v>
      </c>
      <c r="L61" s="43">
        <v>7.6</v>
      </c>
      <c r="M61" s="43">
        <v>331.89</v>
      </c>
      <c r="N61" s="43">
        <v>66.38</v>
      </c>
      <c r="O61" s="43">
        <v>398.27</v>
      </c>
    </row>
    <row r="62" spans="1:15" x14ac:dyDescent="0.2">
      <c r="A62" s="66">
        <v>100074</v>
      </c>
      <c r="B62" s="43" t="s">
        <v>66</v>
      </c>
      <c r="C62" s="43" t="s">
        <v>301</v>
      </c>
      <c r="D62" s="43">
        <v>43833</v>
      </c>
      <c r="E62" s="43">
        <v>13</v>
      </c>
      <c r="F62" s="43">
        <v>250.56</v>
      </c>
      <c r="G62" s="43">
        <v>5.32</v>
      </c>
      <c r="H62" s="43">
        <v>35.299999999999997</v>
      </c>
      <c r="I62" s="43">
        <v>0.33</v>
      </c>
      <c r="J62" s="43">
        <v>22.41</v>
      </c>
      <c r="K62" s="43">
        <v>6.93</v>
      </c>
      <c r="L62" s="43">
        <v>7.6</v>
      </c>
      <c r="M62" s="43">
        <v>328.44</v>
      </c>
      <c r="N62" s="43">
        <v>65.69</v>
      </c>
      <c r="O62" s="43">
        <v>394.13</v>
      </c>
    </row>
    <row r="63" spans="1:15" x14ac:dyDescent="0.2">
      <c r="A63" s="66">
        <v>100074</v>
      </c>
      <c r="B63" s="43" t="s">
        <v>66</v>
      </c>
      <c r="C63" s="43" t="s">
        <v>301</v>
      </c>
      <c r="D63" s="43">
        <v>43833</v>
      </c>
      <c r="E63" s="43">
        <v>14</v>
      </c>
      <c r="F63" s="43">
        <v>250.56</v>
      </c>
      <c r="G63" s="43">
        <v>5.32</v>
      </c>
      <c r="H63" s="43">
        <v>35.299999999999997</v>
      </c>
      <c r="I63" s="43">
        <v>0.33</v>
      </c>
      <c r="J63" s="43">
        <v>22.41</v>
      </c>
      <c r="K63" s="43">
        <v>6.93</v>
      </c>
      <c r="L63" s="43">
        <v>7.6</v>
      </c>
      <c r="M63" s="43">
        <v>328.44</v>
      </c>
      <c r="N63" s="43">
        <v>65.69</v>
      </c>
      <c r="O63" s="43">
        <v>394.13</v>
      </c>
    </row>
    <row r="64" spans="1:15" x14ac:dyDescent="0.2">
      <c r="A64" s="66">
        <v>100074</v>
      </c>
      <c r="B64" s="43" t="s">
        <v>66</v>
      </c>
      <c r="C64" s="43" t="s">
        <v>301</v>
      </c>
      <c r="D64" s="43">
        <v>43833</v>
      </c>
      <c r="E64" s="43">
        <v>15</v>
      </c>
      <c r="F64" s="43">
        <v>250.56</v>
      </c>
      <c r="G64" s="43">
        <v>5.32</v>
      </c>
      <c r="H64" s="43">
        <v>35.299999999999997</v>
      </c>
      <c r="I64" s="43">
        <v>0.33</v>
      </c>
      <c r="J64" s="43">
        <v>22.41</v>
      </c>
      <c r="K64" s="43">
        <v>6.93</v>
      </c>
      <c r="L64" s="43">
        <v>7.6</v>
      </c>
      <c r="M64" s="43">
        <v>328.44</v>
      </c>
      <c r="N64" s="43">
        <v>65.69</v>
      </c>
      <c r="O64" s="43">
        <v>394.13</v>
      </c>
    </row>
    <row r="65" spans="1:15" x14ac:dyDescent="0.2">
      <c r="A65" s="66">
        <v>100074</v>
      </c>
      <c r="B65" s="43" t="s">
        <v>66</v>
      </c>
      <c r="C65" s="43" t="s">
        <v>301</v>
      </c>
      <c r="D65" s="43">
        <v>43833</v>
      </c>
      <c r="E65" s="43">
        <v>16</v>
      </c>
      <c r="F65" s="43">
        <v>250.56</v>
      </c>
      <c r="G65" s="43">
        <v>5.32</v>
      </c>
      <c r="H65" s="43">
        <v>35.299999999999997</v>
      </c>
      <c r="I65" s="43">
        <v>0.33</v>
      </c>
      <c r="J65" s="43">
        <v>22.41</v>
      </c>
      <c r="K65" s="43">
        <v>6.93</v>
      </c>
      <c r="L65" s="43">
        <v>7.6</v>
      </c>
      <c r="M65" s="43">
        <v>328.44</v>
      </c>
      <c r="N65" s="43">
        <v>65.69</v>
      </c>
      <c r="O65" s="43">
        <v>394.13</v>
      </c>
    </row>
    <row r="66" spans="1:15" x14ac:dyDescent="0.2">
      <c r="A66" s="66">
        <v>100074</v>
      </c>
      <c r="B66" s="43" t="s">
        <v>66</v>
      </c>
      <c r="C66" s="43" t="s">
        <v>301</v>
      </c>
      <c r="D66" s="43">
        <v>43833</v>
      </c>
      <c r="E66" s="43">
        <v>17</v>
      </c>
      <c r="F66" s="43">
        <v>250.56</v>
      </c>
      <c r="G66" s="43">
        <v>5.32</v>
      </c>
      <c r="H66" s="43">
        <v>35.299999999999997</v>
      </c>
      <c r="I66" s="43">
        <v>0.33</v>
      </c>
      <c r="J66" s="43">
        <v>22.41</v>
      </c>
      <c r="K66" s="43">
        <v>6.93</v>
      </c>
      <c r="L66" s="43">
        <v>7.6</v>
      </c>
      <c r="M66" s="43">
        <v>328.44</v>
      </c>
      <c r="N66" s="43">
        <v>65.69</v>
      </c>
      <c r="O66" s="43">
        <v>394.13</v>
      </c>
    </row>
    <row r="67" spans="1:15" x14ac:dyDescent="0.2">
      <c r="A67" s="66">
        <v>100074</v>
      </c>
      <c r="B67" s="43" t="s">
        <v>66</v>
      </c>
      <c r="C67" s="43" t="s">
        <v>301</v>
      </c>
      <c r="D67" s="43">
        <v>43833</v>
      </c>
      <c r="E67" s="43">
        <v>18</v>
      </c>
      <c r="F67" s="43">
        <v>250.56</v>
      </c>
      <c r="G67" s="43">
        <v>5.32</v>
      </c>
      <c r="H67" s="43">
        <v>35.299999999999997</v>
      </c>
      <c r="I67" s="43">
        <v>0.33</v>
      </c>
      <c r="J67" s="43">
        <v>22.41</v>
      </c>
      <c r="K67" s="43">
        <v>6.93</v>
      </c>
      <c r="L67" s="43">
        <v>7.6</v>
      </c>
      <c r="M67" s="43">
        <v>328.44</v>
      </c>
      <c r="N67" s="43">
        <v>65.69</v>
      </c>
      <c r="O67" s="43">
        <v>394.13</v>
      </c>
    </row>
    <row r="68" spans="1:15" x14ac:dyDescent="0.2">
      <c r="A68" s="66">
        <v>100074</v>
      </c>
      <c r="B68" s="43" t="s">
        <v>66</v>
      </c>
      <c r="C68" s="43" t="s">
        <v>301</v>
      </c>
      <c r="D68" s="43">
        <v>43833</v>
      </c>
      <c r="E68" s="43">
        <v>19</v>
      </c>
      <c r="F68" s="43">
        <v>250.56</v>
      </c>
      <c r="G68" s="43">
        <v>5.32</v>
      </c>
      <c r="H68" s="43">
        <v>38.71</v>
      </c>
      <c r="I68" s="43">
        <v>0.36</v>
      </c>
      <c r="J68" s="43">
        <v>22.41</v>
      </c>
      <c r="K68" s="43">
        <v>6.93</v>
      </c>
      <c r="L68" s="43">
        <v>7.6</v>
      </c>
      <c r="M68" s="43">
        <v>331.89</v>
      </c>
      <c r="N68" s="43">
        <v>66.38</v>
      </c>
      <c r="O68" s="43">
        <v>398.27</v>
      </c>
    </row>
    <row r="69" spans="1:15" x14ac:dyDescent="0.2">
      <c r="A69" s="66">
        <v>100074</v>
      </c>
      <c r="B69" s="43" t="s">
        <v>66</v>
      </c>
      <c r="C69" s="43" t="s">
        <v>301</v>
      </c>
      <c r="D69" s="43">
        <v>43833</v>
      </c>
      <c r="E69" s="43">
        <v>20</v>
      </c>
      <c r="F69" s="43">
        <v>250.56</v>
      </c>
      <c r="G69" s="43">
        <v>5.32</v>
      </c>
      <c r="H69" s="43">
        <v>38.71</v>
      </c>
      <c r="I69" s="43">
        <v>0.36</v>
      </c>
      <c r="J69" s="43">
        <v>22.41</v>
      </c>
      <c r="K69" s="43">
        <v>6.93</v>
      </c>
      <c r="L69" s="43">
        <v>7.6</v>
      </c>
      <c r="M69" s="43">
        <v>331.89</v>
      </c>
      <c r="N69" s="43">
        <v>66.38</v>
      </c>
      <c r="O69" s="43">
        <v>398.27</v>
      </c>
    </row>
    <row r="70" spans="1:15" x14ac:dyDescent="0.2">
      <c r="A70" s="66">
        <v>100074</v>
      </c>
      <c r="B70" s="43" t="s">
        <v>66</v>
      </c>
      <c r="C70" s="43" t="s">
        <v>301</v>
      </c>
      <c r="D70" s="43">
        <v>43833</v>
      </c>
      <c r="E70" s="43">
        <v>21</v>
      </c>
      <c r="F70" s="43">
        <v>250.56</v>
      </c>
      <c r="G70" s="43">
        <v>5.32</v>
      </c>
      <c r="H70" s="43">
        <v>38.71</v>
      </c>
      <c r="I70" s="43">
        <v>0.36</v>
      </c>
      <c r="J70" s="43">
        <v>22.41</v>
      </c>
      <c r="K70" s="43">
        <v>6.93</v>
      </c>
      <c r="L70" s="43">
        <v>7.6</v>
      </c>
      <c r="M70" s="43">
        <v>331.89</v>
      </c>
      <c r="N70" s="43">
        <v>66.38</v>
      </c>
      <c r="O70" s="43">
        <v>398.27</v>
      </c>
    </row>
    <row r="71" spans="1:15" x14ac:dyDescent="0.2">
      <c r="A71" s="66">
        <v>100074</v>
      </c>
      <c r="B71" s="43" t="s">
        <v>66</v>
      </c>
      <c r="C71" s="43" t="s">
        <v>301</v>
      </c>
      <c r="D71" s="43">
        <v>43833</v>
      </c>
      <c r="E71" s="43">
        <v>22</v>
      </c>
      <c r="F71" s="43">
        <v>250.56</v>
      </c>
      <c r="G71" s="43">
        <v>5.32</v>
      </c>
      <c r="H71" s="43">
        <v>35.299999999999997</v>
      </c>
      <c r="I71" s="43">
        <v>0.33</v>
      </c>
      <c r="J71" s="43">
        <v>22.41</v>
      </c>
      <c r="K71" s="43">
        <v>6.93</v>
      </c>
      <c r="L71" s="43">
        <v>7.6</v>
      </c>
      <c r="M71" s="43">
        <v>328.44</v>
      </c>
      <c r="N71" s="43">
        <v>65.69</v>
      </c>
      <c r="O71" s="43">
        <v>394.13</v>
      </c>
    </row>
    <row r="72" spans="1:15" x14ac:dyDescent="0.2">
      <c r="A72" s="66">
        <v>100074</v>
      </c>
      <c r="B72" s="43" t="s">
        <v>66</v>
      </c>
      <c r="C72" s="43" t="s">
        <v>301</v>
      </c>
      <c r="D72" s="43">
        <v>43833</v>
      </c>
      <c r="E72" s="43">
        <v>23</v>
      </c>
      <c r="F72" s="43">
        <v>250.56</v>
      </c>
      <c r="G72" s="43">
        <v>5.32</v>
      </c>
      <c r="H72" s="43">
        <v>35.299999999999997</v>
      </c>
      <c r="I72" s="43">
        <v>0.33</v>
      </c>
      <c r="J72" s="43">
        <v>22.41</v>
      </c>
      <c r="K72" s="43">
        <v>6.93</v>
      </c>
      <c r="L72" s="43">
        <v>7.6</v>
      </c>
      <c r="M72" s="43">
        <v>328.44</v>
      </c>
      <c r="N72" s="43">
        <v>65.69</v>
      </c>
      <c r="O72" s="43">
        <v>394.13</v>
      </c>
    </row>
    <row r="73" spans="1:15" x14ac:dyDescent="0.2">
      <c r="A73" s="66">
        <v>100074</v>
      </c>
      <c r="B73" s="43" t="s">
        <v>66</v>
      </c>
      <c r="C73" s="43" t="s">
        <v>301</v>
      </c>
      <c r="D73" s="43">
        <v>43833</v>
      </c>
      <c r="E73" s="43">
        <v>24</v>
      </c>
      <c r="F73" s="43">
        <v>250.56</v>
      </c>
      <c r="G73" s="43">
        <v>5.32</v>
      </c>
      <c r="H73" s="43">
        <v>30.81</v>
      </c>
      <c r="I73" s="43">
        <v>0.28999999999999998</v>
      </c>
      <c r="J73" s="43">
        <v>22.41</v>
      </c>
      <c r="K73" s="43">
        <v>6.93</v>
      </c>
      <c r="L73" s="43">
        <v>7.6</v>
      </c>
      <c r="M73" s="43">
        <v>323.91000000000003</v>
      </c>
      <c r="N73" s="43">
        <v>64.78</v>
      </c>
      <c r="O73" s="43">
        <v>388.69</v>
      </c>
    </row>
    <row r="74" spans="1:15" x14ac:dyDescent="0.2">
      <c r="A74" s="66">
        <v>100074</v>
      </c>
      <c r="B74" s="43" t="s">
        <v>66</v>
      </c>
      <c r="C74" s="43" t="s">
        <v>301</v>
      </c>
      <c r="D74" s="43">
        <v>43834</v>
      </c>
      <c r="E74" s="43">
        <v>1</v>
      </c>
      <c r="F74" s="43">
        <v>250.56</v>
      </c>
      <c r="G74" s="43">
        <v>5.32</v>
      </c>
      <c r="H74" s="43">
        <v>30.81</v>
      </c>
      <c r="I74" s="43">
        <v>0.28999999999999998</v>
      </c>
      <c r="J74" s="43">
        <v>22.41</v>
      </c>
      <c r="K74" s="43">
        <v>6.93</v>
      </c>
      <c r="L74" s="43">
        <v>7.6</v>
      </c>
      <c r="M74" s="43">
        <v>323.91000000000003</v>
      </c>
      <c r="N74" s="43">
        <v>64.78</v>
      </c>
      <c r="O74" s="43">
        <v>388.69</v>
      </c>
    </row>
    <row r="75" spans="1:15" x14ac:dyDescent="0.2">
      <c r="A75" s="66">
        <v>100074</v>
      </c>
      <c r="B75" s="43" t="s">
        <v>66</v>
      </c>
      <c r="C75" s="43" t="s">
        <v>301</v>
      </c>
      <c r="D75" s="43">
        <v>43834</v>
      </c>
      <c r="E75" s="43">
        <v>2</v>
      </c>
      <c r="F75" s="43">
        <v>250.56</v>
      </c>
      <c r="G75" s="43">
        <v>5.32</v>
      </c>
      <c r="H75" s="43">
        <v>30.81</v>
      </c>
      <c r="I75" s="43">
        <v>0.28999999999999998</v>
      </c>
      <c r="J75" s="43">
        <v>22.41</v>
      </c>
      <c r="K75" s="43">
        <v>6.93</v>
      </c>
      <c r="L75" s="43">
        <v>7.6</v>
      </c>
      <c r="M75" s="43">
        <v>323.91000000000003</v>
      </c>
      <c r="N75" s="43">
        <v>64.78</v>
      </c>
      <c r="O75" s="43">
        <v>388.69</v>
      </c>
    </row>
    <row r="76" spans="1:15" x14ac:dyDescent="0.2">
      <c r="A76" s="66">
        <v>100074</v>
      </c>
      <c r="B76" s="43" t="s">
        <v>66</v>
      </c>
      <c r="C76" s="43" t="s">
        <v>301</v>
      </c>
      <c r="D76" s="43">
        <v>43834</v>
      </c>
      <c r="E76" s="43">
        <v>3</v>
      </c>
      <c r="F76" s="43">
        <v>250.56</v>
      </c>
      <c r="G76" s="43">
        <v>5.32</v>
      </c>
      <c r="H76" s="43">
        <v>30.81</v>
      </c>
      <c r="I76" s="43">
        <v>0.28999999999999998</v>
      </c>
      <c r="J76" s="43">
        <v>22.41</v>
      </c>
      <c r="K76" s="43">
        <v>6.93</v>
      </c>
      <c r="L76" s="43">
        <v>7.6</v>
      </c>
      <c r="M76" s="43">
        <v>323.91000000000003</v>
      </c>
      <c r="N76" s="43">
        <v>64.78</v>
      </c>
      <c r="O76" s="43">
        <v>388.69</v>
      </c>
    </row>
    <row r="77" spans="1:15" x14ac:dyDescent="0.2">
      <c r="A77" s="66">
        <v>100074</v>
      </c>
      <c r="B77" s="43" t="s">
        <v>66</v>
      </c>
      <c r="C77" s="43" t="s">
        <v>301</v>
      </c>
      <c r="D77" s="43">
        <v>43834</v>
      </c>
      <c r="E77" s="43">
        <v>4</v>
      </c>
      <c r="F77" s="43">
        <v>250.56</v>
      </c>
      <c r="G77" s="43">
        <v>5.32</v>
      </c>
      <c r="H77" s="43">
        <v>30.81</v>
      </c>
      <c r="I77" s="43">
        <v>0.28999999999999998</v>
      </c>
      <c r="J77" s="43">
        <v>22.41</v>
      </c>
      <c r="K77" s="43">
        <v>6.93</v>
      </c>
      <c r="L77" s="43">
        <v>7.6</v>
      </c>
      <c r="M77" s="43">
        <v>323.91000000000003</v>
      </c>
      <c r="N77" s="43">
        <v>64.78</v>
      </c>
      <c r="O77" s="43">
        <v>388.69</v>
      </c>
    </row>
    <row r="78" spans="1:15" x14ac:dyDescent="0.2">
      <c r="A78" s="66">
        <v>100074</v>
      </c>
      <c r="B78" s="43" t="s">
        <v>66</v>
      </c>
      <c r="C78" s="43" t="s">
        <v>301</v>
      </c>
      <c r="D78" s="43">
        <v>43834</v>
      </c>
      <c r="E78" s="43">
        <v>5</v>
      </c>
      <c r="F78" s="43">
        <v>250.56</v>
      </c>
      <c r="G78" s="43">
        <v>5.32</v>
      </c>
      <c r="H78" s="43">
        <v>35.299999999999997</v>
      </c>
      <c r="I78" s="43">
        <v>0.33</v>
      </c>
      <c r="J78" s="43">
        <v>22.41</v>
      </c>
      <c r="K78" s="43">
        <v>6.93</v>
      </c>
      <c r="L78" s="43">
        <v>7.6</v>
      </c>
      <c r="M78" s="43">
        <v>328.44</v>
      </c>
      <c r="N78" s="43">
        <v>65.69</v>
      </c>
      <c r="O78" s="43">
        <v>394.13</v>
      </c>
    </row>
    <row r="79" spans="1:15" x14ac:dyDescent="0.2">
      <c r="A79" s="66">
        <v>100074</v>
      </c>
      <c r="B79" s="43" t="s">
        <v>66</v>
      </c>
      <c r="C79" s="43" t="s">
        <v>301</v>
      </c>
      <c r="D79" s="43">
        <v>43834</v>
      </c>
      <c r="E79" s="43">
        <v>6</v>
      </c>
      <c r="F79" s="43">
        <v>250.56</v>
      </c>
      <c r="G79" s="43">
        <v>5.32</v>
      </c>
      <c r="H79" s="43">
        <v>35.299999999999997</v>
      </c>
      <c r="I79" s="43">
        <v>0.33</v>
      </c>
      <c r="J79" s="43">
        <v>22.41</v>
      </c>
      <c r="K79" s="43">
        <v>6.93</v>
      </c>
      <c r="L79" s="43">
        <v>7.6</v>
      </c>
      <c r="M79" s="43">
        <v>328.44</v>
      </c>
      <c r="N79" s="43">
        <v>65.69</v>
      </c>
      <c r="O79" s="43">
        <v>394.13</v>
      </c>
    </row>
    <row r="80" spans="1:15" x14ac:dyDescent="0.2">
      <c r="A80" s="66">
        <v>100074</v>
      </c>
      <c r="B80" s="43" t="s">
        <v>66</v>
      </c>
      <c r="C80" s="43" t="s">
        <v>301</v>
      </c>
      <c r="D80" s="43">
        <v>43834</v>
      </c>
      <c r="E80" s="43">
        <v>7</v>
      </c>
      <c r="F80" s="43">
        <v>250.56</v>
      </c>
      <c r="G80" s="43">
        <v>5.32</v>
      </c>
      <c r="H80" s="43">
        <v>35.299999999999997</v>
      </c>
      <c r="I80" s="43">
        <v>0.33</v>
      </c>
      <c r="J80" s="43">
        <v>22.41</v>
      </c>
      <c r="K80" s="43">
        <v>6.93</v>
      </c>
      <c r="L80" s="43">
        <v>7.6</v>
      </c>
      <c r="M80" s="43">
        <v>328.44</v>
      </c>
      <c r="N80" s="43">
        <v>65.69</v>
      </c>
      <c r="O80" s="43">
        <v>394.13</v>
      </c>
    </row>
    <row r="81" spans="1:15" x14ac:dyDescent="0.2">
      <c r="A81" s="66">
        <v>100074</v>
      </c>
      <c r="B81" s="43" t="s">
        <v>66</v>
      </c>
      <c r="C81" s="43" t="s">
        <v>301</v>
      </c>
      <c r="D81" s="43">
        <v>43834</v>
      </c>
      <c r="E81" s="43">
        <v>8</v>
      </c>
      <c r="F81" s="43">
        <v>250.56</v>
      </c>
      <c r="G81" s="43">
        <v>5.32</v>
      </c>
      <c r="H81" s="43">
        <v>35.299999999999997</v>
      </c>
      <c r="I81" s="43">
        <v>0.33</v>
      </c>
      <c r="J81" s="43">
        <v>22.41</v>
      </c>
      <c r="K81" s="43">
        <v>6.93</v>
      </c>
      <c r="L81" s="43">
        <v>7.6</v>
      </c>
      <c r="M81" s="43">
        <v>328.44</v>
      </c>
      <c r="N81" s="43">
        <v>65.69</v>
      </c>
      <c r="O81" s="43">
        <v>394.13</v>
      </c>
    </row>
    <row r="82" spans="1:15" x14ac:dyDescent="0.2">
      <c r="A82" s="66">
        <v>100074</v>
      </c>
      <c r="B82" s="43" t="s">
        <v>66</v>
      </c>
      <c r="C82" s="43" t="s">
        <v>301</v>
      </c>
      <c r="D82" s="43">
        <v>43834</v>
      </c>
      <c r="E82" s="43">
        <v>9</v>
      </c>
      <c r="F82" s="43">
        <v>250.56</v>
      </c>
      <c r="G82" s="43">
        <v>5.32</v>
      </c>
      <c r="H82" s="43">
        <v>35.299999999999997</v>
      </c>
      <c r="I82" s="43">
        <v>0.33</v>
      </c>
      <c r="J82" s="43">
        <v>22.41</v>
      </c>
      <c r="K82" s="43">
        <v>6.93</v>
      </c>
      <c r="L82" s="43">
        <v>7.6</v>
      </c>
      <c r="M82" s="43">
        <v>328.44</v>
      </c>
      <c r="N82" s="43">
        <v>65.69</v>
      </c>
      <c r="O82" s="43">
        <v>394.13</v>
      </c>
    </row>
    <row r="83" spans="1:15" x14ac:dyDescent="0.2">
      <c r="A83" s="66">
        <v>100074</v>
      </c>
      <c r="B83" s="43" t="s">
        <v>66</v>
      </c>
      <c r="C83" s="43" t="s">
        <v>301</v>
      </c>
      <c r="D83" s="43">
        <v>43834</v>
      </c>
      <c r="E83" s="43">
        <v>10</v>
      </c>
      <c r="F83" s="43">
        <v>250.56</v>
      </c>
      <c r="G83" s="43">
        <v>5.32</v>
      </c>
      <c r="H83" s="43">
        <v>38.71</v>
      </c>
      <c r="I83" s="43">
        <v>0.36</v>
      </c>
      <c r="J83" s="43">
        <v>22.41</v>
      </c>
      <c r="K83" s="43">
        <v>6.93</v>
      </c>
      <c r="L83" s="43">
        <v>7.6</v>
      </c>
      <c r="M83" s="43">
        <v>331.89</v>
      </c>
      <c r="N83" s="43">
        <v>66.38</v>
      </c>
      <c r="O83" s="43">
        <v>398.27</v>
      </c>
    </row>
    <row r="84" spans="1:15" x14ac:dyDescent="0.2">
      <c r="A84" s="66">
        <v>100074</v>
      </c>
      <c r="B84" s="43" t="s">
        <v>66</v>
      </c>
      <c r="C84" s="43" t="s">
        <v>301</v>
      </c>
      <c r="D84" s="43">
        <v>43834</v>
      </c>
      <c r="E84" s="43">
        <v>11</v>
      </c>
      <c r="F84" s="43">
        <v>250.56</v>
      </c>
      <c r="G84" s="43">
        <v>5.32</v>
      </c>
      <c r="H84" s="43">
        <v>38.71</v>
      </c>
      <c r="I84" s="43">
        <v>0.36</v>
      </c>
      <c r="J84" s="43">
        <v>22.41</v>
      </c>
      <c r="K84" s="43">
        <v>6.93</v>
      </c>
      <c r="L84" s="43">
        <v>7.6</v>
      </c>
      <c r="M84" s="43">
        <v>331.89</v>
      </c>
      <c r="N84" s="43">
        <v>66.38</v>
      </c>
      <c r="O84" s="43">
        <v>398.27</v>
      </c>
    </row>
    <row r="85" spans="1:15" x14ac:dyDescent="0.2">
      <c r="A85" s="66">
        <v>100074</v>
      </c>
      <c r="B85" s="43" t="s">
        <v>66</v>
      </c>
      <c r="C85" s="43" t="s">
        <v>301</v>
      </c>
      <c r="D85" s="43">
        <v>43834</v>
      </c>
      <c r="E85" s="43">
        <v>12</v>
      </c>
      <c r="F85" s="43">
        <v>250.56</v>
      </c>
      <c r="G85" s="43">
        <v>5.32</v>
      </c>
      <c r="H85" s="43">
        <v>38.71</v>
      </c>
      <c r="I85" s="43">
        <v>0.36</v>
      </c>
      <c r="J85" s="43">
        <v>22.41</v>
      </c>
      <c r="K85" s="43">
        <v>6.93</v>
      </c>
      <c r="L85" s="43">
        <v>7.6</v>
      </c>
      <c r="M85" s="43">
        <v>331.89</v>
      </c>
      <c r="N85" s="43">
        <v>66.38</v>
      </c>
      <c r="O85" s="43">
        <v>398.27</v>
      </c>
    </row>
    <row r="86" spans="1:15" x14ac:dyDescent="0.2">
      <c r="A86" s="66">
        <v>100074</v>
      </c>
      <c r="B86" s="43" t="s">
        <v>66</v>
      </c>
      <c r="C86" s="43" t="s">
        <v>301</v>
      </c>
      <c r="D86" s="43">
        <v>43834</v>
      </c>
      <c r="E86" s="43">
        <v>13</v>
      </c>
      <c r="F86" s="43">
        <v>250.56</v>
      </c>
      <c r="G86" s="43">
        <v>5.32</v>
      </c>
      <c r="H86" s="43">
        <v>35.299999999999997</v>
      </c>
      <c r="I86" s="43">
        <v>0.33</v>
      </c>
      <c r="J86" s="43">
        <v>22.41</v>
      </c>
      <c r="K86" s="43">
        <v>6.93</v>
      </c>
      <c r="L86" s="43">
        <v>7.6</v>
      </c>
      <c r="M86" s="43">
        <v>328.44</v>
      </c>
      <c r="N86" s="43">
        <v>65.69</v>
      </c>
      <c r="O86" s="43">
        <v>394.13</v>
      </c>
    </row>
    <row r="87" spans="1:15" x14ac:dyDescent="0.2">
      <c r="A87" s="66">
        <v>100074</v>
      </c>
      <c r="B87" s="43" t="s">
        <v>66</v>
      </c>
      <c r="C87" s="43" t="s">
        <v>301</v>
      </c>
      <c r="D87" s="43">
        <v>43834</v>
      </c>
      <c r="E87" s="43">
        <v>14</v>
      </c>
      <c r="F87" s="43">
        <v>250.56</v>
      </c>
      <c r="G87" s="43">
        <v>5.32</v>
      </c>
      <c r="H87" s="43">
        <v>35.299999999999997</v>
      </c>
      <c r="I87" s="43">
        <v>0.33</v>
      </c>
      <c r="J87" s="43">
        <v>22.41</v>
      </c>
      <c r="K87" s="43">
        <v>6.93</v>
      </c>
      <c r="L87" s="43">
        <v>7.6</v>
      </c>
      <c r="M87" s="43">
        <v>328.44</v>
      </c>
      <c r="N87" s="43">
        <v>65.69</v>
      </c>
      <c r="O87" s="43">
        <v>394.13</v>
      </c>
    </row>
    <row r="88" spans="1:15" x14ac:dyDescent="0.2">
      <c r="A88" s="66">
        <v>100074</v>
      </c>
      <c r="B88" s="43" t="s">
        <v>66</v>
      </c>
      <c r="C88" s="43" t="s">
        <v>301</v>
      </c>
      <c r="D88" s="43">
        <v>43834</v>
      </c>
      <c r="E88" s="43">
        <v>15</v>
      </c>
      <c r="F88" s="43">
        <v>250.56</v>
      </c>
      <c r="G88" s="43">
        <v>5.32</v>
      </c>
      <c r="H88" s="43">
        <v>35.299999999999997</v>
      </c>
      <c r="I88" s="43">
        <v>0.33</v>
      </c>
      <c r="J88" s="43">
        <v>22.41</v>
      </c>
      <c r="K88" s="43">
        <v>6.93</v>
      </c>
      <c r="L88" s="43">
        <v>7.6</v>
      </c>
      <c r="M88" s="43">
        <v>328.44</v>
      </c>
      <c r="N88" s="43">
        <v>65.69</v>
      </c>
      <c r="O88" s="43">
        <v>394.13</v>
      </c>
    </row>
    <row r="89" spans="1:15" x14ac:dyDescent="0.2">
      <c r="A89" s="66">
        <v>100074</v>
      </c>
      <c r="B89" s="43" t="s">
        <v>66</v>
      </c>
      <c r="C89" s="43" t="s">
        <v>301</v>
      </c>
      <c r="D89" s="43">
        <v>43834</v>
      </c>
      <c r="E89" s="43">
        <v>16</v>
      </c>
      <c r="F89" s="43">
        <v>250.56</v>
      </c>
      <c r="G89" s="43">
        <v>5.32</v>
      </c>
      <c r="H89" s="43">
        <v>35.299999999999997</v>
      </c>
      <c r="I89" s="43">
        <v>0.33</v>
      </c>
      <c r="J89" s="43">
        <v>22.41</v>
      </c>
      <c r="K89" s="43">
        <v>6.93</v>
      </c>
      <c r="L89" s="43">
        <v>7.6</v>
      </c>
      <c r="M89" s="43">
        <v>328.44</v>
      </c>
      <c r="N89" s="43">
        <v>65.69</v>
      </c>
      <c r="O89" s="43">
        <v>394.13</v>
      </c>
    </row>
    <row r="90" spans="1:15" x14ac:dyDescent="0.2">
      <c r="A90" s="66">
        <v>100074</v>
      </c>
      <c r="B90" s="43" t="s">
        <v>66</v>
      </c>
      <c r="C90" s="43" t="s">
        <v>301</v>
      </c>
      <c r="D90" s="43">
        <v>43834</v>
      </c>
      <c r="E90" s="43">
        <v>17</v>
      </c>
      <c r="F90" s="43">
        <v>250.56</v>
      </c>
      <c r="G90" s="43">
        <v>5.32</v>
      </c>
      <c r="H90" s="43">
        <v>35.299999999999997</v>
      </c>
      <c r="I90" s="43">
        <v>0.33</v>
      </c>
      <c r="J90" s="43">
        <v>22.41</v>
      </c>
      <c r="K90" s="43">
        <v>6.93</v>
      </c>
      <c r="L90" s="43">
        <v>7.6</v>
      </c>
      <c r="M90" s="43">
        <v>328.44</v>
      </c>
      <c r="N90" s="43">
        <v>65.69</v>
      </c>
      <c r="O90" s="43">
        <v>394.13</v>
      </c>
    </row>
    <row r="91" spans="1:15" x14ac:dyDescent="0.2">
      <c r="A91" s="66">
        <v>100074</v>
      </c>
      <c r="B91" s="43" t="s">
        <v>66</v>
      </c>
      <c r="C91" s="43" t="s">
        <v>301</v>
      </c>
      <c r="D91" s="43">
        <v>43834</v>
      </c>
      <c r="E91" s="43">
        <v>18</v>
      </c>
      <c r="F91" s="43">
        <v>250.56</v>
      </c>
      <c r="G91" s="43">
        <v>5.32</v>
      </c>
      <c r="H91" s="43">
        <v>35.299999999999997</v>
      </c>
      <c r="I91" s="43">
        <v>0.33</v>
      </c>
      <c r="J91" s="43">
        <v>22.41</v>
      </c>
      <c r="K91" s="43">
        <v>6.93</v>
      </c>
      <c r="L91" s="43">
        <v>7.6</v>
      </c>
      <c r="M91" s="43">
        <v>328.44</v>
      </c>
      <c r="N91" s="43">
        <v>65.69</v>
      </c>
      <c r="O91" s="43">
        <v>394.13</v>
      </c>
    </row>
    <row r="92" spans="1:15" x14ac:dyDescent="0.2">
      <c r="A92" s="66">
        <v>100074</v>
      </c>
      <c r="B92" s="43" t="s">
        <v>66</v>
      </c>
      <c r="C92" s="43" t="s">
        <v>301</v>
      </c>
      <c r="D92" s="43">
        <v>43834</v>
      </c>
      <c r="E92" s="43">
        <v>19</v>
      </c>
      <c r="F92" s="43">
        <v>250.56</v>
      </c>
      <c r="G92" s="43">
        <v>5.32</v>
      </c>
      <c r="H92" s="43">
        <v>38.71</v>
      </c>
      <c r="I92" s="43">
        <v>0.36</v>
      </c>
      <c r="J92" s="43">
        <v>22.41</v>
      </c>
      <c r="K92" s="43">
        <v>6.93</v>
      </c>
      <c r="L92" s="43">
        <v>7.6</v>
      </c>
      <c r="M92" s="43">
        <v>331.89</v>
      </c>
      <c r="N92" s="43">
        <v>66.38</v>
      </c>
      <c r="O92" s="43">
        <v>398.27</v>
      </c>
    </row>
    <row r="93" spans="1:15" x14ac:dyDescent="0.2">
      <c r="A93" s="66">
        <v>100074</v>
      </c>
      <c r="B93" s="43" t="s">
        <v>66</v>
      </c>
      <c r="C93" s="43" t="s">
        <v>301</v>
      </c>
      <c r="D93" s="43">
        <v>43834</v>
      </c>
      <c r="E93" s="43">
        <v>20</v>
      </c>
      <c r="F93" s="43">
        <v>250.56</v>
      </c>
      <c r="G93" s="43">
        <v>5.32</v>
      </c>
      <c r="H93" s="43">
        <v>38.71</v>
      </c>
      <c r="I93" s="43">
        <v>0.36</v>
      </c>
      <c r="J93" s="43">
        <v>22.41</v>
      </c>
      <c r="K93" s="43">
        <v>6.93</v>
      </c>
      <c r="L93" s="43">
        <v>7.6</v>
      </c>
      <c r="M93" s="43">
        <v>331.89</v>
      </c>
      <c r="N93" s="43">
        <v>66.38</v>
      </c>
      <c r="O93" s="43">
        <v>398.27</v>
      </c>
    </row>
    <row r="94" spans="1:15" x14ac:dyDescent="0.2">
      <c r="A94" s="66">
        <v>100074</v>
      </c>
      <c r="B94" s="43" t="s">
        <v>66</v>
      </c>
      <c r="C94" s="43" t="s">
        <v>301</v>
      </c>
      <c r="D94" s="43">
        <v>43834</v>
      </c>
      <c r="E94" s="43">
        <v>21</v>
      </c>
      <c r="F94" s="43">
        <v>250.56</v>
      </c>
      <c r="G94" s="43">
        <v>5.32</v>
      </c>
      <c r="H94" s="43">
        <v>38.71</v>
      </c>
      <c r="I94" s="43">
        <v>0.36</v>
      </c>
      <c r="J94" s="43">
        <v>22.41</v>
      </c>
      <c r="K94" s="43">
        <v>6.93</v>
      </c>
      <c r="L94" s="43">
        <v>7.6</v>
      </c>
      <c r="M94" s="43">
        <v>331.89</v>
      </c>
      <c r="N94" s="43">
        <v>66.38</v>
      </c>
      <c r="O94" s="43">
        <v>398.27</v>
      </c>
    </row>
    <row r="95" spans="1:15" x14ac:dyDescent="0.2">
      <c r="A95" s="66">
        <v>100074</v>
      </c>
      <c r="B95" s="43" t="s">
        <v>66</v>
      </c>
      <c r="C95" s="43" t="s">
        <v>301</v>
      </c>
      <c r="D95" s="43">
        <v>43834</v>
      </c>
      <c r="E95" s="43">
        <v>22</v>
      </c>
      <c r="F95" s="43">
        <v>250.56</v>
      </c>
      <c r="G95" s="43">
        <v>5.32</v>
      </c>
      <c r="H95" s="43">
        <v>35.299999999999997</v>
      </c>
      <c r="I95" s="43">
        <v>0.33</v>
      </c>
      <c r="J95" s="43">
        <v>22.41</v>
      </c>
      <c r="K95" s="43">
        <v>6.93</v>
      </c>
      <c r="L95" s="43">
        <v>7.6</v>
      </c>
      <c r="M95" s="43">
        <v>328.44</v>
      </c>
      <c r="N95" s="43">
        <v>65.69</v>
      </c>
      <c r="O95" s="43">
        <v>394.13</v>
      </c>
    </row>
    <row r="96" spans="1:15" x14ac:dyDescent="0.2">
      <c r="A96" s="66">
        <v>100074</v>
      </c>
      <c r="B96" s="43" t="s">
        <v>66</v>
      </c>
      <c r="C96" s="43" t="s">
        <v>301</v>
      </c>
      <c r="D96" s="43">
        <v>43834</v>
      </c>
      <c r="E96" s="43">
        <v>23</v>
      </c>
      <c r="F96" s="43">
        <v>250.56</v>
      </c>
      <c r="G96" s="43">
        <v>5.32</v>
      </c>
      <c r="H96" s="43">
        <v>35.299999999999997</v>
      </c>
      <c r="I96" s="43">
        <v>0.33</v>
      </c>
      <c r="J96" s="43">
        <v>22.41</v>
      </c>
      <c r="K96" s="43">
        <v>6.93</v>
      </c>
      <c r="L96" s="43">
        <v>7.6</v>
      </c>
      <c r="M96" s="43">
        <v>328.44</v>
      </c>
      <c r="N96" s="43">
        <v>65.69</v>
      </c>
      <c r="O96" s="43">
        <v>394.13</v>
      </c>
    </row>
    <row r="97" spans="1:15" x14ac:dyDescent="0.2">
      <c r="A97" s="66">
        <v>100074</v>
      </c>
      <c r="B97" s="43" t="s">
        <v>66</v>
      </c>
      <c r="C97" s="43" t="s">
        <v>301</v>
      </c>
      <c r="D97" s="43">
        <v>43834</v>
      </c>
      <c r="E97" s="43">
        <v>24</v>
      </c>
      <c r="F97" s="43">
        <v>250.56</v>
      </c>
      <c r="G97" s="43">
        <v>5.32</v>
      </c>
      <c r="H97" s="43">
        <v>30.81</v>
      </c>
      <c r="I97" s="43">
        <v>0.28999999999999998</v>
      </c>
      <c r="J97" s="43">
        <v>22.41</v>
      </c>
      <c r="K97" s="43">
        <v>6.93</v>
      </c>
      <c r="L97" s="43">
        <v>7.6</v>
      </c>
      <c r="M97" s="43">
        <v>323.91000000000003</v>
      </c>
      <c r="N97" s="43">
        <v>64.78</v>
      </c>
      <c r="O97" s="43">
        <v>388.69</v>
      </c>
    </row>
    <row r="98" spans="1:15" x14ac:dyDescent="0.2">
      <c r="A98" s="66">
        <v>100074</v>
      </c>
      <c r="B98" s="43" t="s">
        <v>66</v>
      </c>
      <c r="C98" s="43" t="s">
        <v>301</v>
      </c>
      <c r="D98" s="43">
        <v>43835</v>
      </c>
      <c r="E98" s="43">
        <v>1</v>
      </c>
      <c r="F98" s="43">
        <v>250.56</v>
      </c>
      <c r="G98" s="43">
        <v>5.32</v>
      </c>
      <c r="H98" s="43">
        <v>30.81</v>
      </c>
      <c r="I98" s="43">
        <v>0.28999999999999998</v>
      </c>
      <c r="J98" s="43">
        <v>22.41</v>
      </c>
      <c r="K98" s="43">
        <v>6.93</v>
      </c>
      <c r="L98" s="43">
        <v>7.6</v>
      </c>
      <c r="M98" s="43">
        <v>323.91000000000003</v>
      </c>
      <c r="N98" s="43">
        <v>64.78</v>
      </c>
      <c r="O98" s="43">
        <v>388.69</v>
      </c>
    </row>
    <row r="99" spans="1:15" x14ac:dyDescent="0.2">
      <c r="A99" s="66">
        <v>100074</v>
      </c>
      <c r="B99" s="43" t="s">
        <v>66</v>
      </c>
      <c r="C99" s="43" t="s">
        <v>301</v>
      </c>
      <c r="D99" s="43">
        <v>43835</v>
      </c>
      <c r="E99" s="43">
        <v>2</v>
      </c>
      <c r="F99" s="43">
        <v>250.56</v>
      </c>
      <c r="G99" s="43">
        <v>5.32</v>
      </c>
      <c r="H99" s="43">
        <v>30.81</v>
      </c>
      <c r="I99" s="43">
        <v>0.28999999999999998</v>
      </c>
      <c r="J99" s="43">
        <v>22.41</v>
      </c>
      <c r="K99" s="43">
        <v>6.93</v>
      </c>
      <c r="L99" s="43">
        <v>7.6</v>
      </c>
      <c r="M99" s="43">
        <v>323.91000000000003</v>
      </c>
      <c r="N99" s="43">
        <v>64.78</v>
      </c>
      <c r="O99" s="43">
        <v>388.69</v>
      </c>
    </row>
    <row r="100" spans="1:15" x14ac:dyDescent="0.2">
      <c r="A100" s="66">
        <v>100074</v>
      </c>
      <c r="B100" s="43" t="s">
        <v>66</v>
      </c>
      <c r="C100" s="43" t="s">
        <v>301</v>
      </c>
      <c r="D100" s="43">
        <v>43835</v>
      </c>
      <c r="E100" s="43">
        <v>3</v>
      </c>
      <c r="F100" s="43">
        <v>250.56</v>
      </c>
      <c r="G100" s="43">
        <v>5.32</v>
      </c>
      <c r="H100" s="43">
        <v>30.81</v>
      </c>
      <c r="I100" s="43">
        <v>0.28999999999999998</v>
      </c>
      <c r="J100" s="43">
        <v>22.41</v>
      </c>
      <c r="K100" s="43">
        <v>6.93</v>
      </c>
      <c r="L100" s="43">
        <v>7.6</v>
      </c>
      <c r="M100" s="43">
        <v>323.91000000000003</v>
      </c>
      <c r="N100" s="43">
        <v>64.78</v>
      </c>
      <c r="O100" s="43">
        <v>388.69</v>
      </c>
    </row>
    <row r="101" spans="1:15" x14ac:dyDescent="0.2">
      <c r="A101" s="66">
        <v>100074</v>
      </c>
      <c r="B101" s="43" t="s">
        <v>66</v>
      </c>
      <c r="C101" s="43" t="s">
        <v>301</v>
      </c>
      <c r="D101" s="43">
        <v>43835</v>
      </c>
      <c r="E101" s="43">
        <v>4</v>
      </c>
      <c r="F101" s="43">
        <v>250.56</v>
      </c>
      <c r="G101" s="43">
        <v>5.32</v>
      </c>
      <c r="H101" s="43">
        <v>30.81</v>
      </c>
      <c r="I101" s="43">
        <v>0.28999999999999998</v>
      </c>
      <c r="J101" s="43">
        <v>22.41</v>
      </c>
      <c r="K101" s="43">
        <v>6.93</v>
      </c>
      <c r="L101" s="43">
        <v>7.6</v>
      </c>
      <c r="M101" s="43">
        <v>323.91000000000003</v>
      </c>
      <c r="N101" s="43">
        <v>64.78</v>
      </c>
      <c r="O101" s="43">
        <v>388.69</v>
      </c>
    </row>
    <row r="102" spans="1:15" x14ac:dyDescent="0.2">
      <c r="A102" s="66">
        <v>100074</v>
      </c>
      <c r="B102" s="43" t="s">
        <v>66</v>
      </c>
      <c r="C102" s="43" t="s">
        <v>301</v>
      </c>
      <c r="D102" s="43">
        <v>43835</v>
      </c>
      <c r="E102" s="43">
        <v>5</v>
      </c>
      <c r="F102" s="43">
        <v>250.56</v>
      </c>
      <c r="G102" s="43">
        <v>5.32</v>
      </c>
      <c r="H102" s="43">
        <v>35.299999999999997</v>
      </c>
      <c r="I102" s="43">
        <v>0.33</v>
      </c>
      <c r="J102" s="43">
        <v>22.41</v>
      </c>
      <c r="K102" s="43">
        <v>6.93</v>
      </c>
      <c r="L102" s="43">
        <v>7.6</v>
      </c>
      <c r="M102" s="43">
        <v>328.44</v>
      </c>
      <c r="N102" s="43">
        <v>65.69</v>
      </c>
      <c r="O102" s="43">
        <v>394.13</v>
      </c>
    </row>
    <row r="103" spans="1:15" x14ac:dyDescent="0.2">
      <c r="A103" s="66">
        <v>100074</v>
      </c>
      <c r="B103" s="43" t="s">
        <v>66</v>
      </c>
      <c r="C103" s="43" t="s">
        <v>301</v>
      </c>
      <c r="D103" s="43">
        <v>43835</v>
      </c>
      <c r="E103" s="43">
        <v>6</v>
      </c>
      <c r="F103" s="43">
        <v>250.56</v>
      </c>
      <c r="G103" s="43">
        <v>5.32</v>
      </c>
      <c r="H103" s="43">
        <v>35.299999999999997</v>
      </c>
      <c r="I103" s="43">
        <v>0.33</v>
      </c>
      <c r="J103" s="43">
        <v>22.41</v>
      </c>
      <c r="K103" s="43">
        <v>6.93</v>
      </c>
      <c r="L103" s="43">
        <v>7.6</v>
      </c>
      <c r="M103" s="43">
        <v>328.44</v>
      </c>
      <c r="N103" s="43">
        <v>65.69</v>
      </c>
      <c r="O103" s="43">
        <v>394.13</v>
      </c>
    </row>
    <row r="104" spans="1:15" x14ac:dyDescent="0.2">
      <c r="A104" s="66">
        <v>100074</v>
      </c>
      <c r="B104" s="43" t="s">
        <v>66</v>
      </c>
      <c r="C104" s="43" t="s">
        <v>301</v>
      </c>
      <c r="D104" s="43">
        <v>43835</v>
      </c>
      <c r="E104" s="43">
        <v>7</v>
      </c>
      <c r="F104" s="43">
        <v>250.56</v>
      </c>
      <c r="G104" s="43">
        <v>5.32</v>
      </c>
      <c r="H104" s="43">
        <v>35.299999999999997</v>
      </c>
      <c r="I104" s="43">
        <v>0.33</v>
      </c>
      <c r="J104" s="43">
        <v>22.41</v>
      </c>
      <c r="K104" s="43">
        <v>6.93</v>
      </c>
      <c r="L104" s="43">
        <v>7.6</v>
      </c>
      <c r="M104" s="43">
        <v>328.44</v>
      </c>
      <c r="N104" s="43">
        <v>65.69</v>
      </c>
      <c r="O104" s="43">
        <v>394.13</v>
      </c>
    </row>
    <row r="105" spans="1:15" x14ac:dyDescent="0.2">
      <c r="A105" s="66">
        <v>100074</v>
      </c>
      <c r="B105" s="43" t="s">
        <v>66</v>
      </c>
      <c r="C105" s="43" t="s">
        <v>301</v>
      </c>
      <c r="D105" s="43">
        <v>43835</v>
      </c>
      <c r="E105" s="43">
        <v>8</v>
      </c>
      <c r="F105" s="43">
        <v>250.56</v>
      </c>
      <c r="G105" s="43">
        <v>5.32</v>
      </c>
      <c r="H105" s="43">
        <v>35.299999999999997</v>
      </c>
      <c r="I105" s="43">
        <v>0.33</v>
      </c>
      <c r="J105" s="43">
        <v>22.41</v>
      </c>
      <c r="K105" s="43">
        <v>6.93</v>
      </c>
      <c r="L105" s="43">
        <v>7.6</v>
      </c>
      <c r="M105" s="43">
        <v>328.44</v>
      </c>
      <c r="N105" s="43">
        <v>65.69</v>
      </c>
      <c r="O105" s="43">
        <v>394.13</v>
      </c>
    </row>
    <row r="106" spans="1:15" x14ac:dyDescent="0.2">
      <c r="A106" s="66">
        <v>100074</v>
      </c>
      <c r="B106" s="43" t="s">
        <v>66</v>
      </c>
      <c r="C106" s="43" t="s">
        <v>301</v>
      </c>
      <c r="D106" s="43">
        <v>43835</v>
      </c>
      <c r="E106" s="43">
        <v>9</v>
      </c>
      <c r="F106" s="43">
        <v>250.56</v>
      </c>
      <c r="G106" s="43">
        <v>5.32</v>
      </c>
      <c r="H106" s="43">
        <v>35.299999999999997</v>
      </c>
      <c r="I106" s="43">
        <v>0.33</v>
      </c>
      <c r="J106" s="43">
        <v>22.41</v>
      </c>
      <c r="K106" s="43">
        <v>6.93</v>
      </c>
      <c r="L106" s="43">
        <v>7.6</v>
      </c>
      <c r="M106" s="43">
        <v>328.44</v>
      </c>
      <c r="N106" s="43">
        <v>65.69</v>
      </c>
      <c r="O106" s="43">
        <v>394.13</v>
      </c>
    </row>
    <row r="107" spans="1:15" x14ac:dyDescent="0.2">
      <c r="A107" s="66">
        <v>100074</v>
      </c>
      <c r="B107" s="43" t="s">
        <v>66</v>
      </c>
      <c r="C107" s="43" t="s">
        <v>301</v>
      </c>
      <c r="D107" s="43">
        <v>43835</v>
      </c>
      <c r="E107" s="43">
        <v>10</v>
      </c>
      <c r="F107" s="43">
        <v>250.56</v>
      </c>
      <c r="G107" s="43">
        <v>5.32</v>
      </c>
      <c r="H107" s="43">
        <v>38.71</v>
      </c>
      <c r="I107" s="43">
        <v>0.36</v>
      </c>
      <c r="J107" s="43">
        <v>22.41</v>
      </c>
      <c r="K107" s="43">
        <v>6.93</v>
      </c>
      <c r="L107" s="43">
        <v>7.6</v>
      </c>
      <c r="M107" s="43">
        <v>331.89</v>
      </c>
      <c r="N107" s="43">
        <v>66.38</v>
      </c>
      <c r="O107" s="43">
        <v>398.27</v>
      </c>
    </row>
    <row r="108" spans="1:15" x14ac:dyDescent="0.2">
      <c r="A108" s="66">
        <v>100074</v>
      </c>
      <c r="B108" s="43" t="s">
        <v>66</v>
      </c>
      <c r="C108" s="43" t="s">
        <v>301</v>
      </c>
      <c r="D108" s="43">
        <v>43835</v>
      </c>
      <c r="E108" s="43">
        <v>11</v>
      </c>
      <c r="F108" s="43">
        <v>250.56</v>
      </c>
      <c r="G108" s="43">
        <v>5.32</v>
      </c>
      <c r="H108" s="43">
        <v>38.71</v>
      </c>
      <c r="I108" s="43">
        <v>0.36</v>
      </c>
      <c r="J108" s="43">
        <v>22.41</v>
      </c>
      <c r="K108" s="43">
        <v>6.93</v>
      </c>
      <c r="L108" s="43">
        <v>7.6</v>
      </c>
      <c r="M108" s="43">
        <v>331.89</v>
      </c>
      <c r="N108" s="43">
        <v>66.38</v>
      </c>
      <c r="O108" s="43">
        <v>398.27</v>
      </c>
    </row>
    <row r="109" spans="1:15" x14ac:dyDescent="0.2">
      <c r="A109" s="66">
        <v>100074</v>
      </c>
      <c r="B109" s="43" t="s">
        <v>66</v>
      </c>
      <c r="C109" s="43" t="s">
        <v>301</v>
      </c>
      <c r="D109" s="43">
        <v>43835</v>
      </c>
      <c r="E109" s="43">
        <v>12</v>
      </c>
      <c r="F109" s="43">
        <v>250.56</v>
      </c>
      <c r="G109" s="43">
        <v>5.32</v>
      </c>
      <c r="H109" s="43">
        <v>38.71</v>
      </c>
      <c r="I109" s="43">
        <v>0.36</v>
      </c>
      <c r="J109" s="43">
        <v>22.41</v>
      </c>
      <c r="K109" s="43">
        <v>6.93</v>
      </c>
      <c r="L109" s="43">
        <v>7.6</v>
      </c>
      <c r="M109" s="43">
        <v>331.89</v>
      </c>
      <c r="N109" s="43">
        <v>66.38</v>
      </c>
      <c r="O109" s="43">
        <v>398.27</v>
      </c>
    </row>
    <row r="110" spans="1:15" x14ac:dyDescent="0.2">
      <c r="A110" s="66">
        <v>100074</v>
      </c>
      <c r="B110" s="43" t="s">
        <v>66</v>
      </c>
      <c r="C110" s="43" t="s">
        <v>301</v>
      </c>
      <c r="D110" s="43">
        <v>43835</v>
      </c>
      <c r="E110" s="43">
        <v>13</v>
      </c>
      <c r="F110" s="43">
        <v>250.56</v>
      </c>
      <c r="G110" s="43">
        <v>5.32</v>
      </c>
      <c r="H110" s="43">
        <v>35.299999999999997</v>
      </c>
      <c r="I110" s="43">
        <v>0.33</v>
      </c>
      <c r="J110" s="43">
        <v>22.41</v>
      </c>
      <c r="K110" s="43">
        <v>6.93</v>
      </c>
      <c r="L110" s="43">
        <v>7.6</v>
      </c>
      <c r="M110" s="43">
        <v>328.44</v>
      </c>
      <c r="N110" s="43">
        <v>65.69</v>
      </c>
      <c r="O110" s="43">
        <v>394.13</v>
      </c>
    </row>
    <row r="111" spans="1:15" x14ac:dyDescent="0.2">
      <c r="A111" s="66">
        <v>100074</v>
      </c>
      <c r="B111" s="43" t="s">
        <v>66</v>
      </c>
      <c r="C111" s="43" t="s">
        <v>301</v>
      </c>
      <c r="D111" s="43">
        <v>43835</v>
      </c>
      <c r="E111" s="43">
        <v>14</v>
      </c>
      <c r="F111" s="43">
        <v>250.56</v>
      </c>
      <c r="G111" s="43">
        <v>5.32</v>
      </c>
      <c r="H111" s="43">
        <v>35.299999999999997</v>
      </c>
      <c r="I111" s="43">
        <v>0.33</v>
      </c>
      <c r="J111" s="43">
        <v>22.41</v>
      </c>
      <c r="K111" s="43">
        <v>6.93</v>
      </c>
      <c r="L111" s="43">
        <v>7.6</v>
      </c>
      <c r="M111" s="43">
        <v>328.44</v>
      </c>
      <c r="N111" s="43">
        <v>65.69</v>
      </c>
      <c r="O111" s="43">
        <v>394.13</v>
      </c>
    </row>
    <row r="112" spans="1:15" x14ac:dyDescent="0.2">
      <c r="A112" s="66">
        <v>100074</v>
      </c>
      <c r="B112" s="43" t="s">
        <v>66</v>
      </c>
      <c r="C112" s="43" t="s">
        <v>301</v>
      </c>
      <c r="D112" s="43">
        <v>43835</v>
      </c>
      <c r="E112" s="43">
        <v>15</v>
      </c>
      <c r="F112" s="43">
        <v>250.56</v>
      </c>
      <c r="G112" s="43">
        <v>5.32</v>
      </c>
      <c r="H112" s="43">
        <v>35.299999999999997</v>
      </c>
      <c r="I112" s="43">
        <v>0.33</v>
      </c>
      <c r="J112" s="43">
        <v>22.41</v>
      </c>
      <c r="K112" s="43">
        <v>6.93</v>
      </c>
      <c r="L112" s="43">
        <v>7.6</v>
      </c>
      <c r="M112" s="43">
        <v>328.44</v>
      </c>
      <c r="N112" s="43">
        <v>65.69</v>
      </c>
      <c r="O112" s="43">
        <v>394.13</v>
      </c>
    </row>
    <row r="113" spans="1:15" x14ac:dyDescent="0.2">
      <c r="A113" s="66">
        <v>100074</v>
      </c>
      <c r="B113" s="43" t="s">
        <v>66</v>
      </c>
      <c r="C113" s="43" t="s">
        <v>301</v>
      </c>
      <c r="D113" s="43">
        <v>43835</v>
      </c>
      <c r="E113" s="43">
        <v>16</v>
      </c>
      <c r="F113" s="43">
        <v>250.56</v>
      </c>
      <c r="G113" s="43">
        <v>5.32</v>
      </c>
      <c r="H113" s="43">
        <v>35.299999999999997</v>
      </c>
      <c r="I113" s="43">
        <v>0.33</v>
      </c>
      <c r="J113" s="43">
        <v>22.41</v>
      </c>
      <c r="K113" s="43">
        <v>6.93</v>
      </c>
      <c r="L113" s="43">
        <v>7.6</v>
      </c>
      <c r="M113" s="43">
        <v>328.44</v>
      </c>
      <c r="N113" s="43">
        <v>65.69</v>
      </c>
      <c r="O113" s="43">
        <v>394.13</v>
      </c>
    </row>
    <row r="114" spans="1:15" x14ac:dyDescent="0.2">
      <c r="A114" s="66">
        <v>100074</v>
      </c>
      <c r="B114" s="43" t="s">
        <v>66</v>
      </c>
      <c r="C114" s="43" t="s">
        <v>301</v>
      </c>
      <c r="D114" s="43">
        <v>43835</v>
      </c>
      <c r="E114" s="43">
        <v>17</v>
      </c>
      <c r="F114" s="43">
        <v>250.56</v>
      </c>
      <c r="G114" s="43">
        <v>5.32</v>
      </c>
      <c r="H114" s="43">
        <v>35.299999999999997</v>
      </c>
      <c r="I114" s="43">
        <v>0.33</v>
      </c>
      <c r="J114" s="43">
        <v>22.41</v>
      </c>
      <c r="K114" s="43">
        <v>6.93</v>
      </c>
      <c r="L114" s="43">
        <v>7.6</v>
      </c>
      <c r="M114" s="43">
        <v>328.44</v>
      </c>
      <c r="N114" s="43">
        <v>65.69</v>
      </c>
      <c r="O114" s="43">
        <v>394.13</v>
      </c>
    </row>
    <row r="115" spans="1:15" x14ac:dyDescent="0.2">
      <c r="A115" s="66">
        <v>100074</v>
      </c>
      <c r="B115" s="43" t="s">
        <v>66</v>
      </c>
      <c r="C115" s="43" t="s">
        <v>301</v>
      </c>
      <c r="D115" s="43">
        <v>43835</v>
      </c>
      <c r="E115" s="43">
        <v>18</v>
      </c>
      <c r="F115" s="43">
        <v>250.56</v>
      </c>
      <c r="G115" s="43">
        <v>5.32</v>
      </c>
      <c r="H115" s="43">
        <v>35.299999999999997</v>
      </c>
      <c r="I115" s="43">
        <v>0.33</v>
      </c>
      <c r="J115" s="43">
        <v>22.41</v>
      </c>
      <c r="K115" s="43">
        <v>6.93</v>
      </c>
      <c r="L115" s="43">
        <v>7.6</v>
      </c>
      <c r="M115" s="43">
        <v>328.44</v>
      </c>
      <c r="N115" s="43">
        <v>65.69</v>
      </c>
      <c r="O115" s="43">
        <v>394.13</v>
      </c>
    </row>
    <row r="116" spans="1:15" x14ac:dyDescent="0.2">
      <c r="A116" s="66">
        <v>100074</v>
      </c>
      <c r="B116" s="43" t="s">
        <v>66</v>
      </c>
      <c r="C116" s="43" t="s">
        <v>301</v>
      </c>
      <c r="D116" s="43">
        <v>43835</v>
      </c>
      <c r="E116" s="43">
        <v>19</v>
      </c>
      <c r="F116" s="43">
        <v>250.56</v>
      </c>
      <c r="G116" s="43">
        <v>5.32</v>
      </c>
      <c r="H116" s="43">
        <v>38.71</v>
      </c>
      <c r="I116" s="43">
        <v>0.36</v>
      </c>
      <c r="J116" s="43">
        <v>22.41</v>
      </c>
      <c r="K116" s="43">
        <v>6.93</v>
      </c>
      <c r="L116" s="43">
        <v>7.6</v>
      </c>
      <c r="M116" s="43">
        <v>331.89</v>
      </c>
      <c r="N116" s="43">
        <v>66.38</v>
      </c>
      <c r="O116" s="43">
        <v>398.27</v>
      </c>
    </row>
    <row r="117" spans="1:15" x14ac:dyDescent="0.2">
      <c r="A117" s="66">
        <v>100074</v>
      </c>
      <c r="B117" s="43" t="s">
        <v>66</v>
      </c>
      <c r="C117" s="43" t="s">
        <v>301</v>
      </c>
      <c r="D117" s="43">
        <v>43835</v>
      </c>
      <c r="E117" s="43">
        <v>20</v>
      </c>
      <c r="F117" s="43">
        <v>250.56</v>
      </c>
      <c r="G117" s="43">
        <v>5.32</v>
      </c>
      <c r="H117" s="43">
        <v>38.71</v>
      </c>
      <c r="I117" s="43">
        <v>0.36</v>
      </c>
      <c r="J117" s="43">
        <v>22.41</v>
      </c>
      <c r="K117" s="43">
        <v>6.93</v>
      </c>
      <c r="L117" s="43">
        <v>7.6</v>
      </c>
      <c r="M117" s="43">
        <v>331.89</v>
      </c>
      <c r="N117" s="43">
        <v>66.38</v>
      </c>
      <c r="O117" s="43">
        <v>398.27</v>
      </c>
    </row>
    <row r="118" spans="1:15" x14ac:dyDescent="0.2">
      <c r="A118" s="66">
        <v>100074</v>
      </c>
      <c r="B118" s="43" t="s">
        <v>66</v>
      </c>
      <c r="C118" s="43" t="s">
        <v>301</v>
      </c>
      <c r="D118" s="43">
        <v>43835</v>
      </c>
      <c r="E118" s="43">
        <v>21</v>
      </c>
      <c r="F118" s="43">
        <v>250.56</v>
      </c>
      <c r="G118" s="43">
        <v>5.32</v>
      </c>
      <c r="H118" s="43">
        <v>38.71</v>
      </c>
      <c r="I118" s="43">
        <v>0.36</v>
      </c>
      <c r="J118" s="43">
        <v>22.41</v>
      </c>
      <c r="K118" s="43">
        <v>6.93</v>
      </c>
      <c r="L118" s="43">
        <v>7.6</v>
      </c>
      <c r="M118" s="43">
        <v>331.89</v>
      </c>
      <c r="N118" s="43">
        <v>66.38</v>
      </c>
      <c r="O118" s="43">
        <v>398.27</v>
      </c>
    </row>
    <row r="119" spans="1:15" x14ac:dyDescent="0.2">
      <c r="A119" s="66">
        <v>100074</v>
      </c>
      <c r="B119" s="43" t="s">
        <v>66</v>
      </c>
      <c r="C119" s="43" t="s">
        <v>301</v>
      </c>
      <c r="D119" s="43">
        <v>43835</v>
      </c>
      <c r="E119" s="43">
        <v>22</v>
      </c>
      <c r="F119" s="43">
        <v>250.56</v>
      </c>
      <c r="G119" s="43">
        <v>5.32</v>
      </c>
      <c r="H119" s="43">
        <v>35.299999999999997</v>
      </c>
      <c r="I119" s="43">
        <v>0.33</v>
      </c>
      <c r="J119" s="43">
        <v>22.41</v>
      </c>
      <c r="K119" s="43">
        <v>6.93</v>
      </c>
      <c r="L119" s="43">
        <v>7.6</v>
      </c>
      <c r="M119" s="43">
        <v>328.44</v>
      </c>
      <c r="N119" s="43">
        <v>65.69</v>
      </c>
      <c r="O119" s="43">
        <v>394.13</v>
      </c>
    </row>
    <row r="120" spans="1:15" x14ac:dyDescent="0.2">
      <c r="A120" s="66">
        <v>100074</v>
      </c>
      <c r="B120" s="43" t="s">
        <v>66</v>
      </c>
      <c r="C120" s="43" t="s">
        <v>301</v>
      </c>
      <c r="D120" s="43">
        <v>43835</v>
      </c>
      <c r="E120" s="43">
        <v>23</v>
      </c>
      <c r="F120" s="43">
        <v>250.56</v>
      </c>
      <c r="G120" s="43">
        <v>5.32</v>
      </c>
      <c r="H120" s="43">
        <v>35.299999999999997</v>
      </c>
      <c r="I120" s="43">
        <v>0.33</v>
      </c>
      <c r="J120" s="43">
        <v>22.41</v>
      </c>
      <c r="K120" s="43">
        <v>6.93</v>
      </c>
      <c r="L120" s="43">
        <v>7.6</v>
      </c>
      <c r="M120" s="43">
        <v>328.44</v>
      </c>
      <c r="N120" s="43">
        <v>65.69</v>
      </c>
      <c r="O120" s="43">
        <v>394.13</v>
      </c>
    </row>
    <row r="121" spans="1:15" x14ac:dyDescent="0.2">
      <c r="A121" s="66">
        <v>100074</v>
      </c>
      <c r="B121" s="43" t="s">
        <v>66</v>
      </c>
      <c r="C121" s="43" t="s">
        <v>301</v>
      </c>
      <c r="D121" s="43">
        <v>43835</v>
      </c>
      <c r="E121" s="43">
        <v>24</v>
      </c>
      <c r="F121" s="43">
        <v>250.56</v>
      </c>
      <c r="G121" s="43">
        <v>5.32</v>
      </c>
      <c r="H121" s="43">
        <v>30.81</v>
      </c>
      <c r="I121" s="43">
        <v>0.28999999999999998</v>
      </c>
      <c r="J121" s="43">
        <v>22.41</v>
      </c>
      <c r="K121" s="43">
        <v>6.93</v>
      </c>
      <c r="L121" s="43">
        <v>7.6</v>
      </c>
      <c r="M121" s="43">
        <v>323.91000000000003</v>
      </c>
      <c r="N121" s="43">
        <v>64.78</v>
      </c>
      <c r="O121" s="43">
        <v>388.69</v>
      </c>
    </row>
    <row r="122" spans="1:15" x14ac:dyDescent="0.2">
      <c r="A122" s="66">
        <v>100074</v>
      </c>
      <c r="B122" s="43" t="s">
        <v>66</v>
      </c>
      <c r="C122" s="43" t="s">
        <v>301</v>
      </c>
      <c r="D122" s="43">
        <v>43836</v>
      </c>
      <c r="E122" s="43">
        <v>1</v>
      </c>
      <c r="F122" s="43">
        <v>250.56</v>
      </c>
      <c r="G122" s="43">
        <v>5.32</v>
      </c>
      <c r="H122" s="43">
        <v>30.81</v>
      </c>
      <c r="I122" s="43">
        <v>0.28999999999999998</v>
      </c>
      <c r="J122" s="43">
        <v>22.41</v>
      </c>
      <c r="K122" s="43">
        <v>6.93</v>
      </c>
      <c r="L122" s="43">
        <v>7.6</v>
      </c>
      <c r="M122" s="43">
        <v>323.91000000000003</v>
      </c>
      <c r="N122" s="43">
        <v>64.78</v>
      </c>
      <c r="O122" s="43">
        <v>388.69</v>
      </c>
    </row>
    <row r="123" spans="1:15" x14ac:dyDescent="0.2">
      <c r="A123" s="66">
        <v>100074</v>
      </c>
      <c r="B123" s="43" t="s">
        <v>66</v>
      </c>
      <c r="C123" s="43" t="s">
        <v>301</v>
      </c>
      <c r="D123" s="43">
        <v>43836</v>
      </c>
      <c r="E123" s="43">
        <v>2</v>
      </c>
      <c r="F123" s="43">
        <v>250.56</v>
      </c>
      <c r="G123" s="43">
        <v>5.32</v>
      </c>
      <c r="H123" s="43">
        <v>30.81</v>
      </c>
      <c r="I123" s="43">
        <v>0.28999999999999998</v>
      </c>
      <c r="J123" s="43">
        <v>22.41</v>
      </c>
      <c r="K123" s="43">
        <v>6.93</v>
      </c>
      <c r="L123" s="43">
        <v>7.6</v>
      </c>
      <c r="M123" s="43">
        <v>323.91000000000003</v>
      </c>
      <c r="N123" s="43">
        <v>64.78</v>
      </c>
      <c r="O123" s="43">
        <v>388.69</v>
      </c>
    </row>
    <row r="124" spans="1:15" x14ac:dyDescent="0.2">
      <c r="A124" s="66">
        <v>100074</v>
      </c>
      <c r="B124" s="43" t="s">
        <v>66</v>
      </c>
      <c r="C124" s="43" t="s">
        <v>301</v>
      </c>
      <c r="D124" s="43">
        <v>43836</v>
      </c>
      <c r="E124" s="43">
        <v>3</v>
      </c>
      <c r="F124" s="43">
        <v>250.56</v>
      </c>
      <c r="G124" s="43">
        <v>5.32</v>
      </c>
      <c r="H124" s="43">
        <v>30.81</v>
      </c>
      <c r="I124" s="43">
        <v>0.28999999999999998</v>
      </c>
      <c r="J124" s="43">
        <v>22.41</v>
      </c>
      <c r="K124" s="43">
        <v>6.93</v>
      </c>
      <c r="L124" s="43">
        <v>7.6</v>
      </c>
      <c r="M124" s="43">
        <v>323.91000000000003</v>
      </c>
      <c r="N124" s="43">
        <v>64.78</v>
      </c>
      <c r="O124" s="43">
        <v>388.69</v>
      </c>
    </row>
    <row r="125" spans="1:15" x14ac:dyDescent="0.2">
      <c r="A125" s="66">
        <v>100074</v>
      </c>
      <c r="B125" s="43" t="s">
        <v>66</v>
      </c>
      <c r="C125" s="43" t="s">
        <v>301</v>
      </c>
      <c r="D125" s="43">
        <v>43836</v>
      </c>
      <c r="E125" s="43">
        <v>4</v>
      </c>
      <c r="F125" s="43">
        <v>250.56</v>
      </c>
      <c r="G125" s="43">
        <v>5.32</v>
      </c>
      <c r="H125" s="43">
        <v>30.81</v>
      </c>
      <c r="I125" s="43">
        <v>0.28999999999999998</v>
      </c>
      <c r="J125" s="43">
        <v>22.41</v>
      </c>
      <c r="K125" s="43">
        <v>6.93</v>
      </c>
      <c r="L125" s="43">
        <v>7.6</v>
      </c>
      <c r="M125" s="43">
        <v>323.91000000000003</v>
      </c>
      <c r="N125" s="43">
        <v>64.78</v>
      </c>
      <c r="O125" s="43">
        <v>388.69</v>
      </c>
    </row>
    <row r="126" spans="1:15" x14ac:dyDescent="0.2">
      <c r="A126" s="66">
        <v>100074</v>
      </c>
      <c r="B126" s="43" t="s">
        <v>66</v>
      </c>
      <c r="C126" s="43" t="s">
        <v>301</v>
      </c>
      <c r="D126" s="43">
        <v>43836</v>
      </c>
      <c r="E126" s="43">
        <v>5</v>
      </c>
      <c r="F126" s="43">
        <v>250.56</v>
      </c>
      <c r="G126" s="43">
        <v>5.32</v>
      </c>
      <c r="H126" s="43">
        <v>35.299999999999997</v>
      </c>
      <c r="I126" s="43">
        <v>0.33</v>
      </c>
      <c r="J126" s="43">
        <v>22.41</v>
      </c>
      <c r="K126" s="43">
        <v>6.93</v>
      </c>
      <c r="L126" s="43">
        <v>7.6</v>
      </c>
      <c r="M126" s="43">
        <v>328.44</v>
      </c>
      <c r="N126" s="43">
        <v>65.69</v>
      </c>
      <c r="O126" s="43">
        <v>394.13</v>
      </c>
    </row>
    <row r="127" spans="1:15" x14ac:dyDescent="0.2">
      <c r="A127" s="66">
        <v>100074</v>
      </c>
      <c r="B127" s="43" t="s">
        <v>66</v>
      </c>
      <c r="C127" s="43" t="s">
        <v>301</v>
      </c>
      <c r="D127" s="43">
        <v>43836</v>
      </c>
      <c r="E127" s="43">
        <v>6</v>
      </c>
      <c r="F127" s="43">
        <v>250.56</v>
      </c>
      <c r="G127" s="43">
        <v>5.32</v>
      </c>
      <c r="H127" s="43">
        <v>35.299999999999997</v>
      </c>
      <c r="I127" s="43">
        <v>0.33</v>
      </c>
      <c r="J127" s="43">
        <v>22.41</v>
      </c>
      <c r="K127" s="43">
        <v>6.93</v>
      </c>
      <c r="L127" s="43">
        <v>7.6</v>
      </c>
      <c r="M127" s="43">
        <v>328.44</v>
      </c>
      <c r="N127" s="43">
        <v>65.69</v>
      </c>
      <c r="O127" s="43">
        <v>394.13</v>
      </c>
    </row>
    <row r="128" spans="1:15" x14ac:dyDescent="0.2">
      <c r="A128" s="66">
        <v>100074</v>
      </c>
      <c r="B128" s="43" t="s">
        <v>66</v>
      </c>
      <c r="C128" s="43" t="s">
        <v>301</v>
      </c>
      <c r="D128" s="43">
        <v>43836</v>
      </c>
      <c r="E128" s="43">
        <v>7</v>
      </c>
      <c r="F128" s="43">
        <v>250.56</v>
      </c>
      <c r="G128" s="43">
        <v>5.32</v>
      </c>
      <c r="H128" s="43">
        <v>35.299999999999997</v>
      </c>
      <c r="I128" s="43">
        <v>0.33</v>
      </c>
      <c r="J128" s="43">
        <v>22.41</v>
      </c>
      <c r="K128" s="43">
        <v>6.93</v>
      </c>
      <c r="L128" s="43">
        <v>7.6</v>
      </c>
      <c r="M128" s="43">
        <v>328.44</v>
      </c>
      <c r="N128" s="43">
        <v>65.69</v>
      </c>
      <c r="O128" s="43">
        <v>394.13</v>
      </c>
    </row>
    <row r="129" spans="1:15" x14ac:dyDescent="0.2">
      <c r="A129" s="66">
        <v>100074</v>
      </c>
      <c r="B129" s="43" t="s">
        <v>66</v>
      </c>
      <c r="C129" s="43" t="s">
        <v>301</v>
      </c>
      <c r="D129" s="43">
        <v>43836</v>
      </c>
      <c r="E129" s="43">
        <v>8</v>
      </c>
      <c r="F129" s="43">
        <v>250.56</v>
      </c>
      <c r="G129" s="43">
        <v>5.32</v>
      </c>
      <c r="H129" s="43">
        <v>35.299999999999997</v>
      </c>
      <c r="I129" s="43">
        <v>0.33</v>
      </c>
      <c r="J129" s="43">
        <v>22.41</v>
      </c>
      <c r="K129" s="43">
        <v>6.93</v>
      </c>
      <c r="L129" s="43">
        <v>7.6</v>
      </c>
      <c r="M129" s="43">
        <v>328.44</v>
      </c>
      <c r="N129" s="43">
        <v>65.69</v>
      </c>
      <c r="O129" s="43">
        <v>394.13</v>
      </c>
    </row>
    <row r="130" spans="1:15" x14ac:dyDescent="0.2">
      <c r="A130" s="66">
        <v>100074</v>
      </c>
      <c r="B130" s="43" t="s">
        <v>66</v>
      </c>
      <c r="C130" s="43" t="s">
        <v>301</v>
      </c>
      <c r="D130" s="43">
        <v>43836</v>
      </c>
      <c r="E130" s="43">
        <v>9</v>
      </c>
      <c r="F130" s="43">
        <v>250.56</v>
      </c>
      <c r="G130" s="43">
        <v>5.32</v>
      </c>
      <c r="H130" s="43">
        <v>35.299999999999997</v>
      </c>
      <c r="I130" s="43">
        <v>0.33</v>
      </c>
      <c r="J130" s="43">
        <v>22.41</v>
      </c>
      <c r="K130" s="43">
        <v>6.93</v>
      </c>
      <c r="L130" s="43">
        <v>7.6</v>
      </c>
      <c r="M130" s="43">
        <v>328.44</v>
      </c>
      <c r="N130" s="43">
        <v>65.69</v>
      </c>
      <c r="O130" s="43">
        <v>394.13</v>
      </c>
    </row>
    <row r="131" spans="1:15" x14ac:dyDescent="0.2">
      <c r="A131" s="66">
        <v>100074</v>
      </c>
      <c r="B131" s="43" t="s">
        <v>66</v>
      </c>
      <c r="C131" s="43" t="s">
        <v>301</v>
      </c>
      <c r="D131" s="43">
        <v>43836</v>
      </c>
      <c r="E131" s="43">
        <v>10</v>
      </c>
      <c r="F131" s="43">
        <v>250.56</v>
      </c>
      <c r="G131" s="43">
        <v>5.32</v>
      </c>
      <c r="H131" s="43">
        <v>38.71</v>
      </c>
      <c r="I131" s="43">
        <v>0.36</v>
      </c>
      <c r="J131" s="43">
        <v>22.41</v>
      </c>
      <c r="K131" s="43">
        <v>6.93</v>
      </c>
      <c r="L131" s="43">
        <v>7.6</v>
      </c>
      <c r="M131" s="43">
        <v>331.89</v>
      </c>
      <c r="N131" s="43">
        <v>66.38</v>
      </c>
      <c r="O131" s="43">
        <v>398.27</v>
      </c>
    </row>
    <row r="132" spans="1:15" x14ac:dyDescent="0.2">
      <c r="A132" s="66">
        <v>100074</v>
      </c>
      <c r="B132" s="43" t="s">
        <v>66</v>
      </c>
      <c r="C132" s="43" t="s">
        <v>301</v>
      </c>
      <c r="D132" s="43">
        <v>43836</v>
      </c>
      <c r="E132" s="43">
        <v>11</v>
      </c>
      <c r="F132" s="43">
        <v>250.56</v>
      </c>
      <c r="G132" s="43">
        <v>5.32</v>
      </c>
      <c r="H132" s="43">
        <v>38.71</v>
      </c>
      <c r="I132" s="43">
        <v>0.36</v>
      </c>
      <c r="J132" s="43">
        <v>22.41</v>
      </c>
      <c r="K132" s="43">
        <v>6.93</v>
      </c>
      <c r="L132" s="43">
        <v>7.6</v>
      </c>
      <c r="M132" s="43">
        <v>331.89</v>
      </c>
      <c r="N132" s="43">
        <v>66.38</v>
      </c>
      <c r="O132" s="43">
        <v>398.27</v>
      </c>
    </row>
    <row r="133" spans="1:15" x14ac:dyDescent="0.2">
      <c r="A133" s="66">
        <v>100074</v>
      </c>
      <c r="B133" s="43" t="s">
        <v>66</v>
      </c>
      <c r="C133" s="43" t="s">
        <v>301</v>
      </c>
      <c r="D133" s="43">
        <v>43836</v>
      </c>
      <c r="E133" s="43">
        <v>12</v>
      </c>
      <c r="F133" s="43">
        <v>250.56</v>
      </c>
      <c r="G133" s="43">
        <v>5.32</v>
      </c>
      <c r="H133" s="43">
        <v>38.71</v>
      </c>
      <c r="I133" s="43">
        <v>0.36</v>
      </c>
      <c r="J133" s="43">
        <v>22.41</v>
      </c>
      <c r="K133" s="43">
        <v>6.93</v>
      </c>
      <c r="L133" s="43">
        <v>7.6</v>
      </c>
      <c r="M133" s="43">
        <v>331.89</v>
      </c>
      <c r="N133" s="43">
        <v>66.38</v>
      </c>
      <c r="O133" s="43">
        <v>398.27</v>
      </c>
    </row>
    <row r="134" spans="1:15" x14ac:dyDescent="0.2">
      <c r="A134" s="66">
        <v>100074</v>
      </c>
      <c r="B134" s="43" t="s">
        <v>66</v>
      </c>
      <c r="C134" s="43" t="s">
        <v>301</v>
      </c>
      <c r="D134" s="43">
        <v>43836</v>
      </c>
      <c r="E134" s="43">
        <v>13</v>
      </c>
      <c r="F134" s="43">
        <v>250.56</v>
      </c>
      <c r="G134" s="43">
        <v>5.32</v>
      </c>
      <c r="H134" s="43">
        <v>35.299999999999997</v>
      </c>
      <c r="I134" s="43">
        <v>0.33</v>
      </c>
      <c r="J134" s="43">
        <v>22.41</v>
      </c>
      <c r="K134" s="43">
        <v>6.93</v>
      </c>
      <c r="L134" s="43">
        <v>7.6</v>
      </c>
      <c r="M134" s="43">
        <v>328.44</v>
      </c>
      <c r="N134" s="43">
        <v>65.69</v>
      </c>
      <c r="O134" s="43">
        <v>394.13</v>
      </c>
    </row>
    <row r="135" spans="1:15" x14ac:dyDescent="0.2">
      <c r="A135" s="66">
        <v>100074</v>
      </c>
      <c r="B135" s="43" t="s">
        <v>66</v>
      </c>
      <c r="C135" s="43" t="s">
        <v>301</v>
      </c>
      <c r="D135" s="43">
        <v>43836</v>
      </c>
      <c r="E135" s="43">
        <v>14</v>
      </c>
      <c r="F135" s="43">
        <v>250.56</v>
      </c>
      <c r="G135" s="43">
        <v>5.32</v>
      </c>
      <c r="H135" s="43">
        <v>35.299999999999997</v>
      </c>
      <c r="I135" s="43">
        <v>0.33</v>
      </c>
      <c r="J135" s="43">
        <v>22.41</v>
      </c>
      <c r="K135" s="43">
        <v>6.93</v>
      </c>
      <c r="L135" s="43">
        <v>7.6</v>
      </c>
      <c r="M135" s="43">
        <v>328.44</v>
      </c>
      <c r="N135" s="43">
        <v>65.69</v>
      </c>
      <c r="O135" s="43">
        <v>394.13</v>
      </c>
    </row>
    <row r="136" spans="1:15" x14ac:dyDescent="0.2">
      <c r="A136" s="66">
        <v>100074</v>
      </c>
      <c r="B136" s="43" t="s">
        <v>66</v>
      </c>
      <c r="C136" s="43" t="s">
        <v>301</v>
      </c>
      <c r="D136" s="43">
        <v>43836</v>
      </c>
      <c r="E136" s="43">
        <v>15</v>
      </c>
      <c r="F136" s="43">
        <v>250.56</v>
      </c>
      <c r="G136" s="43">
        <v>5.32</v>
      </c>
      <c r="H136" s="43">
        <v>35.299999999999997</v>
      </c>
      <c r="I136" s="43">
        <v>0.33</v>
      </c>
      <c r="J136" s="43">
        <v>22.41</v>
      </c>
      <c r="K136" s="43">
        <v>6.93</v>
      </c>
      <c r="L136" s="43">
        <v>7.6</v>
      </c>
      <c r="M136" s="43">
        <v>328.44</v>
      </c>
      <c r="N136" s="43">
        <v>65.69</v>
      </c>
      <c r="O136" s="43">
        <v>394.13</v>
      </c>
    </row>
    <row r="137" spans="1:15" x14ac:dyDescent="0.2">
      <c r="A137" s="66">
        <v>100074</v>
      </c>
      <c r="B137" s="43" t="s">
        <v>66</v>
      </c>
      <c r="C137" s="43" t="s">
        <v>301</v>
      </c>
      <c r="D137" s="43">
        <v>43836</v>
      </c>
      <c r="E137" s="43">
        <v>16</v>
      </c>
      <c r="F137" s="43">
        <v>250.56</v>
      </c>
      <c r="G137" s="43">
        <v>5.32</v>
      </c>
      <c r="H137" s="43">
        <v>35.299999999999997</v>
      </c>
      <c r="I137" s="43">
        <v>0.33</v>
      </c>
      <c r="J137" s="43">
        <v>22.41</v>
      </c>
      <c r="K137" s="43">
        <v>6.93</v>
      </c>
      <c r="L137" s="43">
        <v>7.6</v>
      </c>
      <c r="M137" s="43">
        <v>328.44</v>
      </c>
      <c r="N137" s="43">
        <v>65.69</v>
      </c>
      <c r="O137" s="43">
        <v>394.13</v>
      </c>
    </row>
    <row r="138" spans="1:15" x14ac:dyDescent="0.2">
      <c r="A138" s="66">
        <v>100074</v>
      </c>
      <c r="B138" s="43" t="s">
        <v>66</v>
      </c>
      <c r="C138" s="43" t="s">
        <v>301</v>
      </c>
      <c r="D138" s="43">
        <v>43836</v>
      </c>
      <c r="E138" s="43">
        <v>17</v>
      </c>
      <c r="F138" s="43">
        <v>250.56</v>
      </c>
      <c r="G138" s="43">
        <v>5.32</v>
      </c>
      <c r="H138" s="43">
        <v>35.299999999999997</v>
      </c>
      <c r="I138" s="43">
        <v>0.33</v>
      </c>
      <c r="J138" s="43">
        <v>22.41</v>
      </c>
      <c r="K138" s="43">
        <v>6.93</v>
      </c>
      <c r="L138" s="43">
        <v>7.6</v>
      </c>
      <c r="M138" s="43">
        <v>328.44</v>
      </c>
      <c r="N138" s="43">
        <v>65.69</v>
      </c>
      <c r="O138" s="43">
        <v>394.13</v>
      </c>
    </row>
    <row r="139" spans="1:15" x14ac:dyDescent="0.2">
      <c r="A139" s="66">
        <v>100074</v>
      </c>
      <c r="B139" s="43" t="s">
        <v>66</v>
      </c>
      <c r="C139" s="43" t="s">
        <v>301</v>
      </c>
      <c r="D139" s="43">
        <v>43836</v>
      </c>
      <c r="E139" s="43">
        <v>18</v>
      </c>
      <c r="F139" s="43">
        <v>250.56</v>
      </c>
      <c r="G139" s="43">
        <v>5.32</v>
      </c>
      <c r="H139" s="43">
        <v>35.299999999999997</v>
      </c>
      <c r="I139" s="43">
        <v>0.33</v>
      </c>
      <c r="J139" s="43">
        <v>22.41</v>
      </c>
      <c r="K139" s="43">
        <v>6.93</v>
      </c>
      <c r="L139" s="43">
        <v>7.6</v>
      </c>
      <c r="M139" s="43">
        <v>328.44</v>
      </c>
      <c r="N139" s="43">
        <v>65.69</v>
      </c>
      <c r="O139" s="43">
        <v>394.13</v>
      </c>
    </row>
    <row r="140" spans="1:15" x14ac:dyDescent="0.2">
      <c r="A140" s="66">
        <v>100074</v>
      </c>
      <c r="B140" s="43" t="s">
        <v>66</v>
      </c>
      <c r="C140" s="43" t="s">
        <v>301</v>
      </c>
      <c r="D140" s="43">
        <v>43836</v>
      </c>
      <c r="E140" s="43">
        <v>19</v>
      </c>
      <c r="F140" s="43">
        <v>250.56</v>
      </c>
      <c r="G140" s="43">
        <v>5.32</v>
      </c>
      <c r="H140" s="43">
        <v>38.71</v>
      </c>
      <c r="I140" s="43">
        <v>0.36</v>
      </c>
      <c r="J140" s="43">
        <v>22.41</v>
      </c>
      <c r="K140" s="43">
        <v>6.93</v>
      </c>
      <c r="L140" s="43">
        <v>7.6</v>
      </c>
      <c r="M140" s="43">
        <v>331.89</v>
      </c>
      <c r="N140" s="43">
        <v>66.38</v>
      </c>
      <c r="O140" s="43">
        <v>398.27</v>
      </c>
    </row>
    <row r="141" spans="1:15" x14ac:dyDescent="0.2">
      <c r="A141" s="66">
        <v>100074</v>
      </c>
      <c r="B141" s="43" t="s">
        <v>66</v>
      </c>
      <c r="C141" s="43" t="s">
        <v>301</v>
      </c>
      <c r="D141" s="43">
        <v>43836</v>
      </c>
      <c r="E141" s="43">
        <v>20</v>
      </c>
      <c r="F141" s="43">
        <v>250.56</v>
      </c>
      <c r="G141" s="43">
        <v>5.32</v>
      </c>
      <c r="H141" s="43">
        <v>38.71</v>
      </c>
      <c r="I141" s="43">
        <v>0.36</v>
      </c>
      <c r="J141" s="43">
        <v>22.41</v>
      </c>
      <c r="K141" s="43">
        <v>6.93</v>
      </c>
      <c r="L141" s="43">
        <v>7.6</v>
      </c>
      <c r="M141" s="43">
        <v>331.89</v>
      </c>
      <c r="N141" s="43">
        <v>66.38</v>
      </c>
      <c r="O141" s="43">
        <v>398.27</v>
      </c>
    </row>
    <row r="142" spans="1:15" x14ac:dyDescent="0.2">
      <c r="A142" s="66">
        <v>100074</v>
      </c>
      <c r="B142" s="43" t="s">
        <v>66</v>
      </c>
      <c r="C142" s="43" t="s">
        <v>301</v>
      </c>
      <c r="D142" s="43">
        <v>43836</v>
      </c>
      <c r="E142" s="43">
        <v>21</v>
      </c>
      <c r="F142" s="43">
        <v>250.56</v>
      </c>
      <c r="G142" s="43">
        <v>5.32</v>
      </c>
      <c r="H142" s="43">
        <v>38.71</v>
      </c>
      <c r="I142" s="43">
        <v>0.36</v>
      </c>
      <c r="J142" s="43">
        <v>22.41</v>
      </c>
      <c r="K142" s="43">
        <v>6.93</v>
      </c>
      <c r="L142" s="43">
        <v>7.6</v>
      </c>
      <c r="M142" s="43">
        <v>331.89</v>
      </c>
      <c r="N142" s="43">
        <v>66.38</v>
      </c>
      <c r="O142" s="43">
        <v>398.27</v>
      </c>
    </row>
    <row r="143" spans="1:15" x14ac:dyDescent="0.2">
      <c r="A143" s="66">
        <v>100074</v>
      </c>
      <c r="B143" s="43" t="s">
        <v>66</v>
      </c>
      <c r="C143" s="43" t="s">
        <v>301</v>
      </c>
      <c r="D143" s="43">
        <v>43836</v>
      </c>
      <c r="E143" s="43">
        <v>22</v>
      </c>
      <c r="F143" s="43">
        <v>250.56</v>
      </c>
      <c r="G143" s="43">
        <v>5.32</v>
      </c>
      <c r="H143" s="43">
        <v>35.299999999999997</v>
      </c>
      <c r="I143" s="43">
        <v>0.33</v>
      </c>
      <c r="J143" s="43">
        <v>22.41</v>
      </c>
      <c r="K143" s="43">
        <v>6.93</v>
      </c>
      <c r="L143" s="43">
        <v>7.6</v>
      </c>
      <c r="M143" s="43">
        <v>328.44</v>
      </c>
      <c r="N143" s="43">
        <v>65.69</v>
      </c>
      <c r="O143" s="43">
        <v>394.13</v>
      </c>
    </row>
    <row r="144" spans="1:15" x14ac:dyDescent="0.2">
      <c r="A144" s="66">
        <v>100074</v>
      </c>
      <c r="B144" s="43" t="s">
        <v>66</v>
      </c>
      <c r="C144" s="43" t="s">
        <v>301</v>
      </c>
      <c r="D144" s="43">
        <v>43836</v>
      </c>
      <c r="E144" s="43">
        <v>23</v>
      </c>
      <c r="F144" s="43">
        <v>250.56</v>
      </c>
      <c r="G144" s="43">
        <v>5.32</v>
      </c>
      <c r="H144" s="43">
        <v>35.299999999999997</v>
      </c>
      <c r="I144" s="43">
        <v>0.33</v>
      </c>
      <c r="J144" s="43">
        <v>22.41</v>
      </c>
      <c r="K144" s="43">
        <v>6.93</v>
      </c>
      <c r="L144" s="43">
        <v>7.6</v>
      </c>
      <c r="M144" s="43">
        <v>328.44</v>
      </c>
      <c r="N144" s="43">
        <v>65.69</v>
      </c>
      <c r="O144" s="43">
        <v>394.13</v>
      </c>
    </row>
    <row r="145" spans="1:15" x14ac:dyDescent="0.2">
      <c r="A145" s="66">
        <v>100074</v>
      </c>
      <c r="B145" s="43" t="s">
        <v>66</v>
      </c>
      <c r="C145" s="43" t="s">
        <v>301</v>
      </c>
      <c r="D145" s="43">
        <v>43836</v>
      </c>
      <c r="E145" s="43">
        <v>24</v>
      </c>
      <c r="F145" s="43">
        <v>250.56</v>
      </c>
      <c r="G145" s="43">
        <v>5.32</v>
      </c>
      <c r="H145" s="43">
        <v>30.81</v>
      </c>
      <c r="I145" s="43">
        <v>0.28999999999999998</v>
      </c>
      <c r="J145" s="43">
        <v>22.41</v>
      </c>
      <c r="K145" s="43">
        <v>6.93</v>
      </c>
      <c r="L145" s="43">
        <v>7.6</v>
      </c>
      <c r="M145" s="43">
        <v>323.91000000000003</v>
      </c>
      <c r="N145" s="43">
        <v>64.78</v>
      </c>
      <c r="O145" s="43">
        <v>388.69</v>
      </c>
    </row>
    <row r="146" spans="1:15" x14ac:dyDescent="0.2">
      <c r="A146" s="66">
        <v>100074</v>
      </c>
      <c r="B146" s="43" t="s">
        <v>66</v>
      </c>
      <c r="C146" s="43" t="s">
        <v>301</v>
      </c>
      <c r="D146" s="43">
        <v>43837</v>
      </c>
      <c r="E146" s="43">
        <v>1</v>
      </c>
      <c r="F146" s="43">
        <v>250.56</v>
      </c>
      <c r="G146" s="43">
        <v>5.32</v>
      </c>
      <c r="H146" s="43">
        <v>30.81</v>
      </c>
      <c r="I146" s="43">
        <v>0.28999999999999998</v>
      </c>
      <c r="J146" s="43">
        <v>22.41</v>
      </c>
      <c r="K146" s="43">
        <v>6.93</v>
      </c>
      <c r="L146" s="43">
        <v>7.6</v>
      </c>
      <c r="M146" s="43">
        <v>323.91000000000003</v>
      </c>
      <c r="N146" s="43">
        <v>64.78</v>
      </c>
      <c r="O146" s="43">
        <v>388.69</v>
      </c>
    </row>
    <row r="147" spans="1:15" x14ac:dyDescent="0.2">
      <c r="A147" s="66">
        <v>100074</v>
      </c>
      <c r="B147" s="43" t="s">
        <v>66</v>
      </c>
      <c r="C147" s="43" t="s">
        <v>301</v>
      </c>
      <c r="D147" s="43">
        <v>43837</v>
      </c>
      <c r="E147" s="43">
        <v>2</v>
      </c>
      <c r="F147" s="43">
        <v>250.56</v>
      </c>
      <c r="G147" s="43">
        <v>5.32</v>
      </c>
      <c r="H147" s="43">
        <v>30.81</v>
      </c>
      <c r="I147" s="43">
        <v>0.28999999999999998</v>
      </c>
      <c r="J147" s="43">
        <v>22.41</v>
      </c>
      <c r="K147" s="43">
        <v>6.93</v>
      </c>
      <c r="L147" s="43">
        <v>7.6</v>
      </c>
      <c r="M147" s="43">
        <v>323.91000000000003</v>
      </c>
      <c r="N147" s="43">
        <v>64.78</v>
      </c>
      <c r="O147" s="43">
        <v>388.69</v>
      </c>
    </row>
    <row r="148" spans="1:15" x14ac:dyDescent="0.2">
      <c r="A148" s="66">
        <v>100074</v>
      </c>
      <c r="B148" s="43" t="s">
        <v>66</v>
      </c>
      <c r="C148" s="43" t="s">
        <v>301</v>
      </c>
      <c r="D148" s="43">
        <v>43837</v>
      </c>
      <c r="E148" s="43">
        <v>3</v>
      </c>
      <c r="F148" s="43">
        <v>250.56</v>
      </c>
      <c r="G148" s="43">
        <v>5.32</v>
      </c>
      <c r="H148" s="43">
        <v>30.81</v>
      </c>
      <c r="I148" s="43">
        <v>0.28999999999999998</v>
      </c>
      <c r="J148" s="43">
        <v>22.41</v>
      </c>
      <c r="K148" s="43">
        <v>6.93</v>
      </c>
      <c r="L148" s="43">
        <v>7.6</v>
      </c>
      <c r="M148" s="43">
        <v>323.91000000000003</v>
      </c>
      <c r="N148" s="43">
        <v>64.78</v>
      </c>
      <c r="O148" s="43">
        <v>388.69</v>
      </c>
    </row>
    <row r="149" spans="1:15" x14ac:dyDescent="0.2">
      <c r="A149" s="66">
        <v>100074</v>
      </c>
      <c r="B149" s="43" t="s">
        <v>66</v>
      </c>
      <c r="C149" s="43" t="s">
        <v>301</v>
      </c>
      <c r="D149" s="43">
        <v>43837</v>
      </c>
      <c r="E149" s="43">
        <v>4</v>
      </c>
      <c r="F149" s="43">
        <v>250.56</v>
      </c>
      <c r="G149" s="43">
        <v>5.32</v>
      </c>
      <c r="H149" s="43">
        <v>30.81</v>
      </c>
      <c r="I149" s="43">
        <v>0.28999999999999998</v>
      </c>
      <c r="J149" s="43">
        <v>22.41</v>
      </c>
      <c r="K149" s="43">
        <v>6.93</v>
      </c>
      <c r="L149" s="43">
        <v>7.6</v>
      </c>
      <c r="M149" s="43">
        <v>323.91000000000003</v>
      </c>
      <c r="N149" s="43">
        <v>64.78</v>
      </c>
      <c r="O149" s="43">
        <v>388.69</v>
      </c>
    </row>
    <row r="150" spans="1:15" x14ac:dyDescent="0.2">
      <c r="A150" s="66">
        <v>100074</v>
      </c>
      <c r="B150" s="43" t="s">
        <v>66</v>
      </c>
      <c r="C150" s="43" t="s">
        <v>301</v>
      </c>
      <c r="D150" s="43">
        <v>43837</v>
      </c>
      <c r="E150" s="43">
        <v>5</v>
      </c>
      <c r="F150" s="43">
        <v>250.56</v>
      </c>
      <c r="G150" s="43">
        <v>5.32</v>
      </c>
      <c r="H150" s="43">
        <v>35.299999999999997</v>
      </c>
      <c r="I150" s="43">
        <v>0.33</v>
      </c>
      <c r="J150" s="43">
        <v>22.41</v>
      </c>
      <c r="K150" s="43">
        <v>6.93</v>
      </c>
      <c r="L150" s="43">
        <v>7.6</v>
      </c>
      <c r="M150" s="43">
        <v>328.44</v>
      </c>
      <c r="N150" s="43">
        <v>65.69</v>
      </c>
      <c r="O150" s="43">
        <v>394.13</v>
      </c>
    </row>
    <row r="151" spans="1:15" x14ac:dyDescent="0.2">
      <c r="A151" s="66">
        <v>100074</v>
      </c>
      <c r="B151" s="43" t="s">
        <v>66</v>
      </c>
      <c r="C151" s="43" t="s">
        <v>301</v>
      </c>
      <c r="D151" s="43">
        <v>43837</v>
      </c>
      <c r="E151" s="43">
        <v>6</v>
      </c>
      <c r="F151" s="43">
        <v>250.56</v>
      </c>
      <c r="G151" s="43">
        <v>5.32</v>
      </c>
      <c r="H151" s="43">
        <v>35.299999999999997</v>
      </c>
      <c r="I151" s="43">
        <v>0.33</v>
      </c>
      <c r="J151" s="43">
        <v>22.41</v>
      </c>
      <c r="K151" s="43">
        <v>6.93</v>
      </c>
      <c r="L151" s="43">
        <v>7.6</v>
      </c>
      <c r="M151" s="43">
        <v>328.44</v>
      </c>
      <c r="N151" s="43">
        <v>65.69</v>
      </c>
      <c r="O151" s="43">
        <v>394.13</v>
      </c>
    </row>
    <row r="152" spans="1:15" x14ac:dyDescent="0.2">
      <c r="A152" s="66">
        <v>100074</v>
      </c>
      <c r="B152" s="43" t="s">
        <v>66</v>
      </c>
      <c r="C152" s="43" t="s">
        <v>301</v>
      </c>
      <c r="D152" s="43">
        <v>43837</v>
      </c>
      <c r="E152" s="43">
        <v>7</v>
      </c>
      <c r="F152" s="43">
        <v>250.56</v>
      </c>
      <c r="G152" s="43">
        <v>5.32</v>
      </c>
      <c r="H152" s="43">
        <v>35.299999999999997</v>
      </c>
      <c r="I152" s="43">
        <v>0.33</v>
      </c>
      <c r="J152" s="43">
        <v>22.41</v>
      </c>
      <c r="K152" s="43">
        <v>6.93</v>
      </c>
      <c r="L152" s="43">
        <v>7.6</v>
      </c>
      <c r="M152" s="43">
        <v>328.44</v>
      </c>
      <c r="N152" s="43">
        <v>65.69</v>
      </c>
      <c r="O152" s="43">
        <v>394.13</v>
      </c>
    </row>
    <row r="153" spans="1:15" x14ac:dyDescent="0.2">
      <c r="A153" s="66">
        <v>100074</v>
      </c>
      <c r="B153" s="43" t="s">
        <v>66</v>
      </c>
      <c r="C153" s="43" t="s">
        <v>301</v>
      </c>
      <c r="D153" s="43">
        <v>43837</v>
      </c>
      <c r="E153" s="43">
        <v>8</v>
      </c>
      <c r="F153" s="43">
        <v>250.56</v>
      </c>
      <c r="G153" s="43">
        <v>5.32</v>
      </c>
      <c r="H153" s="43">
        <v>35.299999999999997</v>
      </c>
      <c r="I153" s="43">
        <v>0.33</v>
      </c>
      <c r="J153" s="43">
        <v>22.41</v>
      </c>
      <c r="K153" s="43">
        <v>6.93</v>
      </c>
      <c r="L153" s="43">
        <v>7.6</v>
      </c>
      <c r="M153" s="43">
        <v>328.44</v>
      </c>
      <c r="N153" s="43">
        <v>65.69</v>
      </c>
      <c r="O153" s="43">
        <v>394.13</v>
      </c>
    </row>
    <row r="154" spans="1:15" x14ac:dyDescent="0.2">
      <c r="A154" s="66">
        <v>100074</v>
      </c>
      <c r="B154" s="43" t="s">
        <v>66</v>
      </c>
      <c r="C154" s="43" t="s">
        <v>301</v>
      </c>
      <c r="D154" s="43">
        <v>43837</v>
      </c>
      <c r="E154" s="43">
        <v>9</v>
      </c>
      <c r="F154" s="43">
        <v>250.56</v>
      </c>
      <c r="G154" s="43">
        <v>5.32</v>
      </c>
      <c r="H154" s="43">
        <v>35.299999999999997</v>
      </c>
      <c r="I154" s="43">
        <v>0.33</v>
      </c>
      <c r="J154" s="43">
        <v>22.41</v>
      </c>
      <c r="K154" s="43">
        <v>6.93</v>
      </c>
      <c r="L154" s="43">
        <v>7.6</v>
      </c>
      <c r="M154" s="43">
        <v>328.44</v>
      </c>
      <c r="N154" s="43">
        <v>65.69</v>
      </c>
      <c r="O154" s="43">
        <v>394.13</v>
      </c>
    </row>
    <row r="155" spans="1:15" x14ac:dyDescent="0.2">
      <c r="A155" s="66">
        <v>100074</v>
      </c>
      <c r="B155" s="43" t="s">
        <v>66</v>
      </c>
      <c r="C155" s="43" t="s">
        <v>301</v>
      </c>
      <c r="D155" s="43">
        <v>43837</v>
      </c>
      <c r="E155" s="43">
        <v>10</v>
      </c>
      <c r="F155" s="43">
        <v>250.56</v>
      </c>
      <c r="G155" s="43">
        <v>5.32</v>
      </c>
      <c r="H155" s="43">
        <v>38.71</v>
      </c>
      <c r="I155" s="43">
        <v>0.36</v>
      </c>
      <c r="J155" s="43">
        <v>22.41</v>
      </c>
      <c r="K155" s="43">
        <v>6.93</v>
      </c>
      <c r="L155" s="43">
        <v>7.6</v>
      </c>
      <c r="M155" s="43">
        <v>331.89</v>
      </c>
      <c r="N155" s="43">
        <v>66.38</v>
      </c>
      <c r="O155" s="43">
        <v>398.27</v>
      </c>
    </row>
    <row r="156" spans="1:15" x14ac:dyDescent="0.2">
      <c r="A156" s="66">
        <v>100074</v>
      </c>
      <c r="B156" s="43" t="s">
        <v>66</v>
      </c>
      <c r="C156" s="43" t="s">
        <v>301</v>
      </c>
      <c r="D156" s="43">
        <v>43837</v>
      </c>
      <c r="E156" s="43">
        <v>11</v>
      </c>
      <c r="F156" s="43">
        <v>250.56</v>
      </c>
      <c r="G156" s="43">
        <v>5.32</v>
      </c>
      <c r="H156" s="43">
        <v>38.71</v>
      </c>
      <c r="I156" s="43">
        <v>0.36</v>
      </c>
      <c r="J156" s="43">
        <v>22.41</v>
      </c>
      <c r="K156" s="43">
        <v>6.93</v>
      </c>
      <c r="L156" s="43">
        <v>7.6</v>
      </c>
      <c r="M156" s="43">
        <v>331.89</v>
      </c>
      <c r="N156" s="43">
        <v>66.38</v>
      </c>
      <c r="O156" s="43">
        <v>398.27</v>
      </c>
    </row>
    <row r="157" spans="1:15" x14ac:dyDescent="0.2">
      <c r="A157" s="66">
        <v>100074</v>
      </c>
      <c r="B157" s="43" t="s">
        <v>66</v>
      </c>
      <c r="C157" s="43" t="s">
        <v>301</v>
      </c>
      <c r="D157" s="43">
        <v>43837</v>
      </c>
      <c r="E157" s="43">
        <v>12</v>
      </c>
      <c r="F157" s="43">
        <v>250.56</v>
      </c>
      <c r="G157" s="43">
        <v>5.32</v>
      </c>
      <c r="H157" s="43">
        <v>38.71</v>
      </c>
      <c r="I157" s="43">
        <v>0.36</v>
      </c>
      <c r="J157" s="43">
        <v>22.41</v>
      </c>
      <c r="K157" s="43">
        <v>6.93</v>
      </c>
      <c r="L157" s="43">
        <v>7.6</v>
      </c>
      <c r="M157" s="43">
        <v>331.89</v>
      </c>
      <c r="N157" s="43">
        <v>66.38</v>
      </c>
      <c r="O157" s="43">
        <v>398.27</v>
      </c>
    </row>
    <row r="158" spans="1:15" x14ac:dyDescent="0.2">
      <c r="A158" s="66">
        <v>100074</v>
      </c>
      <c r="B158" s="43" t="s">
        <v>66</v>
      </c>
      <c r="C158" s="43" t="s">
        <v>301</v>
      </c>
      <c r="D158" s="43">
        <v>43837</v>
      </c>
      <c r="E158" s="43">
        <v>13</v>
      </c>
      <c r="F158" s="43">
        <v>250.56</v>
      </c>
      <c r="G158" s="43">
        <v>5.32</v>
      </c>
      <c r="H158" s="43">
        <v>35.299999999999997</v>
      </c>
      <c r="I158" s="43">
        <v>0.33</v>
      </c>
      <c r="J158" s="43">
        <v>22.41</v>
      </c>
      <c r="K158" s="43">
        <v>6.93</v>
      </c>
      <c r="L158" s="43">
        <v>7.6</v>
      </c>
      <c r="M158" s="43">
        <v>328.44</v>
      </c>
      <c r="N158" s="43">
        <v>65.69</v>
      </c>
      <c r="O158" s="43">
        <v>394.13</v>
      </c>
    </row>
    <row r="159" spans="1:15" x14ac:dyDescent="0.2">
      <c r="A159" s="66">
        <v>100074</v>
      </c>
      <c r="B159" s="43" t="s">
        <v>66</v>
      </c>
      <c r="C159" s="43" t="s">
        <v>301</v>
      </c>
      <c r="D159" s="43">
        <v>43837</v>
      </c>
      <c r="E159" s="43">
        <v>14</v>
      </c>
      <c r="F159" s="43">
        <v>250.56</v>
      </c>
      <c r="G159" s="43">
        <v>5.32</v>
      </c>
      <c r="H159" s="43">
        <v>35.299999999999997</v>
      </c>
      <c r="I159" s="43">
        <v>0.33</v>
      </c>
      <c r="J159" s="43">
        <v>22.41</v>
      </c>
      <c r="K159" s="43">
        <v>6.93</v>
      </c>
      <c r="L159" s="43">
        <v>7.6</v>
      </c>
      <c r="M159" s="43">
        <v>328.44</v>
      </c>
      <c r="N159" s="43">
        <v>65.69</v>
      </c>
      <c r="O159" s="43">
        <v>394.13</v>
      </c>
    </row>
    <row r="160" spans="1:15" x14ac:dyDescent="0.2">
      <c r="A160" s="66">
        <v>100074</v>
      </c>
      <c r="B160" s="43" t="s">
        <v>66</v>
      </c>
      <c r="C160" s="43" t="s">
        <v>301</v>
      </c>
      <c r="D160" s="43">
        <v>43837</v>
      </c>
      <c r="E160" s="43">
        <v>15</v>
      </c>
      <c r="F160" s="43">
        <v>250.56</v>
      </c>
      <c r="G160" s="43">
        <v>5.32</v>
      </c>
      <c r="H160" s="43">
        <v>35.299999999999997</v>
      </c>
      <c r="I160" s="43">
        <v>0.33</v>
      </c>
      <c r="J160" s="43">
        <v>22.41</v>
      </c>
      <c r="K160" s="43">
        <v>6.93</v>
      </c>
      <c r="L160" s="43">
        <v>7.6</v>
      </c>
      <c r="M160" s="43">
        <v>328.44</v>
      </c>
      <c r="N160" s="43">
        <v>65.69</v>
      </c>
      <c r="O160" s="43">
        <v>394.13</v>
      </c>
    </row>
    <row r="161" spans="1:15" x14ac:dyDescent="0.2">
      <c r="A161" s="66">
        <v>100074</v>
      </c>
      <c r="B161" s="43" t="s">
        <v>66</v>
      </c>
      <c r="C161" s="43" t="s">
        <v>301</v>
      </c>
      <c r="D161" s="43">
        <v>43837</v>
      </c>
      <c r="E161" s="43">
        <v>16</v>
      </c>
      <c r="F161" s="43">
        <v>250.56</v>
      </c>
      <c r="G161" s="43">
        <v>5.32</v>
      </c>
      <c r="H161" s="43">
        <v>35.299999999999997</v>
      </c>
      <c r="I161" s="43">
        <v>0.33</v>
      </c>
      <c r="J161" s="43">
        <v>22.41</v>
      </c>
      <c r="K161" s="43">
        <v>6.93</v>
      </c>
      <c r="L161" s="43">
        <v>7.6</v>
      </c>
      <c r="M161" s="43">
        <v>328.44</v>
      </c>
      <c r="N161" s="43">
        <v>65.69</v>
      </c>
      <c r="O161" s="43">
        <v>394.13</v>
      </c>
    </row>
    <row r="162" spans="1:15" x14ac:dyDescent="0.2">
      <c r="A162" s="66">
        <v>100074</v>
      </c>
      <c r="B162" s="43" t="s">
        <v>66</v>
      </c>
      <c r="C162" s="43" t="s">
        <v>301</v>
      </c>
      <c r="D162" s="43">
        <v>43837</v>
      </c>
      <c r="E162" s="43">
        <v>17</v>
      </c>
      <c r="F162" s="43">
        <v>250.56</v>
      </c>
      <c r="G162" s="43">
        <v>5.32</v>
      </c>
      <c r="H162" s="43">
        <v>35.299999999999997</v>
      </c>
      <c r="I162" s="43">
        <v>0.33</v>
      </c>
      <c r="J162" s="43">
        <v>22.41</v>
      </c>
      <c r="K162" s="43">
        <v>6.93</v>
      </c>
      <c r="L162" s="43">
        <v>7.6</v>
      </c>
      <c r="M162" s="43">
        <v>328.44</v>
      </c>
      <c r="N162" s="43">
        <v>65.69</v>
      </c>
      <c r="O162" s="43">
        <v>394.13</v>
      </c>
    </row>
    <row r="163" spans="1:15" x14ac:dyDescent="0.2">
      <c r="A163" s="66">
        <v>100074</v>
      </c>
      <c r="B163" s="43" t="s">
        <v>66</v>
      </c>
      <c r="C163" s="43" t="s">
        <v>301</v>
      </c>
      <c r="D163" s="43">
        <v>43837</v>
      </c>
      <c r="E163" s="43">
        <v>18</v>
      </c>
      <c r="F163" s="43">
        <v>250.56</v>
      </c>
      <c r="G163" s="43">
        <v>5.32</v>
      </c>
      <c r="H163" s="43">
        <v>35.299999999999997</v>
      </c>
      <c r="I163" s="43">
        <v>0.33</v>
      </c>
      <c r="J163" s="43">
        <v>22.41</v>
      </c>
      <c r="K163" s="43">
        <v>6.93</v>
      </c>
      <c r="L163" s="43">
        <v>7.6</v>
      </c>
      <c r="M163" s="43">
        <v>328.44</v>
      </c>
      <c r="N163" s="43">
        <v>65.69</v>
      </c>
      <c r="O163" s="43">
        <v>394.13</v>
      </c>
    </row>
    <row r="164" spans="1:15" x14ac:dyDescent="0.2">
      <c r="A164" s="66">
        <v>100074</v>
      </c>
      <c r="B164" s="43" t="s">
        <v>66</v>
      </c>
      <c r="C164" s="43" t="s">
        <v>301</v>
      </c>
      <c r="D164" s="43">
        <v>43837</v>
      </c>
      <c r="E164" s="43">
        <v>19</v>
      </c>
      <c r="F164" s="43">
        <v>250.56</v>
      </c>
      <c r="G164" s="43">
        <v>5.32</v>
      </c>
      <c r="H164" s="43">
        <v>38.71</v>
      </c>
      <c r="I164" s="43">
        <v>0.36</v>
      </c>
      <c r="J164" s="43">
        <v>22.41</v>
      </c>
      <c r="K164" s="43">
        <v>6.93</v>
      </c>
      <c r="L164" s="43">
        <v>7.6</v>
      </c>
      <c r="M164" s="43">
        <v>331.89</v>
      </c>
      <c r="N164" s="43">
        <v>66.38</v>
      </c>
      <c r="O164" s="43">
        <v>398.27</v>
      </c>
    </row>
    <row r="165" spans="1:15" x14ac:dyDescent="0.2">
      <c r="A165" s="66">
        <v>100074</v>
      </c>
      <c r="B165" s="43" t="s">
        <v>66</v>
      </c>
      <c r="C165" s="43" t="s">
        <v>301</v>
      </c>
      <c r="D165" s="43">
        <v>43837</v>
      </c>
      <c r="E165" s="43">
        <v>20</v>
      </c>
      <c r="F165" s="43">
        <v>250.56</v>
      </c>
      <c r="G165" s="43">
        <v>5.32</v>
      </c>
      <c r="H165" s="43">
        <v>38.71</v>
      </c>
      <c r="I165" s="43">
        <v>0.36</v>
      </c>
      <c r="J165" s="43">
        <v>22.41</v>
      </c>
      <c r="K165" s="43">
        <v>6.93</v>
      </c>
      <c r="L165" s="43">
        <v>7.6</v>
      </c>
      <c r="M165" s="43">
        <v>331.89</v>
      </c>
      <c r="N165" s="43">
        <v>66.38</v>
      </c>
      <c r="O165" s="43">
        <v>398.27</v>
      </c>
    </row>
    <row r="166" spans="1:15" x14ac:dyDescent="0.2">
      <c r="A166" s="66">
        <v>100074</v>
      </c>
      <c r="B166" s="43" t="s">
        <v>66</v>
      </c>
      <c r="C166" s="43" t="s">
        <v>301</v>
      </c>
      <c r="D166" s="43">
        <v>43837</v>
      </c>
      <c r="E166" s="43">
        <v>21</v>
      </c>
      <c r="F166" s="43">
        <v>250.56</v>
      </c>
      <c r="G166" s="43">
        <v>5.32</v>
      </c>
      <c r="H166" s="43">
        <v>38.71</v>
      </c>
      <c r="I166" s="43">
        <v>0.36</v>
      </c>
      <c r="J166" s="43">
        <v>22.41</v>
      </c>
      <c r="K166" s="43">
        <v>6.93</v>
      </c>
      <c r="L166" s="43">
        <v>7.6</v>
      </c>
      <c r="M166" s="43">
        <v>331.89</v>
      </c>
      <c r="N166" s="43">
        <v>66.38</v>
      </c>
      <c r="O166" s="43">
        <v>398.27</v>
      </c>
    </row>
    <row r="167" spans="1:15" x14ac:dyDescent="0.2">
      <c r="A167" s="66">
        <v>100074</v>
      </c>
      <c r="B167" s="43" t="s">
        <v>66</v>
      </c>
      <c r="C167" s="43" t="s">
        <v>301</v>
      </c>
      <c r="D167" s="43">
        <v>43837</v>
      </c>
      <c r="E167" s="43">
        <v>22</v>
      </c>
      <c r="F167" s="43">
        <v>250.56</v>
      </c>
      <c r="G167" s="43">
        <v>5.32</v>
      </c>
      <c r="H167" s="43">
        <v>35.299999999999997</v>
      </c>
      <c r="I167" s="43">
        <v>0.33</v>
      </c>
      <c r="J167" s="43">
        <v>22.41</v>
      </c>
      <c r="K167" s="43">
        <v>6.93</v>
      </c>
      <c r="L167" s="43">
        <v>7.6</v>
      </c>
      <c r="M167" s="43">
        <v>328.44</v>
      </c>
      <c r="N167" s="43">
        <v>65.69</v>
      </c>
      <c r="O167" s="43">
        <v>394.13</v>
      </c>
    </row>
    <row r="168" spans="1:15" x14ac:dyDescent="0.2">
      <c r="A168" s="66">
        <v>100074</v>
      </c>
      <c r="B168" s="43" t="s">
        <v>66</v>
      </c>
      <c r="C168" s="43" t="s">
        <v>301</v>
      </c>
      <c r="D168" s="43">
        <v>43837</v>
      </c>
      <c r="E168" s="43">
        <v>23</v>
      </c>
      <c r="F168" s="43">
        <v>250.56</v>
      </c>
      <c r="G168" s="43">
        <v>5.32</v>
      </c>
      <c r="H168" s="43">
        <v>35.299999999999997</v>
      </c>
      <c r="I168" s="43">
        <v>0.33</v>
      </c>
      <c r="J168" s="43">
        <v>22.41</v>
      </c>
      <c r="K168" s="43">
        <v>6.93</v>
      </c>
      <c r="L168" s="43">
        <v>7.6</v>
      </c>
      <c r="M168" s="43">
        <v>328.44</v>
      </c>
      <c r="N168" s="43">
        <v>65.69</v>
      </c>
      <c r="O168" s="43">
        <v>394.13</v>
      </c>
    </row>
    <row r="169" spans="1:15" x14ac:dyDescent="0.2">
      <c r="A169" s="66">
        <v>100074</v>
      </c>
      <c r="B169" s="43" t="s">
        <v>66</v>
      </c>
      <c r="C169" s="43" t="s">
        <v>301</v>
      </c>
      <c r="D169" s="43">
        <v>43837</v>
      </c>
      <c r="E169" s="43">
        <v>24</v>
      </c>
      <c r="F169" s="43">
        <v>250.56</v>
      </c>
      <c r="G169" s="43">
        <v>5.32</v>
      </c>
      <c r="H169" s="43">
        <v>30.81</v>
      </c>
      <c r="I169" s="43">
        <v>0.28999999999999998</v>
      </c>
      <c r="J169" s="43">
        <v>22.41</v>
      </c>
      <c r="K169" s="43">
        <v>6.93</v>
      </c>
      <c r="L169" s="43">
        <v>7.6</v>
      </c>
      <c r="M169" s="43">
        <v>323.91000000000003</v>
      </c>
      <c r="N169" s="43">
        <v>64.78</v>
      </c>
      <c r="O169" s="43">
        <v>388.69</v>
      </c>
    </row>
    <row r="170" spans="1:15" x14ac:dyDescent="0.2">
      <c r="A170" s="66">
        <v>100074</v>
      </c>
      <c r="B170" s="43" t="s">
        <v>66</v>
      </c>
      <c r="C170" s="43" t="s">
        <v>301</v>
      </c>
      <c r="D170" s="43">
        <v>43838</v>
      </c>
      <c r="E170" s="43">
        <v>1</v>
      </c>
      <c r="F170" s="43">
        <v>250.56</v>
      </c>
      <c r="G170" s="43">
        <v>5.32</v>
      </c>
      <c r="H170" s="43">
        <v>30.81</v>
      </c>
      <c r="I170" s="43">
        <v>0.28999999999999998</v>
      </c>
      <c r="J170" s="43">
        <v>22.41</v>
      </c>
      <c r="K170" s="43">
        <v>6.93</v>
      </c>
      <c r="L170" s="43">
        <v>7.6</v>
      </c>
      <c r="M170" s="43">
        <v>323.91000000000003</v>
      </c>
      <c r="N170" s="43">
        <v>64.78</v>
      </c>
      <c r="O170" s="43">
        <v>388.69</v>
      </c>
    </row>
    <row r="171" spans="1:15" x14ac:dyDescent="0.2">
      <c r="A171" s="66">
        <v>100074</v>
      </c>
      <c r="B171" s="43" t="s">
        <v>66</v>
      </c>
      <c r="C171" s="43" t="s">
        <v>301</v>
      </c>
      <c r="D171" s="43">
        <v>43838</v>
      </c>
      <c r="E171" s="43">
        <v>2</v>
      </c>
      <c r="F171" s="43">
        <v>250.56</v>
      </c>
      <c r="G171" s="43">
        <v>5.32</v>
      </c>
      <c r="H171" s="43">
        <v>30.81</v>
      </c>
      <c r="I171" s="43">
        <v>0.28999999999999998</v>
      </c>
      <c r="J171" s="43">
        <v>22.41</v>
      </c>
      <c r="K171" s="43">
        <v>6.93</v>
      </c>
      <c r="L171" s="43">
        <v>7.6</v>
      </c>
      <c r="M171" s="43">
        <v>323.91000000000003</v>
      </c>
      <c r="N171" s="43">
        <v>64.78</v>
      </c>
      <c r="O171" s="43">
        <v>388.69</v>
      </c>
    </row>
    <row r="172" spans="1:15" x14ac:dyDescent="0.2">
      <c r="A172" s="66">
        <v>100074</v>
      </c>
      <c r="B172" s="43" t="s">
        <v>66</v>
      </c>
      <c r="C172" s="43" t="s">
        <v>301</v>
      </c>
      <c r="D172" s="43">
        <v>43838</v>
      </c>
      <c r="E172" s="43">
        <v>3</v>
      </c>
      <c r="F172" s="43">
        <v>250.56</v>
      </c>
      <c r="G172" s="43">
        <v>5.32</v>
      </c>
      <c r="H172" s="43">
        <v>30.81</v>
      </c>
      <c r="I172" s="43">
        <v>0.28999999999999998</v>
      </c>
      <c r="J172" s="43">
        <v>22.41</v>
      </c>
      <c r="K172" s="43">
        <v>6.93</v>
      </c>
      <c r="L172" s="43">
        <v>7.6</v>
      </c>
      <c r="M172" s="43">
        <v>323.91000000000003</v>
      </c>
      <c r="N172" s="43">
        <v>64.78</v>
      </c>
      <c r="O172" s="43">
        <v>388.69</v>
      </c>
    </row>
    <row r="173" spans="1:15" x14ac:dyDescent="0.2">
      <c r="A173" s="66">
        <v>100074</v>
      </c>
      <c r="B173" s="43" t="s">
        <v>66</v>
      </c>
      <c r="C173" s="43" t="s">
        <v>301</v>
      </c>
      <c r="D173" s="43">
        <v>43838</v>
      </c>
      <c r="E173" s="43">
        <v>4</v>
      </c>
      <c r="F173" s="43">
        <v>250.56</v>
      </c>
      <c r="G173" s="43">
        <v>5.32</v>
      </c>
      <c r="H173" s="43">
        <v>30.81</v>
      </c>
      <c r="I173" s="43">
        <v>0.28999999999999998</v>
      </c>
      <c r="J173" s="43">
        <v>22.41</v>
      </c>
      <c r="K173" s="43">
        <v>6.93</v>
      </c>
      <c r="L173" s="43">
        <v>7.6</v>
      </c>
      <c r="M173" s="43">
        <v>323.91000000000003</v>
      </c>
      <c r="N173" s="43">
        <v>64.78</v>
      </c>
      <c r="O173" s="43">
        <v>388.69</v>
      </c>
    </row>
    <row r="174" spans="1:15" x14ac:dyDescent="0.2">
      <c r="A174" s="66">
        <v>100074</v>
      </c>
      <c r="B174" s="43" t="s">
        <v>66</v>
      </c>
      <c r="C174" s="43" t="s">
        <v>301</v>
      </c>
      <c r="D174" s="43">
        <v>43838</v>
      </c>
      <c r="E174" s="43">
        <v>5</v>
      </c>
      <c r="F174" s="43">
        <v>250.56</v>
      </c>
      <c r="G174" s="43">
        <v>5.32</v>
      </c>
      <c r="H174" s="43">
        <v>35.299999999999997</v>
      </c>
      <c r="I174" s="43">
        <v>0.33</v>
      </c>
      <c r="J174" s="43">
        <v>22.41</v>
      </c>
      <c r="K174" s="43">
        <v>6.93</v>
      </c>
      <c r="L174" s="43">
        <v>7.6</v>
      </c>
      <c r="M174" s="43">
        <v>328.44</v>
      </c>
      <c r="N174" s="43">
        <v>65.69</v>
      </c>
      <c r="O174" s="43">
        <v>394.13</v>
      </c>
    </row>
    <row r="175" spans="1:15" x14ac:dyDescent="0.2">
      <c r="A175" s="66">
        <v>100074</v>
      </c>
      <c r="B175" s="43" t="s">
        <v>66</v>
      </c>
      <c r="C175" s="43" t="s">
        <v>301</v>
      </c>
      <c r="D175" s="43">
        <v>43838</v>
      </c>
      <c r="E175" s="43">
        <v>6</v>
      </c>
      <c r="F175" s="43">
        <v>250.56</v>
      </c>
      <c r="G175" s="43">
        <v>5.32</v>
      </c>
      <c r="H175" s="43">
        <v>35.299999999999997</v>
      </c>
      <c r="I175" s="43">
        <v>0.33</v>
      </c>
      <c r="J175" s="43">
        <v>22.41</v>
      </c>
      <c r="K175" s="43">
        <v>6.93</v>
      </c>
      <c r="L175" s="43">
        <v>7.6</v>
      </c>
      <c r="M175" s="43">
        <v>328.44</v>
      </c>
      <c r="N175" s="43">
        <v>65.69</v>
      </c>
      <c r="O175" s="43">
        <v>394.13</v>
      </c>
    </row>
    <row r="176" spans="1:15" x14ac:dyDescent="0.2">
      <c r="A176" s="66">
        <v>100074</v>
      </c>
      <c r="B176" s="43" t="s">
        <v>66</v>
      </c>
      <c r="C176" s="43" t="s">
        <v>301</v>
      </c>
      <c r="D176" s="43">
        <v>43838</v>
      </c>
      <c r="E176" s="43">
        <v>7</v>
      </c>
      <c r="F176" s="43">
        <v>250.56</v>
      </c>
      <c r="G176" s="43">
        <v>5.32</v>
      </c>
      <c r="H176" s="43">
        <v>35.299999999999997</v>
      </c>
      <c r="I176" s="43">
        <v>0.33</v>
      </c>
      <c r="J176" s="43">
        <v>22.41</v>
      </c>
      <c r="K176" s="43">
        <v>6.93</v>
      </c>
      <c r="L176" s="43">
        <v>7.6</v>
      </c>
      <c r="M176" s="43">
        <v>328.44</v>
      </c>
      <c r="N176" s="43">
        <v>65.69</v>
      </c>
      <c r="O176" s="43">
        <v>394.13</v>
      </c>
    </row>
    <row r="177" spans="1:15" x14ac:dyDescent="0.2">
      <c r="A177" s="66">
        <v>100074</v>
      </c>
      <c r="B177" s="43" t="s">
        <v>66</v>
      </c>
      <c r="C177" s="43" t="s">
        <v>301</v>
      </c>
      <c r="D177" s="43">
        <v>43838</v>
      </c>
      <c r="E177" s="43">
        <v>8</v>
      </c>
      <c r="F177" s="43">
        <v>250.56</v>
      </c>
      <c r="G177" s="43">
        <v>5.32</v>
      </c>
      <c r="H177" s="43">
        <v>35.299999999999997</v>
      </c>
      <c r="I177" s="43">
        <v>0.33</v>
      </c>
      <c r="J177" s="43">
        <v>22.41</v>
      </c>
      <c r="K177" s="43">
        <v>6.93</v>
      </c>
      <c r="L177" s="43">
        <v>7.6</v>
      </c>
      <c r="M177" s="43">
        <v>328.44</v>
      </c>
      <c r="N177" s="43">
        <v>65.69</v>
      </c>
      <c r="O177" s="43">
        <v>394.13</v>
      </c>
    </row>
    <row r="178" spans="1:15" x14ac:dyDescent="0.2">
      <c r="A178" s="66">
        <v>100074</v>
      </c>
      <c r="B178" s="43" t="s">
        <v>66</v>
      </c>
      <c r="C178" s="43" t="s">
        <v>301</v>
      </c>
      <c r="D178" s="43">
        <v>43838</v>
      </c>
      <c r="E178" s="43">
        <v>9</v>
      </c>
      <c r="F178" s="43">
        <v>250.56</v>
      </c>
      <c r="G178" s="43">
        <v>5.32</v>
      </c>
      <c r="H178" s="43">
        <v>35.299999999999997</v>
      </c>
      <c r="I178" s="43">
        <v>0.33</v>
      </c>
      <c r="J178" s="43">
        <v>22.41</v>
      </c>
      <c r="K178" s="43">
        <v>6.93</v>
      </c>
      <c r="L178" s="43">
        <v>7.6</v>
      </c>
      <c r="M178" s="43">
        <v>328.44</v>
      </c>
      <c r="N178" s="43">
        <v>65.69</v>
      </c>
      <c r="O178" s="43">
        <v>394.13</v>
      </c>
    </row>
    <row r="179" spans="1:15" x14ac:dyDescent="0.2">
      <c r="A179" s="66">
        <v>100074</v>
      </c>
      <c r="B179" s="43" t="s">
        <v>66</v>
      </c>
      <c r="C179" s="43" t="s">
        <v>301</v>
      </c>
      <c r="D179" s="43">
        <v>43838</v>
      </c>
      <c r="E179" s="43">
        <v>10</v>
      </c>
      <c r="F179" s="43">
        <v>250.56</v>
      </c>
      <c r="G179" s="43">
        <v>5.32</v>
      </c>
      <c r="H179" s="43">
        <v>38.71</v>
      </c>
      <c r="I179" s="43">
        <v>0.36</v>
      </c>
      <c r="J179" s="43">
        <v>22.41</v>
      </c>
      <c r="K179" s="43">
        <v>6.93</v>
      </c>
      <c r="L179" s="43">
        <v>7.6</v>
      </c>
      <c r="M179" s="43">
        <v>331.89</v>
      </c>
      <c r="N179" s="43">
        <v>66.38</v>
      </c>
      <c r="O179" s="43">
        <v>398.27</v>
      </c>
    </row>
    <row r="180" spans="1:15" x14ac:dyDescent="0.2">
      <c r="A180" s="66">
        <v>100074</v>
      </c>
      <c r="B180" s="43" t="s">
        <v>66</v>
      </c>
      <c r="C180" s="43" t="s">
        <v>301</v>
      </c>
      <c r="D180" s="43">
        <v>43838</v>
      </c>
      <c r="E180" s="43">
        <v>11</v>
      </c>
      <c r="F180" s="43">
        <v>250.56</v>
      </c>
      <c r="G180" s="43">
        <v>5.32</v>
      </c>
      <c r="H180" s="43">
        <v>38.71</v>
      </c>
      <c r="I180" s="43">
        <v>0.36</v>
      </c>
      <c r="J180" s="43">
        <v>22.41</v>
      </c>
      <c r="K180" s="43">
        <v>6.93</v>
      </c>
      <c r="L180" s="43">
        <v>7.6</v>
      </c>
      <c r="M180" s="43">
        <v>331.89</v>
      </c>
      <c r="N180" s="43">
        <v>66.38</v>
      </c>
      <c r="O180" s="43">
        <v>398.27</v>
      </c>
    </row>
    <row r="181" spans="1:15" x14ac:dyDescent="0.2">
      <c r="A181" s="66">
        <v>100074</v>
      </c>
      <c r="B181" s="43" t="s">
        <v>66</v>
      </c>
      <c r="C181" s="43" t="s">
        <v>301</v>
      </c>
      <c r="D181" s="43">
        <v>43838</v>
      </c>
      <c r="E181" s="43">
        <v>12</v>
      </c>
      <c r="F181" s="43">
        <v>250.56</v>
      </c>
      <c r="G181" s="43">
        <v>5.32</v>
      </c>
      <c r="H181" s="43">
        <v>38.71</v>
      </c>
      <c r="I181" s="43">
        <v>0.36</v>
      </c>
      <c r="J181" s="43">
        <v>22.41</v>
      </c>
      <c r="K181" s="43">
        <v>6.93</v>
      </c>
      <c r="L181" s="43">
        <v>7.6</v>
      </c>
      <c r="M181" s="43">
        <v>331.89</v>
      </c>
      <c r="N181" s="43">
        <v>66.38</v>
      </c>
      <c r="O181" s="43">
        <v>398.27</v>
      </c>
    </row>
    <row r="182" spans="1:15" x14ac:dyDescent="0.2">
      <c r="A182" s="66">
        <v>100074</v>
      </c>
      <c r="B182" s="43" t="s">
        <v>66</v>
      </c>
      <c r="C182" s="43" t="s">
        <v>301</v>
      </c>
      <c r="D182" s="43">
        <v>43838</v>
      </c>
      <c r="E182" s="43">
        <v>13</v>
      </c>
      <c r="F182" s="43">
        <v>250.56</v>
      </c>
      <c r="G182" s="43">
        <v>5.32</v>
      </c>
      <c r="H182" s="43">
        <v>35.299999999999997</v>
      </c>
      <c r="I182" s="43">
        <v>0.33</v>
      </c>
      <c r="J182" s="43">
        <v>22.41</v>
      </c>
      <c r="K182" s="43">
        <v>6.93</v>
      </c>
      <c r="L182" s="43">
        <v>7.6</v>
      </c>
      <c r="M182" s="43">
        <v>328.44</v>
      </c>
      <c r="N182" s="43">
        <v>65.69</v>
      </c>
      <c r="O182" s="43">
        <v>394.13</v>
      </c>
    </row>
    <row r="183" spans="1:15" x14ac:dyDescent="0.2">
      <c r="A183" s="66">
        <v>100074</v>
      </c>
      <c r="B183" s="43" t="s">
        <v>66</v>
      </c>
      <c r="C183" s="43" t="s">
        <v>301</v>
      </c>
      <c r="D183" s="43">
        <v>43838</v>
      </c>
      <c r="E183" s="43">
        <v>14</v>
      </c>
      <c r="F183" s="43">
        <v>250.56</v>
      </c>
      <c r="G183" s="43">
        <v>5.32</v>
      </c>
      <c r="H183" s="43">
        <v>35.299999999999997</v>
      </c>
      <c r="I183" s="43">
        <v>0.33</v>
      </c>
      <c r="J183" s="43">
        <v>22.41</v>
      </c>
      <c r="K183" s="43">
        <v>6.93</v>
      </c>
      <c r="L183" s="43">
        <v>7.6</v>
      </c>
      <c r="M183" s="43">
        <v>328.44</v>
      </c>
      <c r="N183" s="43">
        <v>65.69</v>
      </c>
      <c r="O183" s="43">
        <v>394.13</v>
      </c>
    </row>
    <row r="184" spans="1:15" x14ac:dyDescent="0.2">
      <c r="A184" s="66">
        <v>100074</v>
      </c>
      <c r="B184" s="43" t="s">
        <v>66</v>
      </c>
      <c r="C184" s="43" t="s">
        <v>301</v>
      </c>
      <c r="D184" s="43">
        <v>43838</v>
      </c>
      <c r="E184" s="43">
        <v>15</v>
      </c>
      <c r="F184" s="43">
        <v>250.56</v>
      </c>
      <c r="G184" s="43">
        <v>5.32</v>
      </c>
      <c r="H184" s="43">
        <v>35.299999999999997</v>
      </c>
      <c r="I184" s="43">
        <v>0.33</v>
      </c>
      <c r="J184" s="43">
        <v>22.41</v>
      </c>
      <c r="K184" s="43">
        <v>6.93</v>
      </c>
      <c r="L184" s="43">
        <v>7.6</v>
      </c>
      <c r="M184" s="43">
        <v>328.44</v>
      </c>
      <c r="N184" s="43">
        <v>65.69</v>
      </c>
      <c r="O184" s="43">
        <v>394.13</v>
      </c>
    </row>
    <row r="185" spans="1:15" x14ac:dyDescent="0.2">
      <c r="A185" s="66">
        <v>100074</v>
      </c>
      <c r="B185" s="43" t="s">
        <v>66</v>
      </c>
      <c r="C185" s="43" t="s">
        <v>301</v>
      </c>
      <c r="D185" s="43">
        <v>43838</v>
      </c>
      <c r="E185" s="43">
        <v>16</v>
      </c>
      <c r="F185" s="43">
        <v>250.56</v>
      </c>
      <c r="G185" s="43">
        <v>5.32</v>
      </c>
      <c r="H185" s="43">
        <v>35.299999999999997</v>
      </c>
      <c r="I185" s="43">
        <v>0.33</v>
      </c>
      <c r="J185" s="43">
        <v>22.41</v>
      </c>
      <c r="K185" s="43">
        <v>6.93</v>
      </c>
      <c r="L185" s="43">
        <v>7.6</v>
      </c>
      <c r="M185" s="43">
        <v>328.44</v>
      </c>
      <c r="N185" s="43">
        <v>65.69</v>
      </c>
      <c r="O185" s="43">
        <v>394.13</v>
      </c>
    </row>
    <row r="186" spans="1:15" x14ac:dyDescent="0.2">
      <c r="A186" s="66">
        <v>100074</v>
      </c>
      <c r="B186" s="43" t="s">
        <v>66</v>
      </c>
      <c r="C186" s="43" t="s">
        <v>301</v>
      </c>
      <c r="D186" s="43">
        <v>43838</v>
      </c>
      <c r="E186" s="43">
        <v>17</v>
      </c>
      <c r="F186" s="43">
        <v>250.56</v>
      </c>
      <c r="G186" s="43">
        <v>5.32</v>
      </c>
      <c r="H186" s="43">
        <v>35.299999999999997</v>
      </c>
      <c r="I186" s="43">
        <v>0.33</v>
      </c>
      <c r="J186" s="43">
        <v>22.41</v>
      </c>
      <c r="K186" s="43">
        <v>6.93</v>
      </c>
      <c r="L186" s="43">
        <v>7.6</v>
      </c>
      <c r="M186" s="43">
        <v>328.44</v>
      </c>
      <c r="N186" s="43">
        <v>65.69</v>
      </c>
      <c r="O186" s="43">
        <v>394.13</v>
      </c>
    </row>
    <row r="187" spans="1:15" x14ac:dyDescent="0.2">
      <c r="A187" s="66">
        <v>100074</v>
      </c>
      <c r="B187" s="43" t="s">
        <v>66</v>
      </c>
      <c r="C187" s="43" t="s">
        <v>301</v>
      </c>
      <c r="D187" s="43">
        <v>43838</v>
      </c>
      <c r="E187" s="43">
        <v>18</v>
      </c>
      <c r="F187" s="43">
        <v>250.56</v>
      </c>
      <c r="G187" s="43">
        <v>5.32</v>
      </c>
      <c r="H187" s="43">
        <v>35.299999999999997</v>
      </c>
      <c r="I187" s="43">
        <v>0.33</v>
      </c>
      <c r="J187" s="43">
        <v>22.41</v>
      </c>
      <c r="K187" s="43">
        <v>6.93</v>
      </c>
      <c r="L187" s="43">
        <v>7.6</v>
      </c>
      <c r="M187" s="43">
        <v>328.44</v>
      </c>
      <c r="N187" s="43">
        <v>65.69</v>
      </c>
      <c r="O187" s="43">
        <v>394.13</v>
      </c>
    </row>
    <row r="188" spans="1:15" x14ac:dyDescent="0.2">
      <c r="A188" s="66">
        <v>100074</v>
      </c>
      <c r="B188" s="43" t="s">
        <v>66</v>
      </c>
      <c r="C188" s="43" t="s">
        <v>301</v>
      </c>
      <c r="D188" s="43">
        <v>43838</v>
      </c>
      <c r="E188" s="43">
        <v>19</v>
      </c>
      <c r="F188" s="43">
        <v>250.56</v>
      </c>
      <c r="G188" s="43">
        <v>5.32</v>
      </c>
      <c r="H188" s="43">
        <v>38.71</v>
      </c>
      <c r="I188" s="43">
        <v>0.36</v>
      </c>
      <c r="J188" s="43">
        <v>22.41</v>
      </c>
      <c r="K188" s="43">
        <v>6.93</v>
      </c>
      <c r="L188" s="43">
        <v>7.6</v>
      </c>
      <c r="M188" s="43">
        <v>331.89</v>
      </c>
      <c r="N188" s="43">
        <v>66.38</v>
      </c>
      <c r="O188" s="43">
        <v>398.27</v>
      </c>
    </row>
    <row r="189" spans="1:15" x14ac:dyDescent="0.2">
      <c r="A189" s="66">
        <v>100074</v>
      </c>
      <c r="B189" s="43" t="s">
        <v>66</v>
      </c>
      <c r="C189" s="43" t="s">
        <v>301</v>
      </c>
      <c r="D189" s="43">
        <v>43838</v>
      </c>
      <c r="E189" s="43">
        <v>20</v>
      </c>
      <c r="F189" s="43">
        <v>250.56</v>
      </c>
      <c r="G189" s="43">
        <v>5.32</v>
      </c>
      <c r="H189" s="43">
        <v>38.71</v>
      </c>
      <c r="I189" s="43">
        <v>0.36</v>
      </c>
      <c r="J189" s="43">
        <v>22.41</v>
      </c>
      <c r="K189" s="43">
        <v>6.93</v>
      </c>
      <c r="L189" s="43">
        <v>7.6</v>
      </c>
      <c r="M189" s="43">
        <v>331.89</v>
      </c>
      <c r="N189" s="43">
        <v>66.38</v>
      </c>
      <c r="O189" s="43">
        <v>398.27</v>
      </c>
    </row>
    <row r="190" spans="1:15" x14ac:dyDescent="0.2">
      <c r="A190" s="66">
        <v>100074</v>
      </c>
      <c r="B190" s="43" t="s">
        <v>66</v>
      </c>
      <c r="C190" s="43" t="s">
        <v>301</v>
      </c>
      <c r="D190" s="43">
        <v>43838</v>
      </c>
      <c r="E190" s="43">
        <v>21</v>
      </c>
      <c r="F190" s="43">
        <v>250.56</v>
      </c>
      <c r="G190" s="43">
        <v>5.32</v>
      </c>
      <c r="H190" s="43">
        <v>38.71</v>
      </c>
      <c r="I190" s="43">
        <v>0.36</v>
      </c>
      <c r="J190" s="43">
        <v>22.41</v>
      </c>
      <c r="K190" s="43">
        <v>6.93</v>
      </c>
      <c r="L190" s="43">
        <v>7.6</v>
      </c>
      <c r="M190" s="43">
        <v>331.89</v>
      </c>
      <c r="N190" s="43">
        <v>66.38</v>
      </c>
      <c r="O190" s="43">
        <v>398.27</v>
      </c>
    </row>
    <row r="191" spans="1:15" x14ac:dyDescent="0.2">
      <c r="A191" s="66">
        <v>100074</v>
      </c>
      <c r="B191" s="43" t="s">
        <v>66</v>
      </c>
      <c r="C191" s="43" t="s">
        <v>301</v>
      </c>
      <c r="D191" s="43">
        <v>43838</v>
      </c>
      <c r="E191" s="43">
        <v>22</v>
      </c>
      <c r="F191" s="43">
        <v>250.56</v>
      </c>
      <c r="G191" s="43">
        <v>5.32</v>
      </c>
      <c r="H191" s="43">
        <v>35.299999999999997</v>
      </c>
      <c r="I191" s="43">
        <v>0.33</v>
      </c>
      <c r="J191" s="43">
        <v>22.41</v>
      </c>
      <c r="K191" s="43">
        <v>6.93</v>
      </c>
      <c r="L191" s="43">
        <v>7.6</v>
      </c>
      <c r="M191" s="43">
        <v>328.44</v>
      </c>
      <c r="N191" s="43">
        <v>65.69</v>
      </c>
      <c r="O191" s="43">
        <v>394.13</v>
      </c>
    </row>
    <row r="192" spans="1:15" x14ac:dyDescent="0.2">
      <c r="A192" s="66">
        <v>100074</v>
      </c>
      <c r="B192" s="43" t="s">
        <v>66</v>
      </c>
      <c r="C192" s="43" t="s">
        <v>301</v>
      </c>
      <c r="D192" s="43">
        <v>43838</v>
      </c>
      <c r="E192" s="43">
        <v>23</v>
      </c>
      <c r="F192" s="43">
        <v>250.56</v>
      </c>
      <c r="G192" s="43">
        <v>5.32</v>
      </c>
      <c r="H192" s="43">
        <v>35.299999999999997</v>
      </c>
      <c r="I192" s="43">
        <v>0.33</v>
      </c>
      <c r="J192" s="43">
        <v>22.41</v>
      </c>
      <c r="K192" s="43">
        <v>6.93</v>
      </c>
      <c r="L192" s="43">
        <v>7.6</v>
      </c>
      <c r="M192" s="43">
        <v>328.44</v>
      </c>
      <c r="N192" s="43">
        <v>65.69</v>
      </c>
      <c r="O192" s="43">
        <v>394.13</v>
      </c>
    </row>
    <row r="193" spans="1:15" x14ac:dyDescent="0.2">
      <c r="A193" s="66">
        <v>100074</v>
      </c>
      <c r="B193" s="43" t="s">
        <v>66</v>
      </c>
      <c r="C193" s="43" t="s">
        <v>301</v>
      </c>
      <c r="D193" s="43">
        <v>43838</v>
      </c>
      <c r="E193" s="43">
        <v>24</v>
      </c>
      <c r="F193" s="43">
        <v>250.56</v>
      </c>
      <c r="G193" s="43">
        <v>5.32</v>
      </c>
      <c r="H193" s="43">
        <v>30.81</v>
      </c>
      <c r="I193" s="43">
        <v>0.28999999999999998</v>
      </c>
      <c r="J193" s="43">
        <v>22.41</v>
      </c>
      <c r="K193" s="43">
        <v>6.93</v>
      </c>
      <c r="L193" s="43">
        <v>7.6</v>
      </c>
      <c r="M193" s="43">
        <v>323.91000000000003</v>
      </c>
      <c r="N193" s="43">
        <v>64.78</v>
      </c>
      <c r="O193" s="43">
        <v>388.69</v>
      </c>
    </row>
    <row r="194" spans="1:15" x14ac:dyDescent="0.2">
      <c r="A194" s="66">
        <v>100074</v>
      </c>
      <c r="B194" s="43" t="s">
        <v>66</v>
      </c>
      <c r="C194" s="43" t="s">
        <v>301</v>
      </c>
      <c r="D194" s="43">
        <v>43839</v>
      </c>
      <c r="E194" s="43">
        <v>1</v>
      </c>
      <c r="F194" s="43">
        <v>250.56</v>
      </c>
      <c r="G194" s="43">
        <v>5.32</v>
      </c>
      <c r="H194" s="43">
        <v>30.81</v>
      </c>
      <c r="I194" s="43">
        <v>0.28999999999999998</v>
      </c>
      <c r="J194" s="43">
        <v>22.41</v>
      </c>
      <c r="K194" s="43">
        <v>6.93</v>
      </c>
      <c r="L194" s="43">
        <v>7.6</v>
      </c>
      <c r="M194" s="43">
        <v>323.91000000000003</v>
      </c>
      <c r="N194" s="43">
        <v>64.78</v>
      </c>
      <c r="O194" s="43">
        <v>388.69</v>
      </c>
    </row>
    <row r="195" spans="1:15" x14ac:dyDescent="0.2">
      <c r="A195" s="66">
        <v>100074</v>
      </c>
      <c r="B195" s="43" t="s">
        <v>66</v>
      </c>
      <c r="C195" s="43" t="s">
        <v>301</v>
      </c>
      <c r="D195" s="43">
        <v>43839</v>
      </c>
      <c r="E195" s="43">
        <v>2</v>
      </c>
      <c r="F195" s="43">
        <v>250.56</v>
      </c>
      <c r="G195" s="43">
        <v>5.32</v>
      </c>
      <c r="H195" s="43">
        <v>30.81</v>
      </c>
      <c r="I195" s="43">
        <v>0.28999999999999998</v>
      </c>
      <c r="J195" s="43">
        <v>22.41</v>
      </c>
      <c r="K195" s="43">
        <v>6.93</v>
      </c>
      <c r="L195" s="43">
        <v>7.6</v>
      </c>
      <c r="M195" s="43">
        <v>323.91000000000003</v>
      </c>
      <c r="N195" s="43">
        <v>64.78</v>
      </c>
      <c r="O195" s="43">
        <v>388.69</v>
      </c>
    </row>
    <row r="196" spans="1:15" x14ac:dyDescent="0.2">
      <c r="A196" s="66">
        <v>100074</v>
      </c>
      <c r="B196" s="43" t="s">
        <v>66</v>
      </c>
      <c r="C196" s="43" t="s">
        <v>301</v>
      </c>
      <c r="D196" s="43">
        <v>43839</v>
      </c>
      <c r="E196" s="43">
        <v>3</v>
      </c>
      <c r="F196" s="43">
        <v>250.56</v>
      </c>
      <c r="G196" s="43">
        <v>5.32</v>
      </c>
      <c r="H196" s="43">
        <v>30.81</v>
      </c>
      <c r="I196" s="43">
        <v>0.28999999999999998</v>
      </c>
      <c r="J196" s="43">
        <v>22.41</v>
      </c>
      <c r="K196" s="43">
        <v>6.93</v>
      </c>
      <c r="L196" s="43">
        <v>7.6</v>
      </c>
      <c r="M196" s="43">
        <v>323.91000000000003</v>
      </c>
      <c r="N196" s="43">
        <v>64.78</v>
      </c>
      <c r="O196" s="43">
        <v>388.69</v>
      </c>
    </row>
    <row r="197" spans="1:15" x14ac:dyDescent="0.2">
      <c r="A197" s="66">
        <v>100074</v>
      </c>
      <c r="B197" s="43" t="s">
        <v>66</v>
      </c>
      <c r="C197" s="43" t="s">
        <v>301</v>
      </c>
      <c r="D197" s="43">
        <v>43839</v>
      </c>
      <c r="E197" s="43">
        <v>4</v>
      </c>
      <c r="F197" s="43">
        <v>250.56</v>
      </c>
      <c r="G197" s="43">
        <v>5.32</v>
      </c>
      <c r="H197" s="43">
        <v>30.81</v>
      </c>
      <c r="I197" s="43">
        <v>0.28999999999999998</v>
      </c>
      <c r="J197" s="43">
        <v>22.41</v>
      </c>
      <c r="K197" s="43">
        <v>6.93</v>
      </c>
      <c r="L197" s="43">
        <v>7.6</v>
      </c>
      <c r="M197" s="43">
        <v>323.91000000000003</v>
      </c>
      <c r="N197" s="43">
        <v>64.78</v>
      </c>
      <c r="O197" s="43">
        <v>388.69</v>
      </c>
    </row>
    <row r="198" spans="1:15" x14ac:dyDescent="0.2">
      <c r="A198" s="66">
        <v>100074</v>
      </c>
      <c r="B198" s="43" t="s">
        <v>66</v>
      </c>
      <c r="C198" s="43" t="s">
        <v>301</v>
      </c>
      <c r="D198" s="43">
        <v>43839</v>
      </c>
      <c r="E198" s="43">
        <v>5</v>
      </c>
      <c r="F198" s="43">
        <v>250.56</v>
      </c>
      <c r="G198" s="43">
        <v>5.32</v>
      </c>
      <c r="H198" s="43">
        <v>35.299999999999997</v>
      </c>
      <c r="I198" s="43">
        <v>0.33</v>
      </c>
      <c r="J198" s="43">
        <v>22.41</v>
      </c>
      <c r="K198" s="43">
        <v>6.93</v>
      </c>
      <c r="L198" s="43">
        <v>7.6</v>
      </c>
      <c r="M198" s="43">
        <v>328.44</v>
      </c>
      <c r="N198" s="43">
        <v>65.69</v>
      </c>
      <c r="O198" s="43">
        <v>394.13</v>
      </c>
    </row>
    <row r="199" spans="1:15" x14ac:dyDescent="0.2">
      <c r="A199" s="66">
        <v>100074</v>
      </c>
      <c r="B199" s="43" t="s">
        <v>66</v>
      </c>
      <c r="C199" s="43" t="s">
        <v>301</v>
      </c>
      <c r="D199" s="43">
        <v>43839</v>
      </c>
      <c r="E199" s="43">
        <v>6</v>
      </c>
      <c r="F199" s="43">
        <v>250.56</v>
      </c>
      <c r="G199" s="43">
        <v>5.32</v>
      </c>
      <c r="H199" s="43">
        <v>35.299999999999997</v>
      </c>
      <c r="I199" s="43">
        <v>0.33</v>
      </c>
      <c r="J199" s="43">
        <v>22.41</v>
      </c>
      <c r="K199" s="43">
        <v>6.93</v>
      </c>
      <c r="L199" s="43">
        <v>7.6</v>
      </c>
      <c r="M199" s="43">
        <v>328.44</v>
      </c>
      <c r="N199" s="43">
        <v>65.69</v>
      </c>
      <c r="O199" s="43">
        <v>394.13</v>
      </c>
    </row>
    <row r="200" spans="1:15" x14ac:dyDescent="0.2">
      <c r="A200" s="66">
        <v>100074</v>
      </c>
      <c r="B200" s="43" t="s">
        <v>66</v>
      </c>
      <c r="C200" s="43" t="s">
        <v>301</v>
      </c>
      <c r="D200" s="43">
        <v>43839</v>
      </c>
      <c r="E200" s="43">
        <v>7</v>
      </c>
      <c r="F200" s="43">
        <v>250.56</v>
      </c>
      <c r="G200" s="43">
        <v>5.32</v>
      </c>
      <c r="H200" s="43">
        <v>35.299999999999997</v>
      </c>
      <c r="I200" s="43">
        <v>0.33</v>
      </c>
      <c r="J200" s="43">
        <v>22.41</v>
      </c>
      <c r="K200" s="43">
        <v>6.93</v>
      </c>
      <c r="L200" s="43">
        <v>7.6</v>
      </c>
      <c r="M200" s="43">
        <v>328.44</v>
      </c>
      <c r="N200" s="43">
        <v>65.69</v>
      </c>
      <c r="O200" s="43">
        <v>394.13</v>
      </c>
    </row>
    <row r="201" spans="1:15" x14ac:dyDescent="0.2">
      <c r="A201" s="66">
        <v>100074</v>
      </c>
      <c r="B201" s="43" t="s">
        <v>66</v>
      </c>
      <c r="C201" s="43" t="s">
        <v>301</v>
      </c>
      <c r="D201" s="43">
        <v>43839</v>
      </c>
      <c r="E201" s="43">
        <v>8</v>
      </c>
      <c r="F201" s="43">
        <v>250.56</v>
      </c>
      <c r="G201" s="43">
        <v>5.32</v>
      </c>
      <c r="H201" s="43">
        <v>35.299999999999997</v>
      </c>
      <c r="I201" s="43">
        <v>0.33</v>
      </c>
      <c r="J201" s="43">
        <v>22.41</v>
      </c>
      <c r="K201" s="43">
        <v>6.93</v>
      </c>
      <c r="L201" s="43">
        <v>7.6</v>
      </c>
      <c r="M201" s="43">
        <v>328.44</v>
      </c>
      <c r="N201" s="43">
        <v>65.69</v>
      </c>
      <c r="O201" s="43">
        <v>394.13</v>
      </c>
    </row>
    <row r="202" spans="1:15" x14ac:dyDescent="0.2">
      <c r="A202" s="66">
        <v>100074</v>
      </c>
      <c r="B202" s="43" t="s">
        <v>66</v>
      </c>
      <c r="C202" s="43" t="s">
        <v>301</v>
      </c>
      <c r="D202" s="43">
        <v>43839</v>
      </c>
      <c r="E202" s="43">
        <v>9</v>
      </c>
      <c r="F202" s="43">
        <v>250.56</v>
      </c>
      <c r="G202" s="43">
        <v>5.32</v>
      </c>
      <c r="H202" s="43">
        <v>35.299999999999997</v>
      </c>
      <c r="I202" s="43">
        <v>0.33</v>
      </c>
      <c r="J202" s="43">
        <v>22.41</v>
      </c>
      <c r="K202" s="43">
        <v>6.93</v>
      </c>
      <c r="L202" s="43">
        <v>7.6</v>
      </c>
      <c r="M202" s="43">
        <v>328.44</v>
      </c>
      <c r="N202" s="43">
        <v>65.69</v>
      </c>
      <c r="O202" s="43">
        <v>394.13</v>
      </c>
    </row>
    <row r="203" spans="1:15" x14ac:dyDescent="0.2">
      <c r="A203" s="66">
        <v>100074</v>
      </c>
      <c r="B203" s="43" t="s">
        <v>66</v>
      </c>
      <c r="C203" s="43" t="s">
        <v>301</v>
      </c>
      <c r="D203" s="43">
        <v>43839</v>
      </c>
      <c r="E203" s="43">
        <v>10</v>
      </c>
      <c r="F203" s="43">
        <v>250.56</v>
      </c>
      <c r="G203" s="43">
        <v>5.32</v>
      </c>
      <c r="H203" s="43">
        <v>38.71</v>
      </c>
      <c r="I203" s="43">
        <v>0.36</v>
      </c>
      <c r="J203" s="43">
        <v>22.41</v>
      </c>
      <c r="K203" s="43">
        <v>6.93</v>
      </c>
      <c r="L203" s="43">
        <v>7.6</v>
      </c>
      <c r="M203" s="43">
        <v>331.89</v>
      </c>
      <c r="N203" s="43">
        <v>66.38</v>
      </c>
      <c r="O203" s="43">
        <v>398.27</v>
      </c>
    </row>
    <row r="204" spans="1:15" x14ac:dyDescent="0.2">
      <c r="A204" s="66">
        <v>100074</v>
      </c>
      <c r="B204" s="43" t="s">
        <v>66</v>
      </c>
      <c r="C204" s="43" t="s">
        <v>301</v>
      </c>
      <c r="D204" s="43">
        <v>43839</v>
      </c>
      <c r="E204" s="43">
        <v>11</v>
      </c>
      <c r="F204" s="43">
        <v>250.56</v>
      </c>
      <c r="G204" s="43">
        <v>5.32</v>
      </c>
      <c r="H204" s="43">
        <v>38.71</v>
      </c>
      <c r="I204" s="43">
        <v>0.36</v>
      </c>
      <c r="J204" s="43">
        <v>22.41</v>
      </c>
      <c r="K204" s="43">
        <v>6.93</v>
      </c>
      <c r="L204" s="43">
        <v>7.6</v>
      </c>
      <c r="M204" s="43">
        <v>331.89</v>
      </c>
      <c r="N204" s="43">
        <v>66.38</v>
      </c>
      <c r="O204" s="43">
        <v>398.27</v>
      </c>
    </row>
    <row r="205" spans="1:15" x14ac:dyDescent="0.2">
      <c r="A205" s="66">
        <v>100074</v>
      </c>
      <c r="B205" s="43" t="s">
        <v>66</v>
      </c>
      <c r="C205" s="43" t="s">
        <v>301</v>
      </c>
      <c r="D205" s="43">
        <v>43839</v>
      </c>
      <c r="E205" s="43">
        <v>12</v>
      </c>
      <c r="F205" s="43">
        <v>250.56</v>
      </c>
      <c r="G205" s="43">
        <v>5.32</v>
      </c>
      <c r="H205" s="43">
        <v>38.71</v>
      </c>
      <c r="I205" s="43">
        <v>0.36</v>
      </c>
      <c r="J205" s="43">
        <v>22.41</v>
      </c>
      <c r="K205" s="43">
        <v>6.93</v>
      </c>
      <c r="L205" s="43">
        <v>7.6</v>
      </c>
      <c r="M205" s="43">
        <v>331.89</v>
      </c>
      <c r="N205" s="43">
        <v>66.38</v>
      </c>
      <c r="O205" s="43">
        <v>398.27</v>
      </c>
    </row>
    <row r="206" spans="1:15" x14ac:dyDescent="0.2">
      <c r="A206" s="66">
        <v>100074</v>
      </c>
      <c r="B206" s="43" t="s">
        <v>66</v>
      </c>
      <c r="C206" s="43" t="s">
        <v>301</v>
      </c>
      <c r="D206" s="43">
        <v>43839</v>
      </c>
      <c r="E206" s="43">
        <v>13</v>
      </c>
      <c r="F206" s="43">
        <v>250.56</v>
      </c>
      <c r="G206" s="43">
        <v>5.32</v>
      </c>
      <c r="H206" s="43">
        <v>35.299999999999997</v>
      </c>
      <c r="I206" s="43">
        <v>0.33</v>
      </c>
      <c r="J206" s="43">
        <v>22.41</v>
      </c>
      <c r="K206" s="43">
        <v>6.93</v>
      </c>
      <c r="L206" s="43">
        <v>7.6</v>
      </c>
      <c r="M206" s="43">
        <v>328.44</v>
      </c>
      <c r="N206" s="43">
        <v>65.69</v>
      </c>
      <c r="O206" s="43">
        <v>394.13</v>
      </c>
    </row>
    <row r="207" spans="1:15" x14ac:dyDescent="0.2">
      <c r="A207" s="66">
        <v>100074</v>
      </c>
      <c r="B207" s="43" t="s">
        <v>66</v>
      </c>
      <c r="C207" s="43" t="s">
        <v>301</v>
      </c>
      <c r="D207" s="43">
        <v>43839</v>
      </c>
      <c r="E207" s="43">
        <v>14</v>
      </c>
      <c r="F207" s="43">
        <v>250.56</v>
      </c>
      <c r="G207" s="43">
        <v>5.32</v>
      </c>
      <c r="H207" s="43">
        <v>35.299999999999997</v>
      </c>
      <c r="I207" s="43">
        <v>0.33</v>
      </c>
      <c r="J207" s="43">
        <v>22.41</v>
      </c>
      <c r="K207" s="43">
        <v>6.93</v>
      </c>
      <c r="L207" s="43">
        <v>7.6</v>
      </c>
      <c r="M207" s="43">
        <v>328.44</v>
      </c>
      <c r="N207" s="43">
        <v>65.69</v>
      </c>
      <c r="O207" s="43">
        <v>394.13</v>
      </c>
    </row>
    <row r="208" spans="1:15" x14ac:dyDescent="0.2">
      <c r="A208" s="66">
        <v>100074</v>
      </c>
      <c r="B208" s="43" t="s">
        <v>66</v>
      </c>
      <c r="C208" s="43" t="s">
        <v>301</v>
      </c>
      <c r="D208" s="43">
        <v>43839</v>
      </c>
      <c r="E208" s="43">
        <v>15</v>
      </c>
      <c r="F208" s="43">
        <v>250.56</v>
      </c>
      <c r="G208" s="43">
        <v>5.32</v>
      </c>
      <c r="H208" s="43">
        <v>35.299999999999997</v>
      </c>
      <c r="I208" s="43">
        <v>0.33</v>
      </c>
      <c r="J208" s="43">
        <v>22.41</v>
      </c>
      <c r="K208" s="43">
        <v>6.93</v>
      </c>
      <c r="L208" s="43">
        <v>7.6</v>
      </c>
      <c r="M208" s="43">
        <v>328.44</v>
      </c>
      <c r="N208" s="43">
        <v>65.69</v>
      </c>
      <c r="O208" s="43">
        <v>394.13</v>
      </c>
    </row>
    <row r="209" spans="1:15" x14ac:dyDescent="0.2">
      <c r="A209" s="66">
        <v>100074</v>
      </c>
      <c r="B209" s="43" t="s">
        <v>66</v>
      </c>
      <c r="C209" s="43" t="s">
        <v>301</v>
      </c>
      <c r="D209" s="43">
        <v>43839</v>
      </c>
      <c r="E209" s="43">
        <v>16</v>
      </c>
      <c r="F209" s="43">
        <v>250.56</v>
      </c>
      <c r="G209" s="43">
        <v>5.32</v>
      </c>
      <c r="H209" s="43">
        <v>35.299999999999997</v>
      </c>
      <c r="I209" s="43">
        <v>0.33</v>
      </c>
      <c r="J209" s="43">
        <v>22.41</v>
      </c>
      <c r="K209" s="43">
        <v>6.93</v>
      </c>
      <c r="L209" s="43">
        <v>7.6</v>
      </c>
      <c r="M209" s="43">
        <v>328.44</v>
      </c>
      <c r="N209" s="43">
        <v>65.69</v>
      </c>
      <c r="O209" s="43">
        <v>394.13</v>
      </c>
    </row>
    <row r="210" spans="1:15" x14ac:dyDescent="0.2">
      <c r="A210" s="66">
        <v>100074</v>
      </c>
      <c r="B210" s="43" t="s">
        <v>66</v>
      </c>
      <c r="C210" s="43" t="s">
        <v>301</v>
      </c>
      <c r="D210" s="43">
        <v>43839</v>
      </c>
      <c r="E210" s="43">
        <v>17</v>
      </c>
      <c r="F210" s="43">
        <v>250.56</v>
      </c>
      <c r="G210" s="43">
        <v>5.32</v>
      </c>
      <c r="H210" s="43">
        <v>35.299999999999997</v>
      </c>
      <c r="I210" s="43">
        <v>0.33</v>
      </c>
      <c r="J210" s="43">
        <v>22.41</v>
      </c>
      <c r="K210" s="43">
        <v>6.93</v>
      </c>
      <c r="L210" s="43">
        <v>7.6</v>
      </c>
      <c r="M210" s="43">
        <v>328.44</v>
      </c>
      <c r="N210" s="43">
        <v>65.69</v>
      </c>
      <c r="O210" s="43">
        <v>394.13</v>
      </c>
    </row>
    <row r="211" spans="1:15" x14ac:dyDescent="0.2">
      <c r="A211" s="66">
        <v>100074</v>
      </c>
      <c r="B211" s="43" t="s">
        <v>66</v>
      </c>
      <c r="C211" s="43" t="s">
        <v>301</v>
      </c>
      <c r="D211" s="43">
        <v>43839</v>
      </c>
      <c r="E211" s="43">
        <v>18</v>
      </c>
      <c r="F211" s="43">
        <v>250.56</v>
      </c>
      <c r="G211" s="43">
        <v>5.32</v>
      </c>
      <c r="H211" s="43">
        <v>35.299999999999997</v>
      </c>
      <c r="I211" s="43">
        <v>0.33</v>
      </c>
      <c r="J211" s="43">
        <v>22.41</v>
      </c>
      <c r="K211" s="43">
        <v>6.93</v>
      </c>
      <c r="L211" s="43">
        <v>7.6</v>
      </c>
      <c r="M211" s="43">
        <v>328.44</v>
      </c>
      <c r="N211" s="43">
        <v>65.69</v>
      </c>
      <c r="O211" s="43">
        <v>394.13</v>
      </c>
    </row>
    <row r="212" spans="1:15" x14ac:dyDescent="0.2">
      <c r="A212" s="66">
        <v>100074</v>
      </c>
      <c r="B212" s="43" t="s">
        <v>66</v>
      </c>
      <c r="C212" s="43" t="s">
        <v>301</v>
      </c>
      <c r="D212" s="43">
        <v>43839</v>
      </c>
      <c r="E212" s="43">
        <v>19</v>
      </c>
      <c r="F212" s="43">
        <v>250.56</v>
      </c>
      <c r="G212" s="43">
        <v>5.32</v>
      </c>
      <c r="H212" s="43">
        <v>38.71</v>
      </c>
      <c r="I212" s="43">
        <v>0.36</v>
      </c>
      <c r="J212" s="43">
        <v>22.41</v>
      </c>
      <c r="K212" s="43">
        <v>6.93</v>
      </c>
      <c r="L212" s="43">
        <v>7.6</v>
      </c>
      <c r="M212" s="43">
        <v>331.89</v>
      </c>
      <c r="N212" s="43">
        <v>66.38</v>
      </c>
      <c r="O212" s="43">
        <v>398.27</v>
      </c>
    </row>
    <row r="213" spans="1:15" x14ac:dyDescent="0.2">
      <c r="A213" s="66">
        <v>100074</v>
      </c>
      <c r="B213" s="43" t="s">
        <v>66</v>
      </c>
      <c r="C213" s="43" t="s">
        <v>301</v>
      </c>
      <c r="D213" s="43">
        <v>43839</v>
      </c>
      <c r="E213" s="43">
        <v>20</v>
      </c>
      <c r="F213" s="43">
        <v>250.56</v>
      </c>
      <c r="G213" s="43">
        <v>5.32</v>
      </c>
      <c r="H213" s="43">
        <v>38.71</v>
      </c>
      <c r="I213" s="43">
        <v>0.36</v>
      </c>
      <c r="J213" s="43">
        <v>22.41</v>
      </c>
      <c r="K213" s="43">
        <v>6.93</v>
      </c>
      <c r="L213" s="43">
        <v>7.6</v>
      </c>
      <c r="M213" s="43">
        <v>331.89</v>
      </c>
      <c r="N213" s="43">
        <v>66.38</v>
      </c>
      <c r="O213" s="43">
        <v>398.27</v>
      </c>
    </row>
    <row r="214" spans="1:15" x14ac:dyDescent="0.2">
      <c r="A214" s="66">
        <v>100074</v>
      </c>
      <c r="B214" s="43" t="s">
        <v>66</v>
      </c>
      <c r="C214" s="43" t="s">
        <v>301</v>
      </c>
      <c r="D214" s="43">
        <v>43839</v>
      </c>
      <c r="E214" s="43">
        <v>21</v>
      </c>
      <c r="F214" s="43">
        <v>250.56</v>
      </c>
      <c r="G214" s="43">
        <v>5.32</v>
      </c>
      <c r="H214" s="43">
        <v>38.71</v>
      </c>
      <c r="I214" s="43">
        <v>0.36</v>
      </c>
      <c r="J214" s="43">
        <v>22.41</v>
      </c>
      <c r="K214" s="43">
        <v>6.93</v>
      </c>
      <c r="L214" s="43">
        <v>7.6</v>
      </c>
      <c r="M214" s="43">
        <v>331.89</v>
      </c>
      <c r="N214" s="43">
        <v>66.38</v>
      </c>
      <c r="O214" s="43">
        <v>398.27</v>
      </c>
    </row>
    <row r="215" spans="1:15" x14ac:dyDescent="0.2">
      <c r="A215" s="66">
        <v>100074</v>
      </c>
      <c r="B215" s="43" t="s">
        <v>66</v>
      </c>
      <c r="C215" s="43" t="s">
        <v>301</v>
      </c>
      <c r="D215" s="43">
        <v>43839</v>
      </c>
      <c r="E215" s="43">
        <v>22</v>
      </c>
      <c r="F215" s="43">
        <v>250.56</v>
      </c>
      <c r="G215" s="43">
        <v>5.32</v>
      </c>
      <c r="H215" s="43">
        <v>35.299999999999997</v>
      </c>
      <c r="I215" s="43">
        <v>0.33</v>
      </c>
      <c r="J215" s="43">
        <v>22.41</v>
      </c>
      <c r="K215" s="43">
        <v>6.93</v>
      </c>
      <c r="L215" s="43">
        <v>7.6</v>
      </c>
      <c r="M215" s="43">
        <v>328.44</v>
      </c>
      <c r="N215" s="43">
        <v>65.69</v>
      </c>
      <c r="O215" s="43">
        <v>394.13</v>
      </c>
    </row>
    <row r="216" spans="1:15" x14ac:dyDescent="0.2">
      <c r="A216" s="66">
        <v>100074</v>
      </c>
      <c r="B216" s="43" t="s">
        <v>66</v>
      </c>
      <c r="C216" s="43" t="s">
        <v>301</v>
      </c>
      <c r="D216" s="43">
        <v>43839</v>
      </c>
      <c r="E216" s="43">
        <v>23</v>
      </c>
      <c r="F216" s="43">
        <v>250.56</v>
      </c>
      <c r="G216" s="43">
        <v>5.32</v>
      </c>
      <c r="H216" s="43">
        <v>35.299999999999997</v>
      </c>
      <c r="I216" s="43">
        <v>0.33</v>
      </c>
      <c r="J216" s="43">
        <v>22.41</v>
      </c>
      <c r="K216" s="43">
        <v>6.93</v>
      </c>
      <c r="L216" s="43">
        <v>7.6</v>
      </c>
      <c r="M216" s="43">
        <v>328.44</v>
      </c>
      <c r="N216" s="43">
        <v>65.69</v>
      </c>
      <c r="O216" s="43">
        <v>394.13</v>
      </c>
    </row>
    <row r="217" spans="1:15" x14ac:dyDescent="0.2">
      <c r="A217" s="66">
        <v>100074</v>
      </c>
      <c r="B217" s="43" t="s">
        <v>66</v>
      </c>
      <c r="C217" s="43" t="s">
        <v>301</v>
      </c>
      <c r="D217" s="43">
        <v>43839</v>
      </c>
      <c r="E217" s="43">
        <v>24</v>
      </c>
      <c r="F217" s="43">
        <v>250.56</v>
      </c>
      <c r="G217" s="43">
        <v>5.32</v>
      </c>
      <c r="H217" s="43">
        <v>30.81</v>
      </c>
      <c r="I217" s="43">
        <v>0.28999999999999998</v>
      </c>
      <c r="J217" s="43">
        <v>22.41</v>
      </c>
      <c r="K217" s="43">
        <v>6.93</v>
      </c>
      <c r="L217" s="43">
        <v>7.6</v>
      </c>
      <c r="M217" s="43">
        <v>323.91000000000003</v>
      </c>
      <c r="N217" s="43">
        <v>64.78</v>
      </c>
      <c r="O217" s="43">
        <v>388.69</v>
      </c>
    </row>
    <row r="218" spans="1:15" x14ac:dyDescent="0.2">
      <c r="A218" s="66">
        <v>100074</v>
      </c>
      <c r="B218" s="43" t="s">
        <v>66</v>
      </c>
      <c r="C218" s="43" t="s">
        <v>301</v>
      </c>
      <c r="D218" s="43">
        <v>43840</v>
      </c>
      <c r="E218" s="43">
        <v>1</v>
      </c>
      <c r="F218" s="43">
        <v>250.56</v>
      </c>
      <c r="G218" s="43">
        <v>5.32</v>
      </c>
      <c r="H218" s="43">
        <v>30.81</v>
      </c>
      <c r="I218" s="43">
        <v>0.28999999999999998</v>
      </c>
      <c r="J218" s="43">
        <v>22.41</v>
      </c>
      <c r="K218" s="43">
        <v>6.93</v>
      </c>
      <c r="L218" s="43">
        <v>7.6</v>
      </c>
      <c r="M218" s="43">
        <v>323.91000000000003</v>
      </c>
      <c r="N218" s="43">
        <v>64.78</v>
      </c>
      <c r="O218" s="43">
        <v>388.69</v>
      </c>
    </row>
    <row r="219" spans="1:15" x14ac:dyDescent="0.2">
      <c r="A219" s="66">
        <v>100074</v>
      </c>
      <c r="B219" s="43" t="s">
        <v>66</v>
      </c>
      <c r="C219" s="43" t="s">
        <v>301</v>
      </c>
      <c r="D219" s="43">
        <v>43840</v>
      </c>
      <c r="E219" s="43">
        <v>2</v>
      </c>
      <c r="F219" s="43">
        <v>250.56</v>
      </c>
      <c r="G219" s="43">
        <v>5.32</v>
      </c>
      <c r="H219" s="43">
        <v>30.81</v>
      </c>
      <c r="I219" s="43">
        <v>0.28999999999999998</v>
      </c>
      <c r="J219" s="43">
        <v>22.41</v>
      </c>
      <c r="K219" s="43">
        <v>6.93</v>
      </c>
      <c r="L219" s="43">
        <v>7.6</v>
      </c>
      <c r="M219" s="43">
        <v>323.91000000000003</v>
      </c>
      <c r="N219" s="43">
        <v>64.78</v>
      </c>
      <c r="O219" s="43">
        <v>388.69</v>
      </c>
    </row>
    <row r="220" spans="1:15" x14ac:dyDescent="0.2">
      <c r="A220" s="66">
        <v>100074</v>
      </c>
      <c r="B220" s="43" t="s">
        <v>66</v>
      </c>
      <c r="C220" s="43" t="s">
        <v>301</v>
      </c>
      <c r="D220" s="43">
        <v>43840</v>
      </c>
      <c r="E220" s="43">
        <v>3</v>
      </c>
      <c r="F220" s="43">
        <v>250.56</v>
      </c>
      <c r="G220" s="43">
        <v>5.32</v>
      </c>
      <c r="H220" s="43">
        <v>30.81</v>
      </c>
      <c r="I220" s="43">
        <v>0.28999999999999998</v>
      </c>
      <c r="J220" s="43">
        <v>22.41</v>
      </c>
      <c r="K220" s="43">
        <v>6.93</v>
      </c>
      <c r="L220" s="43">
        <v>7.6</v>
      </c>
      <c r="M220" s="43">
        <v>323.91000000000003</v>
      </c>
      <c r="N220" s="43">
        <v>64.78</v>
      </c>
      <c r="O220" s="43">
        <v>388.69</v>
      </c>
    </row>
    <row r="221" spans="1:15" x14ac:dyDescent="0.2">
      <c r="A221" s="66">
        <v>100074</v>
      </c>
      <c r="B221" s="43" t="s">
        <v>66</v>
      </c>
      <c r="C221" s="43" t="s">
        <v>301</v>
      </c>
      <c r="D221" s="43">
        <v>43840</v>
      </c>
      <c r="E221" s="43">
        <v>4</v>
      </c>
      <c r="F221" s="43">
        <v>250.56</v>
      </c>
      <c r="G221" s="43">
        <v>5.32</v>
      </c>
      <c r="H221" s="43">
        <v>30.81</v>
      </c>
      <c r="I221" s="43">
        <v>0.28999999999999998</v>
      </c>
      <c r="J221" s="43">
        <v>22.41</v>
      </c>
      <c r="K221" s="43">
        <v>6.93</v>
      </c>
      <c r="L221" s="43">
        <v>7.6</v>
      </c>
      <c r="M221" s="43">
        <v>323.91000000000003</v>
      </c>
      <c r="N221" s="43">
        <v>64.78</v>
      </c>
      <c r="O221" s="43">
        <v>388.69</v>
      </c>
    </row>
    <row r="222" spans="1:15" x14ac:dyDescent="0.2">
      <c r="A222" s="66">
        <v>100074</v>
      </c>
      <c r="B222" s="43" t="s">
        <v>66</v>
      </c>
      <c r="C222" s="43" t="s">
        <v>301</v>
      </c>
      <c r="D222" s="43">
        <v>43840</v>
      </c>
      <c r="E222" s="43">
        <v>5</v>
      </c>
      <c r="F222" s="43">
        <v>250.56</v>
      </c>
      <c r="G222" s="43">
        <v>5.32</v>
      </c>
      <c r="H222" s="43">
        <v>35.299999999999997</v>
      </c>
      <c r="I222" s="43">
        <v>0.33</v>
      </c>
      <c r="J222" s="43">
        <v>22.41</v>
      </c>
      <c r="K222" s="43">
        <v>6.93</v>
      </c>
      <c r="L222" s="43">
        <v>7.6</v>
      </c>
      <c r="M222" s="43">
        <v>328.44</v>
      </c>
      <c r="N222" s="43">
        <v>65.69</v>
      </c>
      <c r="O222" s="43">
        <v>394.13</v>
      </c>
    </row>
    <row r="223" spans="1:15" x14ac:dyDescent="0.2">
      <c r="A223" s="66">
        <v>100074</v>
      </c>
      <c r="B223" s="43" t="s">
        <v>66</v>
      </c>
      <c r="C223" s="43" t="s">
        <v>301</v>
      </c>
      <c r="D223" s="43">
        <v>43840</v>
      </c>
      <c r="E223" s="43">
        <v>6</v>
      </c>
      <c r="F223" s="43">
        <v>250.56</v>
      </c>
      <c r="G223" s="43">
        <v>5.32</v>
      </c>
      <c r="H223" s="43">
        <v>35.299999999999997</v>
      </c>
      <c r="I223" s="43">
        <v>0.33</v>
      </c>
      <c r="J223" s="43">
        <v>22.41</v>
      </c>
      <c r="K223" s="43">
        <v>6.93</v>
      </c>
      <c r="L223" s="43">
        <v>7.6</v>
      </c>
      <c r="M223" s="43">
        <v>328.44</v>
      </c>
      <c r="N223" s="43">
        <v>65.69</v>
      </c>
      <c r="O223" s="43">
        <v>394.13</v>
      </c>
    </row>
    <row r="224" spans="1:15" x14ac:dyDescent="0.2">
      <c r="A224" s="66">
        <v>100074</v>
      </c>
      <c r="B224" s="43" t="s">
        <v>66</v>
      </c>
      <c r="C224" s="43" t="s">
        <v>301</v>
      </c>
      <c r="D224" s="43">
        <v>43840</v>
      </c>
      <c r="E224" s="43">
        <v>7</v>
      </c>
      <c r="F224" s="43">
        <v>250.56</v>
      </c>
      <c r="G224" s="43">
        <v>5.32</v>
      </c>
      <c r="H224" s="43">
        <v>35.299999999999997</v>
      </c>
      <c r="I224" s="43">
        <v>0.33</v>
      </c>
      <c r="J224" s="43">
        <v>22.41</v>
      </c>
      <c r="K224" s="43">
        <v>6.93</v>
      </c>
      <c r="L224" s="43">
        <v>7.6</v>
      </c>
      <c r="M224" s="43">
        <v>328.44</v>
      </c>
      <c r="N224" s="43">
        <v>65.69</v>
      </c>
      <c r="O224" s="43">
        <v>394.13</v>
      </c>
    </row>
    <row r="225" spans="1:15" x14ac:dyDescent="0.2">
      <c r="A225" s="66">
        <v>100074</v>
      </c>
      <c r="B225" s="43" t="s">
        <v>66</v>
      </c>
      <c r="C225" s="43" t="s">
        <v>301</v>
      </c>
      <c r="D225" s="43">
        <v>43840</v>
      </c>
      <c r="E225" s="43">
        <v>8</v>
      </c>
      <c r="F225" s="43">
        <v>250.56</v>
      </c>
      <c r="G225" s="43">
        <v>5.32</v>
      </c>
      <c r="H225" s="43">
        <v>35.299999999999997</v>
      </c>
      <c r="I225" s="43">
        <v>0.33</v>
      </c>
      <c r="J225" s="43">
        <v>22.41</v>
      </c>
      <c r="K225" s="43">
        <v>6.93</v>
      </c>
      <c r="L225" s="43">
        <v>7.6</v>
      </c>
      <c r="M225" s="43">
        <v>328.44</v>
      </c>
      <c r="N225" s="43">
        <v>65.69</v>
      </c>
      <c r="O225" s="43">
        <v>394.13</v>
      </c>
    </row>
    <row r="226" spans="1:15" x14ac:dyDescent="0.2">
      <c r="A226" s="66">
        <v>100074</v>
      </c>
      <c r="B226" s="43" t="s">
        <v>66</v>
      </c>
      <c r="C226" s="43" t="s">
        <v>301</v>
      </c>
      <c r="D226" s="43">
        <v>43840</v>
      </c>
      <c r="E226" s="43">
        <v>9</v>
      </c>
      <c r="F226" s="43">
        <v>250.56</v>
      </c>
      <c r="G226" s="43">
        <v>5.32</v>
      </c>
      <c r="H226" s="43">
        <v>35.299999999999997</v>
      </c>
      <c r="I226" s="43">
        <v>0.33</v>
      </c>
      <c r="J226" s="43">
        <v>22.41</v>
      </c>
      <c r="K226" s="43">
        <v>6.93</v>
      </c>
      <c r="L226" s="43">
        <v>7.6</v>
      </c>
      <c r="M226" s="43">
        <v>328.44</v>
      </c>
      <c r="N226" s="43">
        <v>65.69</v>
      </c>
      <c r="O226" s="43">
        <v>394.13</v>
      </c>
    </row>
    <row r="227" spans="1:15" x14ac:dyDescent="0.2">
      <c r="A227" s="66">
        <v>100074</v>
      </c>
      <c r="B227" s="43" t="s">
        <v>66</v>
      </c>
      <c r="C227" s="43" t="s">
        <v>301</v>
      </c>
      <c r="D227" s="43">
        <v>43840</v>
      </c>
      <c r="E227" s="43">
        <v>10</v>
      </c>
      <c r="F227" s="43">
        <v>250.56</v>
      </c>
      <c r="G227" s="43">
        <v>5.32</v>
      </c>
      <c r="H227" s="43">
        <v>38.71</v>
      </c>
      <c r="I227" s="43">
        <v>0.36</v>
      </c>
      <c r="J227" s="43">
        <v>22.41</v>
      </c>
      <c r="K227" s="43">
        <v>6.93</v>
      </c>
      <c r="L227" s="43">
        <v>7.6</v>
      </c>
      <c r="M227" s="43">
        <v>331.89</v>
      </c>
      <c r="N227" s="43">
        <v>66.38</v>
      </c>
      <c r="O227" s="43">
        <v>398.27</v>
      </c>
    </row>
    <row r="228" spans="1:15" x14ac:dyDescent="0.2">
      <c r="A228" s="66">
        <v>100074</v>
      </c>
      <c r="B228" s="43" t="s">
        <v>66</v>
      </c>
      <c r="C228" s="43" t="s">
        <v>301</v>
      </c>
      <c r="D228" s="43">
        <v>43840</v>
      </c>
      <c r="E228" s="43">
        <v>11</v>
      </c>
      <c r="F228" s="43">
        <v>250.56</v>
      </c>
      <c r="G228" s="43">
        <v>5.32</v>
      </c>
      <c r="H228" s="43">
        <v>38.71</v>
      </c>
      <c r="I228" s="43">
        <v>0.36</v>
      </c>
      <c r="J228" s="43">
        <v>22.41</v>
      </c>
      <c r="K228" s="43">
        <v>6.93</v>
      </c>
      <c r="L228" s="43">
        <v>7.6</v>
      </c>
      <c r="M228" s="43">
        <v>331.89</v>
      </c>
      <c r="N228" s="43">
        <v>66.38</v>
      </c>
      <c r="O228" s="43">
        <v>398.27</v>
      </c>
    </row>
    <row r="229" spans="1:15" x14ac:dyDescent="0.2">
      <c r="A229" s="66">
        <v>100074</v>
      </c>
      <c r="B229" s="43" t="s">
        <v>66</v>
      </c>
      <c r="C229" s="43" t="s">
        <v>301</v>
      </c>
      <c r="D229" s="43">
        <v>43840</v>
      </c>
      <c r="E229" s="43">
        <v>12</v>
      </c>
      <c r="F229" s="43">
        <v>250.56</v>
      </c>
      <c r="G229" s="43">
        <v>5.32</v>
      </c>
      <c r="H229" s="43">
        <v>38.71</v>
      </c>
      <c r="I229" s="43">
        <v>0.36</v>
      </c>
      <c r="J229" s="43">
        <v>22.41</v>
      </c>
      <c r="K229" s="43">
        <v>6.93</v>
      </c>
      <c r="L229" s="43">
        <v>7.6</v>
      </c>
      <c r="M229" s="43">
        <v>331.89</v>
      </c>
      <c r="N229" s="43">
        <v>66.38</v>
      </c>
      <c r="O229" s="43">
        <v>398.27</v>
      </c>
    </row>
    <row r="230" spans="1:15" x14ac:dyDescent="0.2">
      <c r="A230" s="66">
        <v>100074</v>
      </c>
      <c r="B230" s="43" t="s">
        <v>66</v>
      </c>
      <c r="C230" s="43" t="s">
        <v>301</v>
      </c>
      <c r="D230" s="43">
        <v>43840</v>
      </c>
      <c r="E230" s="43">
        <v>13</v>
      </c>
      <c r="F230" s="43">
        <v>250.56</v>
      </c>
      <c r="G230" s="43">
        <v>5.32</v>
      </c>
      <c r="H230" s="43">
        <v>35.299999999999997</v>
      </c>
      <c r="I230" s="43">
        <v>0.33</v>
      </c>
      <c r="J230" s="43">
        <v>22.41</v>
      </c>
      <c r="K230" s="43">
        <v>6.93</v>
      </c>
      <c r="L230" s="43">
        <v>7.6</v>
      </c>
      <c r="M230" s="43">
        <v>328.44</v>
      </c>
      <c r="N230" s="43">
        <v>65.69</v>
      </c>
      <c r="O230" s="43">
        <v>394.13</v>
      </c>
    </row>
    <row r="231" spans="1:15" x14ac:dyDescent="0.2">
      <c r="A231" s="66">
        <v>100074</v>
      </c>
      <c r="B231" s="43" t="s">
        <v>66</v>
      </c>
      <c r="C231" s="43" t="s">
        <v>301</v>
      </c>
      <c r="D231" s="43">
        <v>43840</v>
      </c>
      <c r="E231" s="43">
        <v>14</v>
      </c>
      <c r="F231" s="43">
        <v>250.56</v>
      </c>
      <c r="G231" s="43">
        <v>5.32</v>
      </c>
      <c r="H231" s="43">
        <v>35.299999999999997</v>
      </c>
      <c r="I231" s="43">
        <v>0.33</v>
      </c>
      <c r="J231" s="43">
        <v>22.41</v>
      </c>
      <c r="K231" s="43">
        <v>6.93</v>
      </c>
      <c r="L231" s="43">
        <v>7.6</v>
      </c>
      <c r="M231" s="43">
        <v>328.44</v>
      </c>
      <c r="N231" s="43">
        <v>65.69</v>
      </c>
      <c r="O231" s="43">
        <v>394.13</v>
      </c>
    </row>
    <row r="232" spans="1:15" x14ac:dyDescent="0.2">
      <c r="A232" s="66">
        <v>100074</v>
      </c>
      <c r="B232" s="43" t="s">
        <v>66</v>
      </c>
      <c r="C232" s="43" t="s">
        <v>301</v>
      </c>
      <c r="D232" s="43">
        <v>43840</v>
      </c>
      <c r="E232" s="43">
        <v>15</v>
      </c>
      <c r="F232" s="43">
        <v>250.56</v>
      </c>
      <c r="G232" s="43">
        <v>5.32</v>
      </c>
      <c r="H232" s="43">
        <v>35.299999999999997</v>
      </c>
      <c r="I232" s="43">
        <v>0.33</v>
      </c>
      <c r="J232" s="43">
        <v>22.41</v>
      </c>
      <c r="K232" s="43">
        <v>6.93</v>
      </c>
      <c r="L232" s="43">
        <v>7.6</v>
      </c>
      <c r="M232" s="43">
        <v>328.44</v>
      </c>
      <c r="N232" s="43">
        <v>65.69</v>
      </c>
      <c r="O232" s="43">
        <v>394.13</v>
      </c>
    </row>
    <row r="233" spans="1:15" x14ac:dyDescent="0.2">
      <c r="A233" s="66">
        <v>100074</v>
      </c>
      <c r="B233" s="43" t="s">
        <v>66</v>
      </c>
      <c r="C233" s="43" t="s">
        <v>301</v>
      </c>
      <c r="D233" s="43">
        <v>43840</v>
      </c>
      <c r="E233" s="43">
        <v>16</v>
      </c>
      <c r="F233" s="43">
        <v>250.56</v>
      </c>
      <c r="G233" s="43">
        <v>5.32</v>
      </c>
      <c r="H233" s="43">
        <v>35.299999999999997</v>
      </c>
      <c r="I233" s="43">
        <v>0.33</v>
      </c>
      <c r="J233" s="43">
        <v>22.41</v>
      </c>
      <c r="K233" s="43">
        <v>6.93</v>
      </c>
      <c r="L233" s="43">
        <v>7.6</v>
      </c>
      <c r="M233" s="43">
        <v>328.44</v>
      </c>
      <c r="N233" s="43">
        <v>65.69</v>
      </c>
      <c r="O233" s="43">
        <v>394.13</v>
      </c>
    </row>
    <row r="234" spans="1:15" x14ac:dyDescent="0.2">
      <c r="A234" s="66">
        <v>100074</v>
      </c>
      <c r="B234" s="43" t="s">
        <v>66</v>
      </c>
      <c r="C234" s="43" t="s">
        <v>301</v>
      </c>
      <c r="D234" s="43">
        <v>43840</v>
      </c>
      <c r="E234" s="43">
        <v>17</v>
      </c>
      <c r="F234" s="43">
        <v>250.56</v>
      </c>
      <c r="G234" s="43">
        <v>5.32</v>
      </c>
      <c r="H234" s="43">
        <v>35.299999999999997</v>
      </c>
      <c r="I234" s="43">
        <v>0.33</v>
      </c>
      <c r="J234" s="43">
        <v>22.41</v>
      </c>
      <c r="K234" s="43">
        <v>6.93</v>
      </c>
      <c r="L234" s="43">
        <v>7.6</v>
      </c>
      <c r="M234" s="43">
        <v>328.44</v>
      </c>
      <c r="N234" s="43">
        <v>65.69</v>
      </c>
      <c r="O234" s="43">
        <v>394.13</v>
      </c>
    </row>
    <row r="235" spans="1:15" x14ac:dyDescent="0.2">
      <c r="A235" s="66">
        <v>100074</v>
      </c>
      <c r="B235" s="43" t="s">
        <v>66</v>
      </c>
      <c r="C235" s="43" t="s">
        <v>301</v>
      </c>
      <c r="D235" s="43">
        <v>43840</v>
      </c>
      <c r="E235" s="43">
        <v>18</v>
      </c>
      <c r="F235" s="43">
        <v>250.56</v>
      </c>
      <c r="G235" s="43">
        <v>5.32</v>
      </c>
      <c r="H235" s="43">
        <v>35.299999999999997</v>
      </c>
      <c r="I235" s="43">
        <v>0.33</v>
      </c>
      <c r="J235" s="43">
        <v>22.41</v>
      </c>
      <c r="K235" s="43">
        <v>6.93</v>
      </c>
      <c r="L235" s="43">
        <v>7.6</v>
      </c>
      <c r="M235" s="43">
        <v>328.44</v>
      </c>
      <c r="N235" s="43">
        <v>65.69</v>
      </c>
      <c r="O235" s="43">
        <v>394.13</v>
      </c>
    </row>
    <row r="236" spans="1:15" x14ac:dyDescent="0.2">
      <c r="A236" s="66">
        <v>100074</v>
      </c>
      <c r="B236" s="43" t="s">
        <v>66</v>
      </c>
      <c r="C236" s="43" t="s">
        <v>301</v>
      </c>
      <c r="D236" s="43">
        <v>43840</v>
      </c>
      <c r="E236" s="43">
        <v>19</v>
      </c>
      <c r="F236" s="43">
        <v>250.56</v>
      </c>
      <c r="G236" s="43">
        <v>5.32</v>
      </c>
      <c r="H236" s="43">
        <v>38.71</v>
      </c>
      <c r="I236" s="43">
        <v>0.36</v>
      </c>
      <c r="J236" s="43">
        <v>22.41</v>
      </c>
      <c r="K236" s="43">
        <v>6.93</v>
      </c>
      <c r="L236" s="43">
        <v>7.6</v>
      </c>
      <c r="M236" s="43">
        <v>331.89</v>
      </c>
      <c r="N236" s="43">
        <v>66.38</v>
      </c>
      <c r="O236" s="43">
        <v>398.27</v>
      </c>
    </row>
    <row r="237" spans="1:15" x14ac:dyDescent="0.2">
      <c r="A237" s="66">
        <v>100074</v>
      </c>
      <c r="B237" s="43" t="s">
        <v>66</v>
      </c>
      <c r="C237" s="43" t="s">
        <v>301</v>
      </c>
      <c r="D237" s="43">
        <v>43840</v>
      </c>
      <c r="E237" s="43">
        <v>20</v>
      </c>
      <c r="F237" s="43">
        <v>250.56</v>
      </c>
      <c r="G237" s="43">
        <v>5.32</v>
      </c>
      <c r="H237" s="43">
        <v>38.71</v>
      </c>
      <c r="I237" s="43">
        <v>0.36</v>
      </c>
      <c r="J237" s="43">
        <v>22.41</v>
      </c>
      <c r="K237" s="43">
        <v>6.93</v>
      </c>
      <c r="L237" s="43">
        <v>7.6</v>
      </c>
      <c r="M237" s="43">
        <v>331.89</v>
      </c>
      <c r="N237" s="43">
        <v>66.38</v>
      </c>
      <c r="O237" s="43">
        <v>398.27</v>
      </c>
    </row>
    <row r="238" spans="1:15" x14ac:dyDescent="0.2">
      <c r="A238" s="66">
        <v>100074</v>
      </c>
      <c r="B238" s="43" t="s">
        <v>66</v>
      </c>
      <c r="C238" s="43" t="s">
        <v>301</v>
      </c>
      <c r="D238" s="43">
        <v>43840</v>
      </c>
      <c r="E238" s="43">
        <v>21</v>
      </c>
      <c r="F238" s="43">
        <v>250.56</v>
      </c>
      <c r="G238" s="43">
        <v>5.32</v>
      </c>
      <c r="H238" s="43">
        <v>38.71</v>
      </c>
      <c r="I238" s="43">
        <v>0.36</v>
      </c>
      <c r="J238" s="43">
        <v>22.41</v>
      </c>
      <c r="K238" s="43">
        <v>6.93</v>
      </c>
      <c r="L238" s="43">
        <v>7.6</v>
      </c>
      <c r="M238" s="43">
        <v>331.89</v>
      </c>
      <c r="N238" s="43">
        <v>66.38</v>
      </c>
      <c r="O238" s="43">
        <v>398.27</v>
      </c>
    </row>
    <row r="239" spans="1:15" x14ac:dyDescent="0.2">
      <c r="A239" s="66">
        <v>100074</v>
      </c>
      <c r="B239" s="43" t="s">
        <v>66</v>
      </c>
      <c r="C239" s="43" t="s">
        <v>301</v>
      </c>
      <c r="D239" s="43">
        <v>43840</v>
      </c>
      <c r="E239" s="43">
        <v>22</v>
      </c>
      <c r="F239" s="43">
        <v>250.56</v>
      </c>
      <c r="G239" s="43">
        <v>5.32</v>
      </c>
      <c r="H239" s="43">
        <v>35.299999999999997</v>
      </c>
      <c r="I239" s="43">
        <v>0.33</v>
      </c>
      <c r="J239" s="43">
        <v>22.41</v>
      </c>
      <c r="K239" s="43">
        <v>6.93</v>
      </c>
      <c r="L239" s="43">
        <v>7.6</v>
      </c>
      <c r="M239" s="43">
        <v>328.44</v>
      </c>
      <c r="N239" s="43">
        <v>65.69</v>
      </c>
      <c r="O239" s="43">
        <v>394.13</v>
      </c>
    </row>
    <row r="240" spans="1:15" x14ac:dyDescent="0.2">
      <c r="A240" s="66">
        <v>100074</v>
      </c>
      <c r="B240" s="43" t="s">
        <v>66</v>
      </c>
      <c r="C240" s="43" t="s">
        <v>301</v>
      </c>
      <c r="D240" s="43">
        <v>43840</v>
      </c>
      <c r="E240" s="43">
        <v>23</v>
      </c>
      <c r="F240" s="43">
        <v>250.56</v>
      </c>
      <c r="G240" s="43">
        <v>5.32</v>
      </c>
      <c r="H240" s="43">
        <v>35.299999999999997</v>
      </c>
      <c r="I240" s="43">
        <v>0.33</v>
      </c>
      <c r="J240" s="43">
        <v>22.41</v>
      </c>
      <c r="K240" s="43">
        <v>6.93</v>
      </c>
      <c r="L240" s="43">
        <v>7.6</v>
      </c>
      <c r="M240" s="43">
        <v>328.44</v>
      </c>
      <c r="N240" s="43">
        <v>65.69</v>
      </c>
      <c r="O240" s="43">
        <v>394.13</v>
      </c>
    </row>
    <row r="241" spans="1:15" x14ac:dyDescent="0.2">
      <c r="A241" s="66">
        <v>100074</v>
      </c>
      <c r="B241" s="43" t="s">
        <v>66</v>
      </c>
      <c r="C241" s="43" t="s">
        <v>301</v>
      </c>
      <c r="D241" s="43">
        <v>43840</v>
      </c>
      <c r="E241" s="43">
        <v>24</v>
      </c>
      <c r="F241" s="43">
        <v>250.56</v>
      </c>
      <c r="G241" s="43">
        <v>5.32</v>
      </c>
      <c r="H241" s="43">
        <v>30.81</v>
      </c>
      <c r="I241" s="43">
        <v>0.28999999999999998</v>
      </c>
      <c r="J241" s="43">
        <v>22.41</v>
      </c>
      <c r="K241" s="43">
        <v>6.93</v>
      </c>
      <c r="L241" s="43">
        <v>7.6</v>
      </c>
      <c r="M241" s="43">
        <v>323.91000000000003</v>
      </c>
      <c r="N241" s="43">
        <v>64.78</v>
      </c>
      <c r="O241" s="43">
        <v>388.69</v>
      </c>
    </row>
    <row r="242" spans="1:15" x14ac:dyDescent="0.2">
      <c r="A242" s="66">
        <v>100074</v>
      </c>
      <c r="B242" s="43" t="s">
        <v>66</v>
      </c>
      <c r="C242" s="43" t="s">
        <v>301</v>
      </c>
      <c r="D242" s="43">
        <v>43841</v>
      </c>
      <c r="E242" s="43">
        <v>1</v>
      </c>
      <c r="F242" s="43">
        <v>250.56</v>
      </c>
      <c r="G242" s="43">
        <v>5.32</v>
      </c>
      <c r="H242" s="43">
        <v>30.81</v>
      </c>
      <c r="I242" s="43">
        <v>0.28999999999999998</v>
      </c>
      <c r="J242" s="43">
        <v>22.41</v>
      </c>
      <c r="K242" s="43">
        <v>6.93</v>
      </c>
      <c r="L242" s="43">
        <v>7.6</v>
      </c>
      <c r="M242" s="43">
        <v>323.91000000000003</v>
      </c>
      <c r="N242" s="43">
        <v>64.78</v>
      </c>
      <c r="O242" s="43">
        <v>388.69</v>
      </c>
    </row>
    <row r="243" spans="1:15" x14ac:dyDescent="0.2">
      <c r="A243" s="66">
        <v>100074</v>
      </c>
      <c r="B243" s="43" t="s">
        <v>66</v>
      </c>
      <c r="C243" s="43" t="s">
        <v>301</v>
      </c>
      <c r="D243" s="43">
        <v>43841</v>
      </c>
      <c r="E243" s="43">
        <v>2</v>
      </c>
      <c r="F243" s="43">
        <v>250.56</v>
      </c>
      <c r="G243" s="43">
        <v>5.32</v>
      </c>
      <c r="H243" s="43">
        <v>30.81</v>
      </c>
      <c r="I243" s="43">
        <v>0.28999999999999998</v>
      </c>
      <c r="J243" s="43">
        <v>22.41</v>
      </c>
      <c r="K243" s="43">
        <v>6.93</v>
      </c>
      <c r="L243" s="43">
        <v>7.6</v>
      </c>
      <c r="M243" s="43">
        <v>323.91000000000003</v>
      </c>
      <c r="N243" s="43">
        <v>64.78</v>
      </c>
      <c r="O243" s="43">
        <v>388.69</v>
      </c>
    </row>
    <row r="244" spans="1:15" x14ac:dyDescent="0.2">
      <c r="A244" s="66">
        <v>100074</v>
      </c>
      <c r="B244" s="43" t="s">
        <v>66</v>
      </c>
      <c r="C244" s="43" t="s">
        <v>301</v>
      </c>
      <c r="D244" s="43">
        <v>43841</v>
      </c>
      <c r="E244" s="43">
        <v>3</v>
      </c>
      <c r="F244" s="43">
        <v>250.56</v>
      </c>
      <c r="G244" s="43">
        <v>5.32</v>
      </c>
      <c r="H244" s="43">
        <v>30.81</v>
      </c>
      <c r="I244" s="43">
        <v>0.28999999999999998</v>
      </c>
      <c r="J244" s="43">
        <v>22.41</v>
      </c>
      <c r="K244" s="43">
        <v>6.93</v>
      </c>
      <c r="L244" s="43">
        <v>7.6</v>
      </c>
      <c r="M244" s="43">
        <v>323.91000000000003</v>
      </c>
      <c r="N244" s="43">
        <v>64.78</v>
      </c>
      <c r="O244" s="43">
        <v>388.69</v>
      </c>
    </row>
    <row r="245" spans="1:15" x14ac:dyDescent="0.2">
      <c r="A245" s="66">
        <v>100074</v>
      </c>
      <c r="B245" s="43" t="s">
        <v>66</v>
      </c>
      <c r="C245" s="43" t="s">
        <v>301</v>
      </c>
      <c r="D245" s="43">
        <v>43841</v>
      </c>
      <c r="E245" s="43">
        <v>4</v>
      </c>
      <c r="F245" s="43">
        <v>250.56</v>
      </c>
      <c r="G245" s="43">
        <v>5.32</v>
      </c>
      <c r="H245" s="43">
        <v>30.81</v>
      </c>
      <c r="I245" s="43">
        <v>0.28999999999999998</v>
      </c>
      <c r="J245" s="43">
        <v>22.41</v>
      </c>
      <c r="K245" s="43">
        <v>6.93</v>
      </c>
      <c r="L245" s="43">
        <v>7.6</v>
      </c>
      <c r="M245" s="43">
        <v>323.91000000000003</v>
      </c>
      <c r="N245" s="43">
        <v>64.78</v>
      </c>
      <c r="O245" s="43">
        <v>388.69</v>
      </c>
    </row>
    <row r="246" spans="1:15" x14ac:dyDescent="0.2">
      <c r="A246" s="66">
        <v>100074</v>
      </c>
      <c r="B246" s="43" t="s">
        <v>66</v>
      </c>
      <c r="C246" s="43" t="s">
        <v>301</v>
      </c>
      <c r="D246" s="43">
        <v>43841</v>
      </c>
      <c r="E246" s="43">
        <v>5</v>
      </c>
      <c r="F246" s="43">
        <v>250.56</v>
      </c>
      <c r="G246" s="43">
        <v>5.32</v>
      </c>
      <c r="H246" s="43">
        <v>35.299999999999997</v>
      </c>
      <c r="I246" s="43">
        <v>0.33</v>
      </c>
      <c r="J246" s="43">
        <v>22.41</v>
      </c>
      <c r="K246" s="43">
        <v>6.93</v>
      </c>
      <c r="L246" s="43">
        <v>7.6</v>
      </c>
      <c r="M246" s="43">
        <v>328.44</v>
      </c>
      <c r="N246" s="43">
        <v>65.69</v>
      </c>
      <c r="O246" s="43">
        <v>394.13</v>
      </c>
    </row>
    <row r="247" spans="1:15" x14ac:dyDescent="0.2">
      <c r="A247" s="66">
        <v>100074</v>
      </c>
      <c r="B247" s="43" t="s">
        <v>66</v>
      </c>
      <c r="C247" s="43" t="s">
        <v>301</v>
      </c>
      <c r="D247" s="43">
        <v>43841</v>
      </c>
      <c r="E247" s="43">
        <v>6</v>
      </c>
      <c r="F247" s="43">
        <v>250.56</v>
      </c>
      <c r="G247" s="43">
        <v>5.32</v>
      </c>
      <c r="H247" s="43">
        <v>35.299999999999997</v>
      </c>
      <c r="I247" s="43">
        <v>0.33</v>
      </c>
      <c r="J247" s="43">
        <v>22.41</v>
      </c>
      <c r="K247" s="43">
        <v>6.93</v>
      </c>
      <c r="L247" s="43">
        <v>7.6</v>
      </c>
      <c r="M247" s="43">
        <v>328.44</v>
      </c>
      <c r="N247" s="43">
        <v>65.69</v>
      </c>
      <c r="O247" s="43">
        <v>394.13</v>
      </c>
    </row>
    <row r="248" spans="1:15" x14ac:dyDescent="0.2">
      <c r="A248" s="66">
        <v>100074</v>
      </c>
      <c r="B248" s="43" t="s">
        <v>66</v>
      </c>
      <c r="C248" s="43" t="s">
        <v>301</v>
      </c>
      <c r="D248" s="43">
        <v>43841</v>
      </c>
      <c r="E248" s="43">
        <v>7</v>
      </c>
      <c r="F248" s="43">
        <v>250.56</v>
      </c>
      <c r="G248" s="43">
        <v>5.32</v>
      </c>
      <c r="H248" s="43">
        <v>35.299999999999997</v>
      </c>
      <c r="I248" s="43">
        <v>0.33</v>
      </c>
      <c r="J248" s="43">
        <v>22.41</v>
      </c>
      <c r="K248" s="43">
        <v>6.93</v>
      </c>
      <c r="L248" s="43">
        <v>7.6</v>
      </c>
      <c r="M248" s="43">
        <v>328.44</v>
      </c>
      <c r="N248" s="43">
        <v>65.69</v>
      </c>
      <c r="O248" s="43">
        <v>394.13</v>
      </c>
    </row>
    <row r="249" spans="1:15" x14ac:dyDescent="0.2">
      <c r="A249" s="66">
        <v>100074</v>
      </c>
      <c r="B249" s="43" t="s">
        <v>66</v>
      </c>
      <c r="C249" s="43" t="s">
        <v>301</v>
      </c>
      <c r="D249" s="43">
        <v>43841</v>
      </c>
      <c r="E249" s="43">
        <v>8</v>
      </c>
      <c r="F249" s="43">
        <v>250.56</v>
      </c>
      <c r="G249" s="43">
        <v>5.32</v>
      </c>
      <c r="H249" s="43">
        <v>35.299999999999997</v>
      </c>
      <c r="I249" s="43">
        <v>0.33</v>
      </c>
      <c r="J249" s="43">
        <v>22.41</v>
      </c>
      <c r="K249" s="43">
        <v>6.93</v>
      </c>
      <c r="L249" s="43">
        <v>7.6</v>
      </c>
      <c r="M249" s="43">
        <v>328.44</v>
      </c>
      <c r="N249" s="43">
        <v>65.69</v>
      </c>
      <c r="O249" s="43">
        <v>394.13</v>
      </c>
    </row>
    <row r="250" spans="1:15" x14ac:dyDescent="0.2">
      <c r="A250" s="66">
        <v>100074</v>
      </c>
      <c r="B250" s="43" t="s">
        <v>66</v>
      </c>
      <c r="C250" s="43" t="s">
        <v>301</v>
      </c>
      <c r="D250" s="43">
        <v>43841</v>
      </c>
      <c r="E250" s="43">
        <v>9</v>
      </c>
      <c r="F250" s="43">
        <v>250.56</v>
      </c>
      <c r="G250" s="43">
        <v>5.32</v>
      </c>
      <c r="H250" s="43">
        <v>35.299999999999997</v>
      </c>
      <c r="I250" s="43">
        <v>0.33</v>
      </c>
      <c r="J250" s="43">
        <v>22.41</v>
      </c>
      <c r="K250" s="43">
        <v>6.93</v>
      </c>
      <c r="L250" s="43">
        <v>7.6</v>
      </c>
      <c r="M250" s="43">
        <v>328.44</v>
      </c>
      <c r="N250" s="43">
        <v>65.69</v>
      </c>
      <c r="O250" s="43">
        <v>394.13</v>
      </c>
    </row>
    <row r="251" spans="1:15" x14ac:dyDescent="0.2">
      <c r="A251" s="66">
        <v>100074</v>
      </c>
      <c r="B251" s="43" t="s">
        <v>66</v>
      </c>
      <c r="C251" s="43" t="s">
        <v>301</v>
      </c>
      <c r="D251" s="43">
        <v>43841</v>
      </c>
      <c r="E251" s="43">
        <v>10</v>
      </c>
      <c r="F251" s="43">
        <v>250.56</v>
      </c>
      <c r="G251" s="43">
        <v>5.32</v>
      </c>
      <c r="H251" s="43">
        <v>38.71</v>
      </c>
      <c r="I251" s="43">
        <v>0.36</v>
      </c>
      <c r="J251" s="43">
        <v>22.41</v>
      </c>
      <c r="K251" s="43">
        <v>6.93</v>
      </c>
      <c r="L251" s="43">
        <v>7.6</v>
      </c>
      <c r="M251" s="43">
        <v>331.89</v>
      </c>
      <c r="N251" s="43">
        <v>66.38</v>
      </c>
      <c r="O251" s="43">
        <v>398.27</v>
      </c>
    </row>
    <row r="252" spans="1:15" x14ac:dyDescent="0.2">
      <c r="A252" s="66">
        <v>100074</v>
      </c>
      <c r="B252" s="43" t="s">
        <v>66</v>
      </c>
      <c r="C252" s="43" t="s">
        <v>301</v>
      </c>
      <c r="D252" s="43">
        <v>43841</v>
      </c>
      <c r="E252" s="43">
        <v>11</v>
      </c>
      <c r="F252" s="43">
        <v>250.56</v>
      </c>
      <c r="G252" s="43">
        <v>5.32</v>
      </c>
      <c r="H252" s="43">
        <v>38.71</v>
      </c>
      <c r="I252" s="43">
        <v>0.36</v>
      </c>
      <c r="J252" s="43">
        <v>22.41</v>
      </c>
      <c r="K252" s="43">
        <v>6.93</v>
      </c>
      <c r="L252" s="43">
        <v>7.6</v>
      </c>
      <c r="M252" s="43">
        <v>331.89</v>
      </c>
      <c r="N252" s="43">
        <v>66.38</v>
      </c>
      <c r="O252" s="43">
        <v>398.27</v>
      </c>
    </row>
    <row r="253" spans="1:15" x14ac:dyDescent="0.2">
      <c r="A253" s="66">
        <v>100074</v>
      </c>
      <c r="B253" s="43" t="s">
        <v>66</v>
      </c>
      <c r="C253" s="43" t="s">
        <v>301</v>
      </c>
      <c r="D253" s="43">
        <v>43841</v>
      </c>
      <c r="E253" s="43">
        <v>12</v>
      </c>
      <c r="F253" s="43">
        <v>250.56</v>
      </c>
      <c r="G253" s="43">
        <v>5.32</v>
      </c>
      <c r="H253" s="43">
        <v>38.71</v>
      </c>
      <c r="I253" s="43">
        <v>0.36</v>
      </c>
      <c r="J253" s="43">
        <v>22.41</v>
      </c>
      <c r="K253" s="43">
        <v>6.93</v>
      </c>
      <c r="L253" s="43">
        <v>7.6</v>
      </c>
      <c r="M253" s="43">
        <v>331.89</v>
      </c>
      <c r="N253" s="43">
        <v>66.38</v>
      </c>
      <c r="O253" s="43">
        <v>398.27</v>
      </c>
    </row>
    <row r="254" spans="1:15" x14ac:dyDescent="0.2">
      <c r="A254" s="66">
        <v>100074</v>
      </c>
      <c r="B254" s="43" t="s">
        <v>66</v>
      </c>
      <c r="C254" s="43" t="s">
        <v>301</v>
      </c>
      <c r="D254" s="43">
        <v>43841</v>
      </c>
      <c r="E254" s="43">
        <v>13</v>
      </c>
      <c r="F254" s="43">
        <v>250.56</v>
      </c>
      <c r="G254" s="43">
        <v>5.32</v>
      </c>
      <c r="H254" s="43">
        <v>35.299999999999997</v>
      </c>
      <c r="I254" s="43">
        <v>0.33</v>
      </c>
      <c r="J254" s="43">
        <v>22.41</v>
      </c>
      <c r="K254" s="43">
        <v>6.93</v>
      </c>
      <c r="L254" s="43">
        <v>7.6</v>
      </c>
      <c r="M254" s="43">
        <v>328.44</v>
      </c>
      <c r="N254" s="43">
        <v>65.69</v>
      </c>
      <c r="O254" s="43">
        <v>394.13</v>
      </c>
    </row>
    <row r="255" spans="1:15" x14ac:dyDescent="0.2">
      <c r="A255" s="66">
        <v>100074</v>
      </c>
      <c r="B255" s="43" t="s">
        <v>66</v>
      </c>
      <c r="C255" s="43" t="s">
        <v>301</v>
      </c>
      <c r="D255" s="43">
        <v>43841</v>
      </c>
      <c r="E255" s="43">
        <v>14</v>
      </c>
      <c r="F255" s="43">
        <v>250.56</v>
      </c>
      <c r="G255" s="43">
        <v>5.32</v>
      </c>
      <c r="H255" s="43">
        <v>35.299999999999997</v>
      </c>
      <c r="I255" s="43">
        <v>0.33</v>
      </c>
      <c r="J255" s="43">
        <v>22.41</v>
      </c>
      <c r="K255" s="43">
        <v>6.93</v>
      </c>
      <c r="L255" s="43">
        <v>7.6</v>
      </c>
      <c r="M255" s="43">
        <v>328.44</v>
      </c>
      <c r="N255" s="43">
        <v>65.69</v>
      </c>
      <c r="O255" s="43">
        <v>394.13</v>
      </c>
    </row>
    <row r="256" spans="1:15" x14ac:dyDescent="0.2">
      <c r="A256" s="66">
        <v>100074</v>
      </c>
      <c r="B256" s="43" t="s">
        <v>66</v>
      </c>
      <c r="C256" s="43" t="s">
        <v>301</v>
      </c>
      <c r="D256" s="43">
        <v>43841</v>
      </c>
      <c r="E256" s="43">
        <v>15</v>
      </c>
      <c r="F256" s="43">
        <v>250.56</v>
      </c>
      <c r="G256" s="43">
        <v>5.32</v>
      </c>
      <c r="H256" s="43">
        <v>35.299999999999997</v>
      </c>
      <c r="I256" s="43">
        <v>0.33</v>
      </c>
      <c r="J256" s="43">
        <v>22.41</v>
      </c>
      <c r="K256" s="43">
        <v>6.93</v>
      </c>
      <c r="L256" s="43">
        <v>7.6</v>
      </c>
      <c r="M256" s="43">
        <v>328.44</v>
      </c>
      <c r="N256" s="43">
        <v>65.69</v>
      </c>
      <c r="O256" s="43">
        <v>394.13</v>
      </c>
    </row>
    <row r="257" spans="1:15" x14ac:dyDescent="0.2">
      <c r="A257" s="66">
        <v>100074</v>
      </c>
      <c r="B257" s="43" t="s">
        <v>66</v>
      </c>
      <c r="C257" s="43" t="s">
        <v>301</v>
      </c>
      <c r="D257" s="43">
        <v>43841</v>
      </c>
      <c r="E257" s="43">
        <v>16</v>
      </c>
      <c r="F257" s="43">
        <v>250.56</v>
      </c>
      <c r="G257" s="43">
        <v>5.32</v>
      </c>
      <c r="H257" s="43">
        <v>35.299999999999997</v>
      </c>
      <c r="I257" s="43">
        <v>0.33</v>
      </c>
      <c r="J257" s="43">
        <v>22.41</v>
      </c>
      <c r="K257" s="43">
        <v>6.93</v>
      </c>
      <c r="L257" s="43">
        <v>7.6</v>
      </c>
      <c r="M257" s="43">
        <v>328.44</v>
      </c>
      <c r="N257" s="43">
        <v>65.69</v>
      </c>
      <c r="O257" s="43">
        <v>394.13</v>
      </c>
    </row>
    <row r="258" spans="1:15" x14ac:dyDescent="0.2">
      <c r="A258" s="66">
        <v>100074</v>
      </c>
      <c r="B258" s="43" t="s">
        <v>66</v>
      </c>
      <c r="C258" s="43" t="s">
        <v>301</v>
      </c>
      <c r="D258" s="43">
        <v>43841</v>
      </c>
      <c r="E258" s="43">
        <v>17</v>
      </c>
      <c r="F258" s="43">
        <v>250.56</v>
      </c>
      <c r="G258" s="43">
        <v>5.32</v>
      </c>
      <c r="H258" s="43">
        <v>35.299999999999997</v>
      </c>
      <c r="I258" s="43">
        <v>0.33</v>
      </c>
      <c r="J258" s="43">
        <v>22.41</v>
      </c>
      <c r="K258" s="43">
        <v>6.93</v>
      </c>
      <c r="L258" s="43">
        <v>7.6</v>
      </c>
      <c r="M258" s="43">
        <v>328.44</v>
      </c>
      <c r="N258" s="43">
        <v>65.69</v>
      </c>
      <c r="O258" s="43">
        <v>394.13</v>
      </c>
    </row>
    <row r="259" spans="1:15" x14ac:dyDescent="0.2">
      <c r="A259" s="66">
        <v>100074</v>
      </c>
      <c r="B259" s="43" t="s">
        <v>66</v>
      </c>
      <c r="C259" s="43" t="s">
        <v>301</v>
      </c>
      <c r="D259" s="43">
        <v>43841</v>
      </c>
      <c r="E259" s="43">
        <v>18</v>
      </c>
      <c r="F259" s="43">
        <v>250.56</v>
      </c>
      <c r="G259" s="43">
        <v>5.32</v>
      </c>
      <c r="H259" s="43">
        <v>35.299999999999997</v>
      </c>
      <c r="I259" s="43">
        <v>0.33</v>
      </c>
      <c r="J259" s="43">
        <v>22.41</v>
      </c>
      <c r="K259" s="43">
        <v>6.93</v>
      </c>
      <c r="L259" s="43">
        <v>7.6</v>
      </c>
      <c r="M259" s="43">
        <v>328.44</v>
      </c>
      <c r="N259" s="43">
        <v>65.69</v>
      </c>
      <c r="O259" s="43">
        <v>394.13</v>
      </c>
    </row>
    <row r="260" spans="1:15" x14ac:dyDescent="0.2">
      <c r="A260" s="66">
        <v>100074</v>
      </c>
      <c r="B260" s="43" t="s">
        <v>66</v>
      </c>
      <c r="C260" s="43" t="s">
        <v>301</v>
      </c>
      <c r="D260" s="43">
        <v>43841</v>
      </c>
      <c r="E260" s="43">
        <v>19</v>
      </c>
      <c r="F260" s="43">
        <v>250.56</v>
      </c>
      <c r="G260" s="43">
        <v>5.32</v>
      </c>
      <c r="H260" s="43">
        <v>38.71</v>
      </c>
      <c r="I260" s="43">
        <v>0.36</v>
      </c>
      <c r="J260" s="43">
        <v>22.41</v>
      </c>
      <c r="K260" s="43">
        <v>6.93</v>
      </c>
      <c r="L260" s="43">
        <v>7.6</v>
      </c>
      <c r="M260" s="43">
        <v>331.89</v>
      </c>
      <c r="N260" s="43">
        <v>66.38</v>
      </c>
      <c r="O260" s="43">
        <v>398.27</v>
      </c>
    </row>
    <row r="261" spans="1:15" x14ac:dyDescent="0.2">
      <c r="A261" s="66">
        <v>100074</v>
      </c>
      <c r="B261" s="43" t="s">
        <v>66</v>
      </c>
      <c r="C261" s="43" t="s">
        <v>301</v>
      </c>
      <c r="D261" s="43">
        <v>43841</v>
      </c>
      <c r="E261" s="43">
        <v>20</v>
      </c>
      <c r="F261" s="43">
        <v>250.56</v>
      </c>
      <c r="G261" s="43">
        <v>5.32</v>
      </c>
      <c r="H261" s="43">
        <v>38.71</v>
      </c>
      <c r="I261" s="43">
        <v>0.36</v>
      </c>
      <c r="J261" s="43">
        <v>22.41</v>
      </c>
      <c r="K261" s="43">
        <v>6.93</v>
      </c>
      <c r="L261" s="43">
        <v>7.6</v>
      </c>
      <c r="M261" s="43">
        <v>331.89</v>
      </c>
      <c r="N261" s="43">
        <v>66.38</v>
      </c>
      <c r="O261" s="43">
        <v>398.27</v>
      </c>
    </row>
    <row r="262" spans="1:15" x14ac:dyDescent="0.2">
      <c r="A262" s="66">
        <v>100074</v>
      </c>
      <c r="B262" s="43" t="s">
        <v>66</v>
      </c>
      <c r="C262" s="43" t="s">
        <v>301</v>
      </c>
      <c r="D262" s="43">
        <v>43841</v>
      </c>
      <c r="E262" s="43">
        <v>21</v>
      </c>
      <c r="F262" s="43">
        <v>250.56</v>
      </c>
      <c r="G262" s="43">
        <v>5.32</v>
      </c>
      <c r="H262" s="43">
        <v>38.71</v>
      </c>
      <c r="I262" s="43">
        <v>0.36</v>
      </c>
      <c r="J262" s="43">
        <v>22.41</v>
      </c>
      <c r="K262" s="43">
        <v>6.93</v>
      </c>
      <c r="L262" s="43">
        <v>7.6</v>
      </c>
      <c r="M262" s="43">
        <v>331.89</v>
      </c>
      <c r="N262" s="43">
        <v>66.38</v>
      </c>
      <c r="O262" s="43">
        <v>398.27</v>
      </c>
    </row>
    <row r="263" spans="1:15" x14ac:dyDescent="0.2">
      <c r="A263" s="66">
        <v>100074</v>
      </c>
      <c r="B263" s="43" t="s">
        <v>66</v>
      </c>
      <c r="C263" s="43" t="s">
        <v>301</v>
      </c>
      <c r="D263" s="43">
        <v>43841</v>
      </c>
      <c r="E263" s="43">
        <v>22</v>
      </c>
      <c r="F263" s="43">
        <v>250.56</v>
      </c>
      <c r="G263" s="43">
        <v>5.32</v>
      </c>
      <c r="H263" s="43">
        <v>35.299999999999997</v>
      </c>
      <c r="I263" s="43">
        <v>0.33</v>
      </c>
      <c r="J263" s="43">
        <v>22.41</v>
      </c>
      <c r="K263" s="43">
        <v>6.93</v>
      </c>
      <c r="L263" s="43">
        <v>7.6</v>
      </c>
      <c r="M263" s="43">
        <v>328.44</v>
      </c>
      <c r="N263" s="43">
        <v>65.69</v>
      </c>
      <c r="O263" s="43">
        <v>394.13</v>
      </c>
    </row>
    <row r="264" spans="1:15" x14ac:dyDescent="0.2">
      <c r="A264" s="66">
        <v>100074</v>
      </c>
      <c r="B264" s="43" t="s">
        <v>66</v>
      </c>
      <c r="C264" s="43" t="s">
        <v>301</v>
      </c>
      <c r="D264" s="43">
        <v>43841</v>
      </c>
      <c r="E264" s="43">
        <v>23</v>
      </c>
      <c r="F264" s="43">
        <v>250.56</v>
      </c>
      <c r="G264" s="43">
        <v>5.32</v>
      </c>
      <c r="H264" s="43">
        <v>35.299999999999997</v>
      </c>
      <c r="I264" s="43">
        <v>0.33</v>
      </c>
      <c r="J264" s="43">
        <v>22.41</v>
      </c>
      <c r="K264" s="43">
        <v>6.93</v>
      </c>
      <c r="L264" s="43">
        <v>7.6</v>
      </c>
      <c r="M264" s="43">
        <v>328.44</v>
      </c>
      <c r="N264" s="43">
        <v>65.69</v>
      </c>
      <c r="O264" s="43">
        <v>394.13</v>
      </c>
    </row>
    <row r="265" spans="1:15" x14ac:dyDescent="0.2">
      <c r="A265" s="66">
        <v>100074</v>
      </c>
      <c r="B265" s="43" t="s">
        <v>66</v>
      </c>
      <c r="C265" s="43" t="s">
        <v>301</v>
      </c>
      <c r="D265" s="43">
        <v>43841</v>
      </c>
      <c r="E265" s="43">
        <v>24</v>
      </c>
      <c r="F265" s="43">
        <v>250.56</v>
      </c>
      <c r="G265" s="43">
        <v>5.32</v>
      </c>
      <c r="H265" s="43">
        <v>30.81</v>
      </c>
      <c r="I265" s="43">
        <v>0.28999999999999998</v>
      </c>
      <c r="J265" s="43">
        <v>22.41</v>
      </c>
      <c r="K265" s="43">
        <v>6.93</v>
      </c>
      <c r="L265" s="43">
        <v>7.6</v>
      </c>
      <c r="M265" s="43">
        <v>323.91000000000003</v>
      </c>
      <c r="N265" s="43">
        <v>64.78</v>
      </c>
      <c r="O265" s="43">
        <v>388.69</v>
      </c>
    </row>
    <row r="266" spans="1:15" x14ac:dyDescent="0.2">
      <c r="A266" s="66">
        <v>100074</v>
      </c>
      <c r="B266" s="43" t="s">
        <v>66</v>
      </c>
      <c r="C266" s="43" t="s">
        <v>301</v>
      </c>
      <c r="D266" s="43">
        <v>43842</v>
      </c>
      <c r="E266" s="43">
        <v>1</v>
      </c>
      <c r="F266" s="43">
        <v>250.56</v>
      </c>
      <c r="G266" s="43">
        <v>5.32</v>
      </c>
      <c r="H266" s="43">
        <v>30.81</v>
      </c>
      <c r="I266" s="43">
        <v>0.28999999999999998</v>
      </c>
      <c r="J266" s="43">
        <v>22.41</v>
      </c>
      <c r="K266" s="43">
        <v>6.93</v>
      </c>
      <c r="L266" s="43">
        <v>7.6</v>
      </c>
      <c r="M266" s="43">
        <v>323.91000000000003</v>
      </c>
      <c r="N266" s="43">
        <v>64.78</v>
      </c>
      <c r="O266" s="43">
        <v>388.69</v>
      </c>
    </row>
    <row r="267" spans="1:15" x14ac:dyDescent="0.2">
      <c r="A267" s="66">
        <v>100074</v>
      </c>
      <c r="B267" s="43" t="s">
        <v>66</v>
      </c>
      <c r="C267" s="43" t="s">
        <v>301</v>
      </c>
      <c r="D267" s="43">
        <v>43842</v>
      </c>
      <c r="E267" s="43">
        <v>2</v>
      </c>
      <c r="F267" s="43">
        <v>250.56</v>
      </c>
      <c r="G267" s="43">
        <v>5.32</v>
      </c>
      <c r="H267" s="43">
        <v>30.81</v>
      </c>
      <c r="I267" s="43">
        <v>0.28999999999999998</v>
      </c>
      <c r="J267" s="43">
        <v>22.41</v>
      </c>
      <c r="K267" s="43">
        <v>6.93</v>
      </c>
      <c r="L267" s="43">
        <v>7.6</v>
      </c>
      <c r="M267" s="43">
        <v>323.91000000000003</v>
      </c>
      <c r="N267" s="43">
        <v>64.78</v>
      </c>
      <c r="O267" s="43">
        <v>388.69</v>
      </c>
    </row>
    <row r="268" spans="1:15" x14ac:dyDescent="0.2">
      <c r="A268" s="66">
        <v>100074</v>
      </c>
      <c r="B268" s="43" t="s">
        <v>66</v>
      </c>
      <c r="C268" s="43" t="s">
        <v>301</v>
      </c>
      <c r="D268" s="43">
        <v>43842</v>
      </c>
      <c r="E268" s="43">
        <v>3</v>
      </c>
      <c r="F268" s="43">
        <v>250.56</v>
      </c>
      <c r="G268" s="43">
        <v>5.32</v>
      </c>
      <c r="H268" s="43">
        <v>30.81</v>
      </c>
      <c r="I268" s="43">
        <v>0.28999999999999998</v>
      </c>
      <c r="J268" s="43">
        <v>22.41</v>
      </c>
      <c r="K268" s="43">
        <v>6.93</v>
      </c>
      <c r="L268" s="43">
        <v>7.6</v>
      </c>
      <c r="M268" s="43">
        <v>323.91000000000003</v>
      </c>
      <c r="N268" s="43">
        <v>64.78</v>
      </c>
      <c r="O268" s="43">
        <v>388.69</v>
      </c>
    </row>
    <row r="269" spans="1:15" x14ac:dyDescent="0.2">
      <c r="A269" s="66">
        <v>100074</v>
      </c>
      <c r="B269" s="43" t="s">
        <v>66</v>
      </c>
      <c r="C269" s="43" t="s">
        <v>301</v>
      </c>
      <c r="D269" s="43">
        <v>43842</v>
      </c>
      <c r="E269" s="43">
        <v>4</v>
      </c>
      <c r="F269" s="43">
        <v>250.56</v>
      </c>
      <c r="G269" s="43">
        <v>5.32</v>
      </c>
      <c r="H269" s="43">
        <v>30.81</v>
      </c>
      <c r="I269" s="43">
        <v>0.28999999999999998</v>
      </c>
      <c r="J269" s="43">
        <v>22.41</v>
      </c>
      <c r="K269" s="43">
        <v>6.93</v>
      </c>
      <c r="L269" s="43">
        <v>7.6</v>
      </c>
      <c r="M269" s="43">
        <v>323.91000000000003</v>
      </c>
      <c r="N269" s="43">
        <v>64.78</v>
      </c>
      <c r="O269" s="43">
        <v>388.69</v>
      </c>
    </row>
    <row r="270" spans="1:15" x14ac:dyDescent="0.2">
      <c r="A270" s="66">
        <v>100074</v>
      </c>
      <c r="B270" s="43" t="s">
        <v>66</v>
      </c>
      <c r="C270" s="43" t="s">
        <v>301</v>
      </c>
      <c r="D270" s="43">
        <v>43842</v>
      </c>
      <c r="E270" s="43">
        <v>5</v>
      </c>
      <c r="F270" s="43">
        <v>250.56</v>
      </c>
      <c r="G270" s="43">
        <v>5.32</v>
      </c>
      <c r="H270" s="43">
        <v>35.299999999999997</v>
      </c>
      <c r="I270" s="43">
        <v>0.33</v>
      </c>
      <c r="J270" s="43">
        <v>22.41</v>
      </c>
      <c r="K270" s="43">
        <v>6.93</v>
      </c>
      <c r="L270" s="43">
        <v>7.6</v>
      </c>
      <c r="M270" s="43">
        <v>328.44</v>
      </c>
      <c r="N270" s="43">
        <v>65.69</v>
      </c>
      <c r="O270" s="43">
        <v>394.13</v>
      </c>
    </row>
    <row r="271" spans="1:15" x14ac:dyDescent="0.2">
      <c r="A271" s="66">
        <v>100074</v>
      </c>
      <c r="B271" s="43" t="s">
        <v>66</v>
      </c>
      <c r="C271" s="43" t="s">
        <v>301</v>
      </c>
      <c r="D271" s="43">
        <v>43842</v>
      </c>
      <c r="E271" s="43">
        <v>6</v>
      </c>
      <c r="F271" s="43">
        <v>250.56</v>
      </c>
      <c r="G271" s="43">
        <v>5.32</v>
      </c>
      <c r="H271" s="43">
        <v>35.299999999999997</v>
      </c>
      <c r="I271" s="43">
        <v>0.33</v>
      </c>
      <c r="J271" s="43">
        <v>22.41</v>
      </c>
      <c r="K271" s="43">
        <v>6.93</v>
      </c>
      <c r="L271" s="43">
        <v>7.6</v>
      </c>
      <c r="M271" s="43">
        <v>328.44</v>
      </c>
      <c r="N271" s="43">
        <v>65.69</v>
      </c>
      <c r="O271" s="43">
        <v>394.13</v>
      </c>
    </row>
    <row r="272" spans="1:15" x14ac:dyDescent="0.2">
      <c r="A272" s="66">
        <v>100074</v>
      </c>
      <c r="B272" s="43" t="s">
        <v>66</v>
      </c>
      <c r="C272" s="43" t="s">
        <v>301</v>
      </c>
      <c r="D272" s="43">
        <v>43842</v>
      </c>
      <c r="E272" s="43">
        <v>7</v>
      </c>
      <c r="F272" s="43">
        <v>250.56</v>
      </c>
      <c r="G272" s="43">
        <v>5.32</v>
      </c>
      <c r="H272" s="43">
        <v>35.299999999999997</v>
      </c>
      <c r="I272" s="43">
        <v>0.33</v>
      </c>
      <c r="J272" s="43">
        <v>22.41</v>
      </c>
      <c r="K272" s="43">
        <v>6.93</v>
      </c>
      <c r="L272" s="43">
        <v>7.6</v>
      </c>
      <c r="M272" s="43">
        <v>328.44</v>
      </c>
      <c r="N272" s="43">
        <v>65.69</v>
      </c>
      <c r="O272" s="43">
        <v>394.13</v>
      </c>
    </row>
    <row r="273" spans="1:15" x14ac:dyDescent="0.2">
      <c r="A273" s="66">
        <v>100074</v>
      </c>
      <c r="B273" s="43" t="s">
        <v>66</v>
      </c>
      <c r="C273" s="43" t="s">
        <v>301</v>
      </c>
      <c r="D273" s="43">
        <v>43842</v>
      </c>
      <c r="E273" s="43">
        <v>8</v>
      </c>
      <c r="F273" s="43">
        <v>250.56</v>
      </c>
      <c r="G273" s="43">
        <v>5.32</v>
      </c>
      <c r="H273" s="43">
        <v>35.299999999999997</v>
      </c>
      <c r="I273" s="43">
        <v>0.33</v>
      </c>
      <c r="J273" s="43">
        <v>22.41</v>
      </c>
      <c r="K273" s="43">
        <v>6.93</v>
      </c>
      <c r="L273" s="43">
        <v>7.6</v>
      </c>
      <c r="M273" s="43">
        <v>328.44</v>
      </c>
      <c r="N273" s="43">
        <v>65.69</v>
      </c>
      <c r="O273" s="43">
        <v>394.13</v>
      </c>
    </row>
    <row r="274" spans="1:15" x14ac:dyDescent="0.2">
      <c r="A274" s="66">
        <v>100074</v>
      </c>
      <c r="B274" s="43" t="s">
        <v>66</v>
      </c>
      <c r="C274" s="43" t="s">
        <v>301</v>
      </c>
      <c r="D274" s="43">
        <v>43842</v>
      </c>
      <c r="E274" s="43">
        <v>9</v>
      </c>
      <c r="F274" s="43">
        <v>250.56</v>
      </c>
      <c r="G274" s="43">
        <v>5.32</v>
      </c>
      <c r="H274" s="43">
        <v>35.299999999999997</v>
      </c>
      <c r="I274" s="43">
        <v>0.33</v>
      </c>
      <c r="J274" s="43">
        <v>22.41</v>
      </c>
      <c r="K274" s="43">
        <v>6.93</v>
      </c>
      <c r="L274" s="43">
        <v>7.6</v>
      </c>
      <c r="M274" s="43">
        <v>328.44</v>
      </c>
      <c r="N274" s="43">
        <v>65.69</v>
      </c>
      <c r="O274" s="43">
        <v>394.13</v>
      </c>
    </row>
    <row r="275" spans="1:15" x14ac:dyDescent="0.2">
      <c r="A275" s="66">
        <v>100074</v>
      </c>
      <c r="B275" s="43" t="s">
        <v>66</v>
      </c>
      <c r="C275" s="43" t="s">
        <v>301</v>
      </c>
      <c r="D275" s="43">
        <v>43842</v>
      </c>
      <c r="E275" s="43">
        <v>10</v>
      </c>
      <c r="F275" s="43">
        <v>250.56</v>
      </c>
      <c r="G275" s="43">
        <v>5.32</v>
      </c>
      <c r="H275" s="43">
        <v>38.71</v>
      </c>
      <c r="I275" s="43">
        <v>0.36</v>
      </c>
      <c r="J275" s="43">
        <v>22.41</v>
      </c>
      <c r="K275" s="43">
        <v>6.93</v>
      </c>
      <c r="L275" s="43">
        <v>7.6</v>
      </c>
      <c r="M275" s="43">
        <v>331.89</v>
      </c>
      <c r="N275" s="43">
        <v>66.38</v>
      </c>
      <c r="O275" s="43">
        <v>398.27</v>
      </c>
    </row>
    <row r="276" spans="1:15" x14ac:dyDescent="0.2">
      <c r="A276" s="66">
        <v>100074</v>
      </c>
      <c r="B276" s="43" t="s">
        <v>66</v>
      </c>
      <c r="C276" s="43" t="s">
        <v>301</v>
      </c>
      <c r="D276" s="43">
        <v>43842</v>
      </c>
      <c r="E276" s="43">
        <v>11</v>
      </c>
      <c r="F276" s="43">
        <v>250.56</v>
      </c>
      <c r="G276" s="43">
        <v>5.32</v>
      </c>
      <c r="H276" s="43">
        <v>38.71</v>
      </c>
      <c r="I276" s="43">
        <v>0.36</v>
      </c>
      <c r="J276" s="43">
        <v>22.41</v>
      </c>
      <c r="K276" s="43">
        <v>6.93</v>
      </c>
      <c r="L276" s="43">
        <v>7.6</v>
      </c>
      <c r="M276" s="43">
        <v>331.89</v>
      </c>
      <c r="N276" s="43">
        <v>66.38</v>
      </c>
      <c r="O276" s="43">
        <v>398.27</v>
      </c>
    </row>
    <row r="277" spans="1:15" x14ac:dyDescent="0.2">
      <c r="A277" s="66">
        <v>100074</v>
      </c>
      <c r="B277" s="43" t="s">
        <v>66</v>
      </c>
      <c r="C277" s="43" t="s">
        <v>301</v>
      </c>
      <c r="D277" s="43">
        <v>43842</v>
      </c>
      <c r="E277" s="43">
        <v>12</v>
      </c>
      <c r="F277" s="43">
        <v>250.56</v>
      </c>
      <c r="G277" s="43">
        <v>5.32</v>
      </c>
      <c r="H277" s="43">
        <v>38.71</v>
      </c>
      <c r="I277" s="43">
        <v>0.36</v>
      </c>
      <c r="J277" s="43">
        <v>22.41</v>
      </c>
      <c r="K277" s="43">
        <v>6.93</v>
      </c>
      <c r="L277" s="43">
        <v>7.6</v>
      </c>
      <c r="M277" s="43">
        <v>331.89</v>
      </c>
      <c r="N277" s="43">
        <v>66.38</v>
      </c>
      <c r="O277" s="43">
        <v>398.27</v>
      </c>
    </row>
    <row r="278" spans="1:15" x14ac:dyDescent="0.2">
      <c r="A278" s="66">
        <v>100074</v>
      </c>
      <c r="B278" s="43" t="s">
        <v>66</v>
      </c>
      <c r="C278" s="43" t="s">
        <v>301</v>
      </c>
      <c r="D278" s="43">
        <v>43842</v>
      </c>
      <c r="E278" s="43">
        <v>13</v>
      </c>
      <c r="F278" s="43">
        <v>250.56</v>
      </c>
      <c r="G278" s="43">
        <v>5.32</v>
      </c>
      <c r="H278" s="43">
        <v>35.299999999999997</v>
      </c>
      <c r="I278" s="43">
        <v>0.33</v>
      </c>
      <c r="J278" s="43">
        <v>22.41</v>
      </c>
      <c r="K278" s="43">
        <v>6.93</v>
      </c>
      <c r="L278" s="43">
        <v>7.6</v>
      </c>
      <c r="M278" s="43">
        <v>328.44</v>
      </c>
      <c r="N278" s="43">
        <v>65.69</v>
      </c>
      <c r="O278" s="43">
        <v>394.13</v>
      </c>
    </row>
    <row r="279" spans="1:15" x14ac:dyDescent="0.2">
      <c r="A279" s="66">
        <v>100074</v>
      </c>
      <c r="B279" s="43" t="s">
        <v>66</v>
      </c>
      <c r="C279" s="43" t="s">
        <v>301</v>
      </c>
      <c r="D279" s="43">
        <v>43842</v>
      </c>
      <c r="E279" s="43">
        <v>14</v>
      </c>
      <c r="F279" s="43">
        <v>250.56</v>
      </c>
      <c r="G279" s="43">
        <v>5.32</v>
      </c>
      <c r="H279" s="43">
        <v>35.299999999999997</v>
      </c>
      <c r="I279" s="43">
        <v>0.33</v>
      </c>
      <c r="J279" s="43">
        <v>22.41</v>
      </c>
      <c r="K279" s="43">
        <v>6.93</v>
      </c>
      <c r="L279" s="43">
        <v>7.6</v>
      </c>
      <c r="M279" s="43">
        <v>328.44</v>
      </c>
      <c r="N279" s="43">
        <v>65.69</v>
      </c>
      <c r="O279" s="43">
        <v>394.13</v>
      </c>
    </row>
    <row r="280" spans="1:15" x14ac:dyDescent="0.2">
      <c r="A280" s="66">
        <v>100074</v>
      </c>
      <c r="B280" s="43" t="s">
        <v>66</v>
      </c>
      <c r="C280" s="43" t="s">
        <v>301</v>
      </c>
      <c r="D280" s="43">
        <v>43842</v>
      </c>
      <c r="E280" s="43">
        <v>15</v>
      </c>
      <c r="F280" s="43">
        <v>250.56</v>
      </c>
      <c r="G280" s="43">
        <v>5.32</v>
      </c>
      <c r="H280" s="43">
        <v>35.299999999999997</v>
      </c>
      <c r="I280" s="43">
        <v>0.33</v>
      </c>
      <c r="J280" s="43">
        <v>22.41</v>
      </c>
      <c r="K280" s="43">
        <v>6.93</v>
      </c>
      <c r="L280" s="43">
        <v>7.6</v>
      </c>
      <c r="M280" s="43">
        <v>328.44</v>
      </c>
      <c r="N280" s="43">
        <v>65.69</v>
      </c>
      <c r="O280" s="43">
        <v>394.13</v>
      </c>
    </row>
    <row r="281" spans="1:15" x14ac:dyDescent="0.2">
      <c r="A281" s="66">
        <v>100074</v>
      </c>
      <c r="B281" s="43" t="s">
        <v>66</v>
      </c>
      <c r="C281" s="43" t="s">
        <v>301</v>
      </c>
      <c r="D281" s="43">
        <v>43842</v>
      </c>
      <c r="E281" s="43">
        <v>16</v>
      </c>
      <c r="F281" s="43">
        <v>250.56</v>
      </c>
      <c r="G281" s="43">
        <v>5.32</v>
      </c>
      <c r="H281" s="43">
        <v>35.299999999999997</v>
      </c>
      <c r="I281" s="43">
        <v>0.33</v>
      </c>
      <c r="J281" s="43">
        <v>22.41</v>
      </c>
      <c r="K281" s="43">
        <v>6.93</v>
      </c>
      <c r="L281" s="43">
        <v>7.6</v>
      </c>
      <c r="M281" s="43">
        <v>328.44</v>
      </c>
      <c r="N281" s="43">
        <v>65.69</v>
      </c>
      <c r="O281" s="43">
        <v>394.13</v>
      </c>
    </row>
    <row r="282" spans="1:15" x14ac:dyDescent="0.2">
      <c r="A282" s="66">
        <v>100074</v>
      </c>
      <c r="B282" s="43" t="s">
        <v>66</v>
      </c>
      <c r="C282" s="43" t="s">
        <v>301</v>
      </c>
      <c r="D282" s="43">
        <v>43842</v>
      </c>
      <c r="E282" s="43">
        <v>17</v>
      </c>
      <c r="F282" s="43">
        <v>250.56</v>
      </c>
      <c r="G282" s="43">
        <v>5.32</v>
      </c>
      <c r="H282" s="43">
        <v>35.299999999999997</v>
      </c>
      <c r="I282" s="43">
        <v>0.33</v>
      </c>
      <c r="J282" s="43">
        <v>22.41</v>
      </c>
      <c r="K282" s="43">
        <v>6.93</v>
      </c>
      <c r="L282" s="43">
        <v>7.6</v>
      </c>
      <c r="M282" s="43">
        <v>328.44</v>
      </c>
      <c r="N282" s="43">
        <v>65.69</v>
      </c>
      <c r="O282" s="43">
        <v>394.13</v>
      </c>
    </row>
    <row r="283" spans="1:15" x14ac:dyDescent="0.2">
      <c r="A283" s="66">
        <v>100074</v>
      </c>
      <c r="B283" s="43" t="s">
        <v>66</v>
      </c>
      <c r="C283" s="43" t="s">
        <v>301</v>
      </c>
      <c r="D283" s="43">
        <v>43842</v>
      </c>
      <c r="E283" s="43">
        <v>18</v>
      </c>
      <c r="F283" s="43">
        <v>250.56</v>
      </c>
      <c r="G283" s="43">
        <v>5.32</v>
      </c>
      <c r="H283" s="43">
        <v>35.299999999999997</v>
      </c>
      <c r="I283" s="43">
        <v>0.33</v>
      </c>
      <c r="J283" s="43">
        <v>22.41</v>
      </c>
      <c r="K283" s="43">
        <v>6.93</v>
      </c>
      <c r="L283" s="43">
        <v>7.6</v>
      </c>
      <c r="M283" s="43">
        <v>328.44</v>
      </c>
      <c r="N283" s="43">
        <v>65.69</v>
      </c>
      <c r="O283" s="43">
        <v>394.13</v>
      </c>
    </row>
    <row r="284" spans="1:15" x14ac:dyDescent="0.2">
      <c r="A284" s="66">
        <v>100074</v>
      </c>
      <c r="B284" s="43" t="s">
        <v>66</v>
      </c>
      <c r="C284" s="43" t="s">
        <v>301</v>
      </c>
      <c r="D284" s="43">
        <v>43842</v>
      </c>
      <c r="E284" s="43">
        <v>19</v>
      </c>
      <c r="F284" s="43">
        <v>250.56</v>
      </c>
      <c r="G284" s="43">
        <v>5.32</v>
      </c>
      <c r="H284" s="43">
        <v>38.71</v>
      </c>
      <c r="I284" s="43">
        <v>0.36</v>
      </c>
      <c r="J284" s="43">
        <v>22.41</v>
      </c>
      <c r="K284" s="43">
        <v>6.93</v>
      </c>
      <c r="L284" s="43">
        <v>7.6</v>
      </c>
      <c r="M284" s="43">
        <v>331.89</v>
      </c>
      <c r="N284" s="43">
        <v>66.38</v>
      </c>
      <c r="O284" s="43">
        <v>398.27</v>
      </c>
    </row>
    <row r="285" spans="1:15" x14ac:dyDescent="0.2">
      <c r="A285" s="66">
        <v>100074</v>
      </c>
      <c r="B285" s="43" t="s">
        <v>66</v>
      </c>
      <c r="C285" s="43" t="s">
        <v>301</v>
      </c>
      <c r="D285" s="43">
        <v>43842</v>
      </c>
      <c r="E285" s="43">
        <v>20</v>
      </c>
      <c r="F285" s="43">
        <v>250.56</v>
      </c>
      <c r="G285" s="43">
        <v>5.32</v>
      </c>
      <c r="H285" s="43">
        <v>38.71</v>
      </c>
      <c r="I285" s="43">
        <v>0.36</v>
      </c>
      <c r="J285" s="43">
        <v>22.41</v>
      </c>
      <c r="K285" s="43">
        <v>6.93</v>
      </c>
      <c r="L285" s="43">
        <v>7.6</v>
      </c>
      <c r="M285" s="43">
        <v>331.89</v>
      </c>
      <c r="N285" s="43">
        <v>66.38</v>
      </c>
      <c r="O285" s="43">
        <v>398.27</v>
      </c>
    </row>
    <row r="286" spans="1:15" x14ac:dyDescent="0.2">
      <c r="A286" s="66">
        <v>100074</v>
      </c>
      <c r="B286" s="43" t="s">
        <v>66</v>
      </c>
      <c r="C286" s="43" t="s">
        <v>301</v>
      </c>
      <c r="D286" s="43">
        <v>43842</v>
      </c>
      <c r="E286" s="43">
        <v>21</v>
      </c>
      <c r="F286" s="43">
        <v>250.56</v>
      </c>
      <c r="G286" s="43">
        <v>5.32</v>
      </c>
      <c r="H286" s="43">
        <v>38.71</v>
      </c>
      <c r="I286" s="43">
        <v>0.36</v>
      </c>
      <c r="J286" s="43">
        <v>22.41</v>
      </c>
      <c r="K286" s="43">
        <v>6.93</v>
      </c>
      <c r="L286" s="43">
        <v>7.6</v>
      </c>
      <c r="M286" s="43">
        <v>331.89</v>
      </c>
      <c r="N286" s="43">
        <v>66.38</v>
      </c>
      <c r="O286" s="43">
        <v>398.27</v>
      </c>
    </row>
    <row r="287" spans="1:15" x14ac:dyDescent="0.2">
      <c r="A287" s="66">
        <v>100074</v>
      </c>
      <c r="B287" s="43" t="s">
        <v>66</v>
      </c>
      <c r="C287" s="43" t="s">
        <v>301</v>
      </c>
      <c r="D287" s="43">
        <v>43842</v>
      </c>
      <c r="E287" s="43">
        <v>22</v>
      </c>
      <c r="F287" s="43">
        <v>250.56</v>
      </c>
      <c r="G287" s="43">
        <v>5.32</v>
      </c>
      <c r="H287" s="43">
        <v>35.299999999999997</v>
      </c>
      <c r="I287" s="43">
        <v>0.33</v>
      </c>
      <c r="J287" s="43">
        <v>22.41</v>
      </c>
      <c r="K287" s="43">
        <v>6.93</v>
      </c>
      <c r="L287" s="43">
        <v>7.6</v>
      </c>
      <c r="M287" s="43">
        <v>328.44</v>
      </c>
      <c r="N287" s="43">
        <v>65.69</v>
      </c>
      <c r="O287" s="43">
        <v>394.13</v>
      </c>
    </row>
    <row r="288" spans="1:15" x14ac:dyDescent="0.2">
      <c r="A288" s="66">
        <v>100074</v>
      </c>
      <c r="B288" s="43" t="s">
        <v>66</v>
      </c>
      <c r="C288" s="43" t="s">
        <v>301</v>
      </c>
      <c r="D288" s="43">
        <v>43842</v>
      </c>
      <c r="E288" s="43">
        <v>23</v>
      </c>
      <c r="F288" s="43">
        <v>250.56</v>
      </c>
      <c r="G288" s="43">
        <v>5.32</v>
      </c>
      <c r="H288" s="43">
        <v>35.299999999999997</v>
      </c>
      <c r="I288" s="43">
        <v>0.33</v>
      </c>
      <c r="J288" s="43">
        <v>22.41</v>
      </c>
      <c r="K288" s="43">
        <v>6.93</v>
      </c>
      <c r="L288" s="43">
        <v>7.6</v>
      </c>
      <c r="M288" s="43">
        <v>328.44</v>
      </c>
      <c r="N288" s="43">
        <v>65.69</v>
      </c>
      <c r="O288" s="43">
        <v>394.13</v>
      </c>
    </row>
    <row r="289" spans="1:15" x14ac:dyDescent="0.2">
      <c r="A289" s="66">
        <v>100074</v>
      </c>
      <c r="B289" s="43" t="s">
        <v>66</v>
      </c>
      <c r="C289" s="43" t="s">
        <v>301</v>
      </c>
      <c r="D289" s="43">
        <v>43842</v>
      </c>
      <c r="E289" s="43">
        <v>24</v>
      </c>
      <c r="F289" s="43">
        <v>250.56</v>
      </c>
      <c r="G289" s="43">
        <v>5.32</v>
      </c>
      <c r="H289" s="43">
        <v>30.81</v>
      </c>
      <c r="I289" s="43">
        <v>0.28999999999999998</v>
      </c>
      <c r="J289" s="43">
        <v>22.41</v>
      </c>
      <c r="K289" s="43">
        <v>6.93</v>
      </c>
      <c r="L289" s="43">
        <v>7.6</v>
      </c>
      <c r="M289" s="43">
        <v>323.91000000000003</v>
      </c>
      <c r="N289" s="43">
        <v>64.78</v>
      </c>
      <c r="O289" s="43">
        <v>388.69</v>
      </c>
    </row>
    <row r="290" spans="1:15" x14ac:dyDescent="0.2">
      <c r="A290" s="66">
        <v>100074</v>
      </c>
      <c r="B290" s="43" t="s">
        <v>66</v>
      </c>
      <c r="C290" s="43" t="s">
        <v>301</v>
      </c>
      <c r="D290" s="43">
        <v>43843</v>
      </c>
      <c r="E290" s="43">
        <v>1</v>
      </c>
      <c r="F290" s="43">
        <v>250.56</v>
      </c>
      <c r="G290" s="43">
        <v>5.32</v>
      </c>
      <c r="H290" s="43">
        <v>30.81</v>
      </c>
      <c r="I290" s="43">
        <v>0.28999999999999998</v>
      </c>
      <c r="J290" s="43">
        <v>22.41</v>
      </c>
      <c r="K290" s="43">
        <v>6.93</v>
      </c>
      <c r="L290" s="43">
        <v>7.6</v>
      </c>
      <c r="M290" s="43">
        <v>323.91000000000003</v>
      </c>
      <c r="N290" s="43">
        <v>64.78</v>
      </c>
      <c r="O290" s="43">
        <v>388.69</v>
      </c>
    </row>
    <row r="291" spans="1:15" x14ac:dyDescent="0.2">
      <c r="A291" s="66">
        <v>100074</v>
      </c>
      <c r="B291" s="43" t="s">
        <v>66</v>
      </c>
      <c r="C291" s="43" t="s">
        <v>301</v>
      </c>
      <c r="D291" s="43">
        <v>43843</v>
      </c>
      <c r="E291" s="43">
        <v>2</v>
      </c>
      <c r="F291" s="43">
        <v>250.56</v>
      </c>
      <c r="G291" s="43">
        <v>5.32</v>
      </c>
      <c r="H291" s="43">
        <v>30.81</v>
      </c>
      <c r="I291" s="43">
        <v>0.28999999999999998</v>
      </c>
      <c r="J291" s="43">
        <v>22.41</v>
      </c>
      <c r="K291" s="43">
        <v>6.93</v>
      </c>
      <c r="L291" s="43">
        <v>7.6</v>
      </c>
      <c r="M291" s="43">
        <v>323.91000000000003</v>
      </c>
      <c r="N291" s="43">
        <v>64.78</v>
      </c>
      <c r="O291" s="43">
        <v>388.69</v>
      </c>
    </row>
    <row r="292" spans="1:15" x14ac:dyDescent="0.2">
      <c r="A292" s="66">
        <v>100074</v>
      </c>
      <c r="B292" s="43" t="s">
        <v>66</v>
      </c>
      <c r="C292" s="43" t="s">
        <v>301</v>
      </c>
      <c r="D292" s="43">
        <v>43843</v>
      </c>
      <c r="E292" s="43">
        <v>3</v>
      </c>
      <c r="F292" s="43">
        <v>250.56</v>
      </c>
      <c r="G292" s="43">
        <v>5.32</v>
      </c>
      <c r="H292" s="43">
        <v>30.81</v>
      </c>
      <c r="I292" s="43">
        <v>0.28999999999999998</v>
      </c>
      <c r="J292" s="43">
        <v>22.41</v>
      </c>
      <c r="K292" s="43">
        <v>6.93</v>
      </c>
      <c r="L292" s="43">
        <v>7.6</v>
      </c>
      <c r="M292" s="43">
        <v>323.91000000000003</v>
      </c>
      <c r="N292" s="43">
        <v>64.78</v>
      </c>
      <c r="O292" s="43">
        <v>388.69</v>
      </c>
    </row>
    <row r="293" spans="1:15" x14ac:dyDescent="0.2">
      <c r="A293" s="66">
        <v>100074</v>
      </c>
      <c r="B293" s="43" t="s">
        <v>66</v>
      </c>
      <c r="C293" s="43" t="s">
        <v>301</v>
      </c>
      <c r="D293" s="43">
        <v>43843</v>
      </c>
      <c r="E293" s="43">
        <v>4</v>
      </c>
      <c r="F293" s="43">
        <v>250.56</v>
      </c>
      <c r="G293" s="43">
        <v>5.32</v>
      </c>
      <c r="H293" s="43">
        <v>30.81</v>
      </c>
      <c r="I293" s="43">
        <v>0.28999999999999998</v>
      </c>
      <c r="J293" s="43">
        <v>22.41</v>
      </c>
      <c r="K293" s="43">
        <v>6.93</v>
      </c>
      <c r="L293" s="43">
        <v>7.6</v>
      </c>
      <c r="M293" s="43">
        <v>323.91000000000003</v>
      </c>
      <c r="N293" s="43">
        <v>64.78</v>
      </c>
      <c r="O293" s="43">
        <v>388.69</v>
      </c>
    </row>
    <row r="294" spans="1:15" x14ac:dyDescent="0.2">
      <c r="A294" s="66">
        <v>100074</v>
      </c>
      <c r="B294" s="43" t="s">
        <v>66</v>
      </c>
      <c r="C294" s="43" t="s">
        <v>301</v>
      </c>
      <c r="D294" s="43">
        <v>43843</v>
      </c>
      <c r="E294" s="43">
        <v>5</v>
      </c>
      <c r="F294" s="43">
        <v>250.56</v>
      </c>
      <c r="G294" s="43">
        <v>5.32</v>
      </c>
      <c r="H294" s="43">
        <v>35.299999999999997</v>
      </c>
      <c r="I294" s="43">
        <v>0.33</v>
      </c>
      <c r="J294" s="43">
        <v>22.41</v>
      </c>
      <c r="K294" s="43">
        <v>6.93</v>
      </c>
      <c r="L294" s="43">
        <v>7.6</v>
      </c>
      <c r="M294" s="43">
        <v>328.44</v>
      </c>
      <c r="N294" s="43">
        <v>65.69</v>
      </c>
      <c r="O294" s="43">
        <v>394.13</v>
      </c>
    </row>
    <row r="295" spans="1:15" x14ac:dyDescent="0.2">
      <c r="A295" s="66">
        <v>100074</v>
      </c>
      <c r="B295" s="43" t="s">
        <v>66</v>
      </c>
      <c r="C295" s="43" t="s">
        <v>301</v>
      </c>
      <c r="D295" s="43">
        <v>43843</v>
      </c>
      <c r="E295" s="43">
        <v>6</v>
      </c>
      <c r="F295" s="43">
        <v>250.56</v>
      </c>
      <c r="G295" s="43">
        <v>5.32</v>
      </c>
      <c r="H295" s="43">
        <v>35.299999999999997</v>
      </c>
      <c r="I295" s="43">
        <v>0.33</v>
      </c>
      <c r="J295" s="43">
        <v>22.41</v>
      </c>
      <c r="K295" s="43">
        <v>6.93</v>
      </c>
      <c r="L295" s="43">
        <v>7.6</v>
      </c>
      <c r="M295" s="43">
        <v>328.44</v>
      </c>
      <c r="N295" s="43">
        <v>65.69</v>
      </c>
      <c r="O295" s="43">
        <v>394.13</v>
      </c>
    </row>
    <row r="296" spans="1:15" x14ac:dyDescent="0.2">
      <c r="A296" s="66">
        <v>100074</v>
      </c>
      <c r="B296" s="43" t="s">
        <v>66</v>
      </c>
      <c r="C296" s="43" t="s">
        <v>301</v>
      </c>
      <c r="D296" s="43">
        <v>43843</v>
      </c>
      <c r="E296" s="43">
        <v>7</v>
      </c>
      <c r="F296" s="43">
        <v>250.56</v>
      </c>
      <c r="G296" s="43">
        <v>5.32</v>
      </c>
      <c r="H296" s="43">
        <v>35.299999999999997</v>
      </c>
      <c r="I296" s="43">
        <v>0.33</v>
      </c>
      <c r="J296" s="43">
        <v>22.41</v>
      </c>
      <c r="K296" s="43">
        <v>6.93</v>
      </c>
      <c r="L296" s="43">
        <v>7.6</v>
      </c>
      <c r="M296" s="43">
        <v>328.44</v>
      </c>
      <c r="N296" s="43">
        <v>65.69</v>
      </c>
      <c r="O296" s="43">
        <v>394.13</v>
      </c>
    </row>
    <row r="297" spans="1:15" x14ac:dyDescent="0.2">
      <c r="A297" s="66">
        <v>100074</v>
      </c>
      <c r="B297" s="43" t="s">
        <v>66</v>
      </c>
      <c r="C297" s="43" t="s">
        <v>301</v>
      </c>
      <c r="D297" s="43">
        <v>43843</v>
      </c>
      <c r="E297" s="43">
        <v>8</v>
      </c>
      <c r="F297" s="43">
        <v>250.56</v>
      </c>
      <c r="G297" s="43">
        <v>5.32</v>
      </c>
      <c r="H297" s="43">
        <v>35.299999999999997</v>
      </c>
      <c r="I297" s="43">
        <v>0.33</v>
      </c>
      <c r="J297" s="43">
        <v>22.41</v>
      </c>
      <c r="K297" s="43">
        <v>6.93</v>
      </c>
      <c r="L297" s="43">
        <v>7.6</v>
      </c>
      <c r="M297" s="43">
        <v>328.44</v>
      </c>
      <c r="N297" s="43">
        <v>65.69</v>
      </c>
      <c r="O297" s="43">
        <v>394.13</v>
      </c>
    </row>
    <row r="298" spans="1:15" x14ac:dyDescent="0.2">
      <c r="A298" s="66">
        <v>100074</v>
      </c>
      <c r="B298" s="43" t="s">
        <v>66</v>
      </c>
      <c r="C298" s="43" t="s">
        <v>301</v>
      </c>
      <c r="D298" s="43">
        <v>43843</v>
      </c>
      <c r="E298" s="43">
        <v>9</v>
      </c>
      <c r="F298" s="43">
        <v>250.56</v>
      </c>
      <c r="G298" s="43">
        <v>5.32</v>
      </c>
      <c r="H298" s="43">
        <v>35.299999999999997</v>
      </c>
      <c r="I298" s="43">
        <v>0.33</v>
      </c>
      <c r="J298" s="43">
        <v>22.41</v>
      </c>
      <c r="K298" s="43">
        <v>6.93</v>
      </c>
      <c r="L298" s="43">
        <v>7.6</v>
      </c>
      <c r="M298" s="43">
        <v>328.44</v>
      </c>
      <c r="N298" s="43">
        <v>65.69</v>
      </c>
      <c r="O298" s="43">
        <v>394.13</v>
      </c>
    </row>
    <row r="299" spans="1:15" x14ac:dyDescent="0.2">
      <c r="A299" s="66">
        <v>100074</v>
      </c>
      <c r="B299" s="43" t="s">
        <v>66</v>
      </c>
      <c r="C299" s="43" t="s">
        <v>301</v>
      </c>
      <c r="D299" s="43">
        <v>43843</v>
      </c>
      <c r="E299" s="43">
        <v>10</v>
      </c>
      <c r="F299" s="43">
        <v>250.56</v>
      </c>
      <c r="G299" s="43">
        <v>5.32</v>
      </c>
      <c r="H299" s="43">
        <v>38.71</v>
      </c>
      <c r="I299" s="43">
        <v>0.36</v>
      </c>
      <c r="J299" s="43">
        <v>22.41</v>
      </c>
      <c r="K299" s="43">
        <v>6.93</v>
      </c>
      <c r="L299" s="43">
        <v>7.6</v>
      </c>
      <c r="M299" s="43">
        <v>331.89</v>
      </c>
      <c r="N299" s="43">
        <v>66.38</v>
      </c>
      <c r="O299" s="43">
        <v>398.27</v>
      </c>
    </row>
    <row r="300" spans="1:15" x14ac:dyDescent="0.2">
      <c r="A300" s="66">
        <v>100074</v>
      </c>
      <c r="B300" s="43" t="s">
        <v>66</v>
      </c>
      <c r="C300" s="43" t="s">
        <v>301</v>
      </c>
      <c r="D300" s="43">
        <v>43843</v>
      </c>
      <c r="E300" s="43">
        <v>11</v>
      </c>
      <c r="F300" s="43">
        <v>250.56</v>
      </c>
      <c r="G300" s="43">
        <v>5.32</v>
      </c>
      <c r="H300" s="43">
        <v>38.71</v>
      </c>
      <c r="I300" s="43">
        <v>0.36</v>
      </c>
      <c r="J300" s="43">
        <v>22.41</v>
      </c>
      <c r="K300" s="43">
        <v>6.93</v>
      </c>
      <c r="L300" s="43">
        <v>7.6</v>
      </c>
      <c r="M300" s="43">
        <v>331.89</v>
      </c>
      <c r="N300" s="43">
        <v>66.38</v>
      </c>
      <c r="O300" s="43">
        <v>398.27</v>
      </c>
    </row>
    <row r="301" spans="1:15" x14ac:dyDescent="0.2">
      <c r="A301" s="66">
        <v>100074</v>
      </c>
      <c r="B301" s="43" t="s">
        <v>66</v>
      </c>
      <c r="C301" s="43" t="s">
        <v>301</v>
      </c>
      <c r="D301" s="43">
        <v>43843</v>
      </c>
      <c r="E301" s="43">
        <v>12</v>
      </c>
      <c r="F301" s="43">
        <v>250.56</v>
      </c>
      <c r="G301" s="43">
        <v>5.32</v>
      </c>
      <c r="H301" s="43">
        <v>38.71</v>
      </c>
      <c r="I301" s="43">
        <v>0.36</v>
      </c>
      <c r="J301" s="43">
        <v>22.41</v>
      </c>
      <c r="K301" s="43">
        <v>6.93</v>
      </c>
      <c r="L301" s="43">
        <v>7.6</v>
      </c>
      <c r="M301" s="43">
        <v>331.89</v>
      </c>
      <c r="N301" s="43">
        <v>66.38</v>
      </c>
      <c r="O301" s="43">
        <v>398.27</v>
      </c>
    </row>
    <row r="302" spans="1:15" x14ac:dyDescent="0.2">
      <c r="A302" s="66">
        <v>100074</v>
      </c>
      <c r="B302" s="43" t="s">
        <v>66</v>
      </c>
      <c r="C302" s="43" t="s">
        <v>301</v>
      </c>
      <c r="D302" s="43">
        <v>43843</v>
      </c>
      <c r="E302" s="43">
        <v>13</v>
      </c>
      <c r="F302" s="43">
        <v>250.56</v>
      </c>
      <c r="G302" s="43">
        <v>5.32</v>
      </c>
      <c r="H302" s="43">
        <v>35.299999999999997</v>
      </c>
      <c r="I302" s="43">
        <v>0.33</v>
      </c>
      <c r="J302" s="43">
        <v>22.41</v>
      </c>
      <c r="K302" s="43">
        <v>6.93</v>
      </c>
      <c r="L302" s="43">
        <v>7.6</v>
      </c>
      <c r="M302" s="43">
        <v>328.44</v>
      </c>
      <c r="N302" s="43">
        <v>65.69</v>
      </c>
      <c r="O302" s="43">
        <v>394.13</v>
      </c>
    </row>
    <row r="303" spans="1:15" x14ac:dyDescent="0.2">
      <c r="A303" s="66">
        <v>100074</v>
      </c>
      <c r="B303" s="43" t="s">
        <v>66</v>
      </c>
      <c r="C303" s="43" t="s">
        <v>301</v>
      </c>
      <c r="D303" s="43">
        <v>43843</v>
      </c>
      <c r="E303" s="43">
        <v>14</v>
      </c>
      <c r="F303" s="43">
        <v>250.56</v>
      </c>
      <c r="G303" s="43">
        <v>5.32</v>
      </c>
      <c r="H303" s="43">
        <v>35.299999999999997</v>
      </c>
      <c r="I303" s="43">
        <v>0.33</v>
      </c>
      <c r="J303" s="43">
        <v>22.41</v>
      </c>
      <c r="K303" s="43">
        <v>6.93</v>
      </c>
      <c r="L303" s="43">
        <v>7.6</v>
      </c>
      <c r="M303" s="43">
        <v>328.44</v>
      </c>
      <c r="N303" s="43">
        <v>65.69</v>
      </c>
      <c r="O303" s="43">
        <v>394.13</v>
      </c>
    </row>
    <row r="304" spans="1:15" x14ac:dyDescent="0.2">
      <c r="A304" s="66">
        <v>100074</v>
      </c>
      <c r="B304" s="43" t="s">
        <v>66</v>
      </c>
      <c r="C304" s="43" t="s">
        <v>301</v>
      </c>
      <c r="D304" s="43">
        <v>43843</v>
      </c>
      <c r="E304" s="43">
        <v>15</v>
      </c>
      <c r="F304" s="43">
        <v>250.56</v>
      </c>
      <c r="G304" s="43">
        <v>5.32</v>
      </c>
      <c r="H304" s="43">
        <v>35.299999999999997</v>
      </c>
      <c r="I304" s="43">
        <v>0.33</v>
      </c>
      <c r="J304" s="43">
        <v>22.41</v>
      </c>
      <c r="K304" s="43">
        <v>6.93</v>
      </c>
      <c r="L304" s="43">
        <v>7.6</v>
      </c>
      <c r="M304" s="43">
        <v>328.44</v>
      </c>
      <c r="N304" s="43">
        <v>65.69</v>
      </c>
      <c r="O304" s="43">
        <v>394.13</v>
      </c>
    </row>
    <row r="305" spans="1:15" x14ac:dyDescent="0.2">
      <c r="A305" s="66">
        <v>100074</v>
      </c>
      <c r="B305" s="43" t="s">
        <v>66</v>
      </c>
      <c r="C305" s="43" t="s">
        <v>301</v>
      </c>
      <c r="D305" s="43">
        <v>43843</v>
      </c>
      <c r="E305" s="43">
        <v>16</v>
      </c>
      <c r="F305" s="43">
        <v>250.56</v>
      </c>
      <c r="G305" s="43">
        <v>5.32</v>
      </c>
      <c r="H305" s="43">
        <v>35.299999999999997</v>
      </c>
      <c r="I305" s="43">
        <v>0.33</v>
      </c>
      <c r="J305" s="43">
        <v>22.41</v>
      </c>
      <c r="K305" s="43">
        <v>6.93</v>
      </c>
      <c r="L305" s="43">
        <v>7.6</v>
      </c>
      <c r="M305" s="43">
        <v>328.44</v>
      </c>
      <c r="N305" s="43">
        <v>65.69</v>
      </c>
      <c r="O305" s="43">
        <v>394.13</v>
      </c>
    </row>
    <row r="306" spans="1:15" x14ac:dyDescent="0.2">
      <c r="A306" s="66">
        <v>100074</v>
      </c>
      <c r="B306" s="43" t="s">
        <v>66</v>
      </c>
      <c r="C306" s="43" t="s">
        <v>301</v>
      </c>
      <c r="D306" s="43">
        <v>43843</v>
      </c>
      <c r="E306" s="43">
        <v>17</v>
      </c>
      <c r="F306" s="43">
        <v>250.56</v>
      </c>
      <c r="G306" s="43">
        <v>5.32</v>
      </c>
      <c r="H306" s="43">
        <v>35.299999999999997</v>
      </c>
      <c r="I306" s="43">
        <v>0.33</v>
      </c>
      <c r="J306" s="43">
        <v>22.41</v>
      </c>
      <c r="K306" s="43">
        <v>6.93</v>
      </c>
      <c r="L306" s="43">
        <v>7.6</v>
      </c>
      <c r="M306" s="43">
        <v>328.44</v>
      </c>
      <c r="N306" s="43">
        <v>65.69</v>
      </c>
      <c r="O306" s="43">
        <v>394.13</v>
      </c>
    </row>
    <row r="307" spans="1:15" x14ac:dyDescent="0.2">
      <c r="A307" s="66">
        <v>100074</v>
      </c>
      <c r="B307" s="43" t="s">
        <v>66</v>
      </c>
      <c r="C307" s="43" t="s">
        <v>301</v>
      </c>
      <c r="D307" s="43">
        <v>43843</v>
      </c>
      <c r="E307" s="43">
        <v>18</v>
      </c>
      <c r="F307" s="43">
        <v>250.56</v>
      </c>
      <c r="G307" s="43">
        <v>5.32</v>
      </c>
      <c r="H307" s="43">
        <v>35.299999999999997</v>
      </c>
      <c r="I307" s="43">
        <v>0.33</v>
      </c>
      <c r="J307" s="43">
        <v>22.41</v>
      </c>
      <c r="K307" s="43">
        <v>6.93</v>
      </c>
      <c r="L307" s="43">
        <v>7.6</v>
      </c>
      <c r="M307" s="43">
        <v>328.44</v>
      </c>
      <c r="N307" s="43">
        <v>65.69</v>
      </c>
      <c r="O307" s="43">
        <v>394.13</v>
      </c>
    </row>
    <row r="308" spans="1:15" x14ac:dyDescent="0.2">
      <c r="A308" s="66">
        <v>100074</v>
      </c>
      <c r="B308" s="43" t="s">
        <v>66</v>
      </c>
      <c r="C308" s="43" t="s">
        <v>301</v>
      </c>
      <c r="D308" s="43">
        <v>43843</v>
      </c>
      <c r="E308" s="43">
        <v>19</v>
      </c>
      <c r="F308" s="43">
        <v>250.56</v>
      </c>
      <c r="G308" s="43">
        <v>5.32</v>
      </c>
      <c r="H308" s="43">
        <v>38.71</v>
      </c>
      <c r="I308" s="43">
        <v>0.36</v>
      </c>
      <c r="J308" s="43">
        <v>22.41</v>
      </c>
      <c r="K308" s="43">
        <v>6.93</v>
      </c>
      <c r="L308" s="43">
        <v>7.6</v>
      </c>
      <c r="M308" s="43">
        <v>331.89</v>
      </c>
      <c r="N308" s="43">
        <v>66.38</v>
      </c>
      <c r="O308" s="43">
        <v>398.27</v>
      </c>
    </row>
    <row r="309" spans="1:15" x14ac:dyDescent="0.2">
      <c r="A309" s="66">
        <v>100074</v>
      </c>
      <c r="B309" s="43" t="s">
        <v>66</v>
      </c>
      <c r="C309" s="43" t="s">
        <v>301</v>
      </c>
      <c r="D309" s="43">
        <v>43843</v>
      </c>
      <c r="E309" s="43">
        <v>20</v>
      </c>
      <c r="F309" s="43">
        <v>250.56</v>
      </c>
      <c r="G309" s="43">
        <v>5.32</v>
      </c>
      <c r="H309" s="43">
        <v>38.71</v>
      </c>
      <c r="I309" s="43">
        <v>0.36</v>
      </c>
      <c r="J309" s="43">
        <v>22.41</v>
      </c>
      <c r="K309" s="43">
        <v>6.93</v>
      </c>
      <c r="L309" s="43">
        <v>7.6</v>
      </c>
      <c r="M309" s="43">
        <v>331.89</v>
      </c>
      <c r="N309" s="43">
        <v>66.38</v>
      </c>
      <c r="O309" s="43">
        <v>398.27</v>
      </c>
    </row>
    <row r="310" spans="1:15" x14ac:dyDescent="0.2">
      <c r="A310" s="66">
        <v>100074</v>
      </c>
      <c r="B310" s="43" t="s">
        <v>66</v>
      </c>
      <c r="C310" s="43" t="s">
        <v>301</v>
      </c>
      <c r="D310" s="43">
        <v>43843</v>
      </c>
      <c r="E310" s="43">
        <v>21</v>
      </c>
      <c r="F310" s="43">
        <v>250.56</v>
      </c>
      <c r="G310" s="43">
        <v>5.32</v>
      </c>
      <c r="H310" s="43">
        <v>38.71</v>
      </c>
      <c r="I310" s="43">
        <v>0.36</v>
      </c>
      <c r="J310" s="43">
        <v>22.41</v>
      </c>
      <c r="K310" s="43">
        <v>6.93</v>
      </c>
      <c r="L310" s="43">
        <v>7.6</v>
      </c>
      <c r="M310" s="43">
        <v>331.89</v>
      </c>
      <c r="N310" s="43">
        <v>66.38</v>
      </c>
      <c r="O310" s="43">
        <v>398.27</v>
      </c>
    </row>
    <row r="311" spans="1:15" x14ac:dyDescent="0.2">
      <c r="A311" s="66">
        <v>100074</v>
      </c>
      <c r="B311" s="43" t="s">
        <v>66</v>
      </c>
      <c r="C311" s="43" t="s">
        <v>301</v>
      </c>
      <c r="D311" s="43">
        <v>43843</v>
      </c>
      <c r="E311" s="43">
        <v>22</v>
      </c>
      <c r="F311" s="43">
        <v>250.56</v>
      </c>
      <c r="G311" s="43">
        <v>5.32</v>
      </c>
      <c r="H311" s="43">
        <v>35.299999999999997</v>
      </c>
      <c r="I311" s="43">
        <v>0.33</v>
      </c>
      <c r="J311" s="43">
        <v>22.41</v>
      </c>
      <c r="K311" s="43">
        <v>6.93</v>
      </c>
      <c r="L311" s="43">
        <v>7.6</v>
      </c>
      <c r="M311" s="43">
        <v>328.44</v>
      </c>
      <c r="N311" s="43">
        <v>65.69</v>
      </c>
      <c r="O311" s="43">
        <v>394.13</v>
      </c>
    </row>
    <row r="312" spans="1:15" x14ac:dyDescent="0.2">
      <c r="A312" s="66">
        <v>100074</v>
      </c>
      <c r="B312" s="43" t="s">
        <v>66</v>
      </c>
      <c r="C312" s="43" t="s">
        <v>301</v>
      </c>
      <c r="D312" s="43">
        <v>43843</v>
      </c>
      <c r="E312" s="43">
        <v>23</v>
      </c>
      <c r="F312" s="43">
        <v>250.56</v>
      </c>
      <c r="G312" s="43">
        <v>5.32</v>
      </c>
      <c r="H312" s="43">
        <v>35.299999999999997</v>
      </c>
      <c r="I312" s="43">
        <v>0.33</v>
      </c>
      <c r="J312" s="43">
        <v>22.41</v>
      </c>
      <c r="K312" s="43">
        <v>6.93</v>
      </c>
      <c r="L312" s="43">
        <v>7.6</v>
      </c>
      <c r="M312" s="43">
        <v>328.44</v>
      </c>
      <c r="N312" s="43">
        <v>65.69</v>
      </c>
      <c r="O312" s="43">
        <v>394.13</v>
      </c>
    </row>
    <row r="313" spans="1:15" x14ac:dyDescent="0.2">
      <c r="A313" s="66">
        <v>100074</v>
      </c>
      <c r="B313" s="43" t="s">
        <v>66</v>
      </c>
      <c r="C313" s="43" t="s">
        <v>301</v>
      </c>
      <c r="D313" s="43">
        <v>43843</v>
      </c>
      <c r="E313" s="43">
        <v>24</v>
      </c>
      <c r="F313" s="43">
        <v>250.56</v>
      </c>
      <c r="G313" s="43">
        <v>5.32</v>
      </c>
      <c r="H313" s="43">
        <v>30.81</v>
      </c>
      <c r="I313" s="43">
        <v>0.28999999999999998</v>
      </c>
      <c r="J313" s="43">
        <v>22.41</v>
      </c>
      <c r="K313" s="43">
        <v>6.93</v>
      </c>
      <c r="L313" s="43">
        <v>7.6</v>
      </c>
      <c r="M313" s="43">
        <v>323.91000000000003</v>
      </c>
      <c r="N313" s="43">
        <v>64.78</v>
      </c>
      <c r="O313" s="43">
        <v>388.69</v>
      </c>
    </row>
    <row r="314" spans="1:15" x14ac:dyDescent="0.2">
      <c r="A314" s="66">
        <v>100074</v>
      </c>
      <c r="B314" s="43" t="s">
        <v>66</v>
      </c>
      <c r="C314" s="43" t="s">
        <v>301</v>
      </c>
      <c r="D314" s="43">
        <v>43844</v>
      </c>
      <c r="E314" s="43">
        <v>1</v>
      </c>
      <c r="F314" s="43">
        <v>250.56</v>
      </c>
      <c r="G314" s="43">
        <v>5.32</v>
      </c>
      <c r="H314" s="43">
        <v>30.81</v>
      </c>
      <c r="I314" s="43">
        <v>0.28999999999999998</v>
      </c>
      <c r="J314" s="43">
        <v>22.41</v>
      </c>
      <c r="K314" s="43">
        <v>6.93</v>
      </c>
      <c r="L314" s="43">
        <v>7.6</v>
      </c>
      <c r="M314" s="43">
        <v>323.91000000000003</v>
      </c>
      <c r="N314" s="43">
        <v>64.78</v>
      </c>
      <c r="O314" s="43">
        <v>388.69</v>
      </c>
    </row>
    <row r="315" spans="1:15" x14ac:dyDescent="0.2">
      <c r="A315" s="66">
        <v>100074</v>
      </c>
      <c r="B315" s="43" t="s">
        <v>66</v>
      </c>
      <c r="C315" s="43" t="s">
        <v>301</v>
      </c>
      <c r="D315" s="43">
        <v>43844</v>
      </c>
      <c r="E315" s="43">
        <v>2</v>
      </c>
      <c r="F315" s="43">
        <v>250.56</v>
      </c>
      <c r="G315" s="43">
        <v>5.32</v>
      </c>
      <c r="H315" s="43">
        <v>30.81</v>
      </c>
      <c r="I315" s="43">
        <v>0.28999999999999998</v>
      </c>
      <c r="J315" s="43">
        <v>22.41</v>
      </c>
      <c r="K315" s="43">
        <v>6.93</v>
      </c>
      <c r="L315" s="43">
        <v>7.6</v>
      </c>
      <c r="M315" s="43">
        <v>323.91000000000003</v>
      </c>
      <c r="N315" s="43">
        <v>64.78</v>
      </c>
      <c r="O315" s="43">
        <v>388.69</v>
      </c>
    </row>
    <row r="316" spans="1:15" x14ac:dyDescent="0.2">
      <c r="A316" s="66">
        <v>100074</v>
      </c>
      <c r="B316" s="43" t="s">
        <v>66</v>
      </c>
      <c r="C316" s="43" t="s">
        <v>301</v>
      </c>
      <c r="D316" s="43">
        <v>43844</v>
      </c>
      <c r="E316" s="43">
        <v>3</v>
      </c>
      <c r="F316" s="43">
        <v>250.56</v>
      </c>
      <c r="G316" s="43">
        <v>5.32</v>
      </c>
      <c r="H316" s="43">
        <v>30.81</v>
      </c>
      <c r="I316" s="43">
        <v>0.28999999999999998</v>
      </c>
      <c r="J316" s="43">
        <v>22.41</v>
      </c>
      <c r="K316" s="43">
        <v>6.93</v>
      </c>
      <c r="L316" s="43">
        <v>7.6</v>
      </c>
      <c r="M316" s="43">
        <v>323.91000000000003</v>
      </c>
      <c r="N316" s="43">
        <v>64.78</v>
      </c>
      <c r="O316" s="43">
        <v>388.69</v>
      </c>
    </row>
    <row r="317" spans="1:15" x14ac:dyDescent="0.2">
      <c r="A317" s="66">
        <v>100074</v>
      </c>
      <c r="B317" s="43" t="s">
        <v>66</v>
      </c>
      <c r="C317" s="43" t="s">
        <v>301</v>
      </c>
      <c r="D317" s="43">
        <v>43844</v>
      </c>
      <c r="E317" s="43">
        <v>4</v>
      </c>
      <c r="F317" s="43">
        <v>250.56</v>
      </c>
      <c r="G317" s="43">
        <v>5.32</v>
      </c>
      <c r="H317" s="43">
        <v>30.81</v>
      </c>
      <c r="I317" s="43">
        <v>0.28999999999999998</v>
      </c>
      <c r="J317" s="43">
        <v>22.41</v>
      </c>
      <c r="K317" s="43">
        <v>6.93</v>
      </c>
      <c r="L317" s="43">
        <v>7.6</v>
      </c>
      <c r="M317" s="43">
        <v>323.91000000000003</v>
      </c>
      <c r="N317" s="43">
        <v>64.78</v>
      </c>
      <c r="O317" s="43">
        <v>388.69</v>
      </c>
    </row>
    <row r="318" spans="1:15" x14ac:dyDescent="0.2">
      <c r="A318" s="66">
        <v>100074</v>
      </c>
      <c r="B318" s="43" t="s">
        <v>66</v>
      </c>
      <c r="C318" s="43" t="s">
        <v>301</v>
      </c>
      <c r="D318" s="43">
        <v>43844</v>
      </c>
      <c r="E318" s="43">
        <v>5</v>
      </c>
      <c r="F318" s="43">
        <v>250.56</v>
      </c>
      <c r="G318" s="43">
        <v>5.32</v>
      </c>
      <c r="H318" s="43">
        <v>35.299999999999997</v>
      </c>
      <c r="I318" s="43">
        <v>0.33</v>
      </c>
      <c r="J318" s="43">
        <v>22.41</v>
      </c>
      <c r="K318" s="43">
        <v>6.93</v>
      </c>
      <c r="L318" s="43">
        <v>7.6</v>
      </c>
      <c r="M318" s="43">
        <v>328.44</v>
      </c>
      <c r="N318" s="43">
        <v>65.69</v>
      </c>
      <c r="O318" s="43">
        <v>394.13</v>
      </c>
    </row>
    <row r="319" spans="1:15" x14ac:dyDescent="0.2">
      <c r="A319" s="66">
        <v>100074</v>
      </c>
      <c r="B319" s="43" t="s">
        <v>66</v>
      </c>
      <c r="C319" s="43" t="s">
        <v>301</v>
      </c>
      <c r="D319" s="43">
        <v>43844</v>
      </c>
      <c r="E319" s="43">
        <v>6</v>
      </c>
      <c r="F319" s="43">
        <v>250.56</v>
      </c>
      <c r="G319" s="43">
        <v>5.32</v>
      </c>
      <c r="H319" s="43">
        <v>35.299999999999997</v>
      </c>
      <c r="I319" s="43">
        <v>0.33</v>
      </c>
      <c r="J319" s="43">
        <v>22.41</v>
      </c>
      <c r="K319" s="43">
        <v>6.93</v>
      </c>
      <c r="L319" s="43">
        <v>7.6</v>
      </c>
      <c r="M319" s="43">
        <v>328.44</v>
      </c>
      <c r="N319" s="43">
        <v>65.69</v>
      </c>
      <c r="O319" s="43">
        <v>394.13</v>
      </c>
    </row>
    <row r="320" spans="1:15" x14ac:dyDescent="0.2">
      <c r="A320" s="66">
        <v>100074</v>
      </c>
      <c r="B320" s="43" t="s">
        <v>66</v>
      </c>
      <c r="C320" s="43" t="s">
        <v>301</v>
      </c>
      <c r="D320" s="43">
        <v>43844</v>
      </c>
      <c r="E320" s="43">
        <v>7</v>
      </c>
      <c r="F320" s="43">
        <v>250.56</v>
      </c>
      <c r="G320" s="43">
        <v>5.32</v>
      </c>
      <c r="H320" s="43">
        <v>35.299999999999997</v>
      </c>
      <c r="I320" s="43">
        <v>0.33</v>
      </c>
      <c r="J320" s="43">
        <v>22.41</v>
      </c>
      <c r="K320" s="43">
        <v>6.93</v>
      </c>
      <c r="L320" s="43">
        <v>7.6</v>
      </c>
      <c r="M320" s="43">
        <v>328.44</v>
      </c>
      <c r="N320" s="43">
        <v>65.69</v>
      </c>
      <c r="O320" s="43">
        <v>394.13</v>
      </c>
    </row>
    <row r="321" spans="1:15" x14ac:dyDescent="0.2">
      <c r="A321" s="66">
        <v>100074</v>
      </c>
      <c r="B321" s="43" t="s">
        <v>66</v>
      </c>
      <c r="C321" s="43" t="s">
        <v>301</v>
      </c>
      <c r="D321" s="43">
        <v>43844</v>
      </c>
      <c r="E321" s="43">
        <v>8</v>
      </c>
      <c r="F321" s="43">
        <v>250.56</v>
      </c>
      <c r="G321" s="43">
        <v>5.32</v>
      </c>
      <c r="H321" s="43">
        <v>35.299999999999997</v>
      </c>
      <c r="I321" s="43">
        <v>0.33</v>
      </c>
      <c r="J321" s="43">
        <v>22.41</v>
      </c>
      <c r="K321" s="43">
        <v>6.93</v>
      </c>
      <c r="L321" s="43">
        <v>7.6</v>
      </c>
      <c r="M321" s="43">
        <v>328.44</v>
      </c>
      <c r="N321" s="43">
        <v>65.69</v>
      </c>
      <c r="O321" s="43">
        <v>394.13</v>
      </c>
    </row>
    <row r="322" spans="1:15" x14ac:dyDescent="0.2">
      <c r="A322" s="66">
        <v>100074</v>
      </c>
      <c r="B322" s="43" t="s">
        <v>66</v>
      </c>
      <c r="C322" s="43" t="s">
        <v>301</v>
      </c>
      <c r="D322" s="43">
        <v>43844</v>
      </c>
      <c r="E322" s="43">
        <v>9</v>
      </c>
      <c r="F322" s="43">
        <v>250.56</v>
      </c>
      <c r="G322" s="43">
        <v>5.32</v>
      </c>
      <c r="H322" s="43">
        <v>35.299999999999997</v>
      </c>
      <c r="I322" s="43">
        <v>0.33</v>
      </c>
      <c r="J322" s="43">
        <v>22.41</v>
      </c>
      <c r="K322" s="43">
        <v>6.93</v>
      </c>
      <c r="L322" s="43">
        <v>7.6</v>
      </c>
      <c r="M322" s="43">
        <v>328.44</v>
      </c>
      <c r="N322" s="43">
        <v>65.69</v>
      </c>
      <c r="O322" s="43">
        <v>394.13</v>
      </c>
    </row>
    <row r="323" spans="1:15" x14ac:dyDescent="0.2">
      <c r="A323" s="66">
        <v>100074</v>
      </c>
      <c r="B323" s="43" t="s">
        <v>66</v>
      </c>
      <c r="C323" s="43" t="s">
        <v>301</v>
      </c>
      <c r="D323" s="43">
        <v>43844</v>
      </c>
      <c r="E323" s="43">
        <v>10</v>
      </c>
      <c r="F323" s="43">
        <v>250.56</v>
      </c>
      <c r="G323" s="43">
        <v>5.32</v>
      </c>
      <c r="H323" s="43">
        <v>38.71</v>
      </c>
      <c r="I323" s="43">
        <v>0.36</v>
      </c>
      <c r="J323" s="43">
        <v>22.41</v>
      </c>
      <c r="K323" s="43">
        <v>6.93</v>
      </c>
      <c r="L323" s="43">
        <v>7.6</v>
      </c>
      <c r="M323" s="43">
        <v>331.89</v>
      </c>
      <c r="N323" s="43">
        <v>66.38</v>
      </c>
      <c r="O323" s="43">
        <v>398.27</v>
      </c>
    </row>
    <row r="324" spans="1:15" x14ac:dyDescent="0.2">
      <c r="A324" s="66">
        <v>100074</v>
      </c>
      <c r="B324" s="43" t="s">
        <v>66</v>
      </c>
      <c r="C324" s="43" t="s">
        <v>301</v>
      </c>
      <c r="D324" s="43">
        <v>43844</v>
      </c>
      <c r="E324" s="43">
        <v>11</v>
      </c>
      <c r="F324" s="43">
        <v>250.56</v>
      </c>
      <c r="G324" s="43">
        <v>5.32</v>
      </c>
      <c r="H324" s="43">
        <v>38.71</v>
      </c>
      <c r="I324" s="43">
        <v>0.36</v>
      </c>
      <c r="J324" s="43">
        <v>22.41</v>
      </c>
      <c r="K324" s="43">
        <v>6.93</v>
      </c>
      <c r="L324" s="43">
        <v>7.6</v>
      </c>
      <c r="M324" s="43">
        <v>331.89</v>
      </c>
      <c r="N324" s="43">
        <v>66.38</v>
      </c>
      <c r="O324" s="43">
        <v>398.27</v>
      </c>
    </row>
    <row r="325" spans="1:15" x14ac:dyDescent="0.2">
      <c r="A325" s="66">
        <v>100074</v>
      </c>
      <c r="B325" s="43" t="s">
        <v>66</v>
      </c>
      <c r="C325" s="43" t="s">
        <v>301</v>
      </c>
      <c r="D325" s="43">
        <v>43844</v>
      </c>
      <c r="E325" s="43">
        <v>12</v>
      </c>
      <c r="F325" s="43">
        <v>250.56</v>
      </c>
      <c r="G325" s="43">
        <v>5.32</v>
      </c>
      <c r="H325" s="43">
        <v>38.71</v>
      </c>
      <c r="I325" s="43">
        <v>0.36</v>
      </c>
      <c r="J325" s="43">
        <v>22.41</v>
      </c>
      <c r="K325" s="43">
        <v>6.93</v>
      </c>
      <c r="L325" s="43">
        <v>7.6</v>
      </c>
      <c r="M325" s="43">
        <v>331.89</v>
      </c>
      <c r="N325" s="43">
        <v>66.38</v>
      </c>
      <c r="O325" s="43">
        <v>398.27</v>
      </c>
    </row>
    <row r="326" spans="1:15" x14ac:dyDescent="0.2">
      <c r="A326" s="66">
        <v>100074</v>
      </c>
      <c r="B326" s="43" t="s">
        <v>66</v>
      </c>
      <c r="C326" s="43" t="s">
        <v>301</v>
      </c>
      <c r="D326" s="43">
        <v>43844</v>
      </c>
      <c r="E326" s="43">
        <v>13</v>
      </c>
      <c r="F326" s="43">
        <v>250.56</v>
      </c>
      <c r="G326" s="43">
        <v>5.32</v>
      </c>
      <c r="H326" s="43">
        <v>35.299999999999997</v>
      </c>
      <c r="I326" s="43">
        <v>0.33</v>
      </c>
      <c r="J326" s="43">
        <v>22.41</v>
      </c>
      <c r="K326" s="43">
        <v>6.93</v>
      </c>
      <c r="L326" s="43">
        <v>7.6</v>
      </c>
      <c r="M326" s="43">
        <v>328.44</v>
      </c>
      <c r="N326" s="43">
        <v>65.69</v>
      </c>
      <c r="O326" s="43">
        <v>394.13</v>
      </c>
    </row>
    <row r="327" spans="1:15" x14ac:dyDescent="0.2">
      <c r="A327" s="66">
        <v>100074</v>
      </c>
      <c r="B327" s="43" t="s">
        <v>66</v>
      </c>
      <c r="C327" s="43" t="s">
        <v>301</v>
      </c>
      <c r="D327" s="43">
        <v>43844</v>
      </c>
      <c r="E327" s="43">
        <v>14</v>
      </c>
      <c r="F327" s="43">
        <v>250.56</v>
      </c>
      <c r="G327" s="43">
        <v>5.32</v>
      </c>
      <c r="H327" s="43">
        <v>35.299999999999997</v>
      </c>
      <c r="I327" s="43">
        <v>0.33</v>
      </c>
      <c r="J327" s="43">
        <v>22.41</v>
      </c>
      <c r="K327" s="43">
        <v>6.93</v>
      </c>
      <c r="L327" s="43">
        <v>7.6</v>
      </c>
      <c r="M327" s="43">
        <v>328.44</v>
      </c>
      <c r="N327" s="43">
        <v>65.69</v>
      </c>
      <c r="O327" s="43">
        <v>394.13</v>
      </c>
    </row>
    <row r="328" spans="1:15" x14ac:dyDescent="0.2">
      <c r="A328" s="66">
        <v>100074</v>
      </c>
      <c r="B328" s="43" t="s">
        <v>66</v>
      </c>
      <c r="C328" s="43" t="s">
        <v>301</v>
      </c>
      <c r="D328" s="43">
        <v>43844</v>
      </c>
      <c r="E328" s="43">
        <v>15</v>
      </c>
      <c r="F328" s="43">
        <v>250.56</v>
      </c>
      <c r="G328" s="43">
        <v>5.32</v>
      </c>
      <c r="H328" s="43">
        <v>35.299999999999997</v>
      </c>
      <c r="I328" s="43">
        <v>0.33</v>
      </c>
      <c r="J328" s="43">
        <v>22.41</v>
      </c>
      <c r="K328" s="43">
        <v>6.93</v>
      </c>
      <c r="L328" s="43">
        <v>7.6</v>
      </c>
      <c r="M328" s="43">
        <v>328.44</v>
      </c>
      <c r="N328" s="43">
        <v>65.69</v>
      </c>
      <c r="O328" s="43">
        <v>394.13</v>
      </c>
    </row>
    <row r="329" spans="1:15" x14ac:dyDescent="0.2">
      <c r="A329" s="66">
        <v>100074</v>
      </c>
      <c r="B329" s="43" t="s">
        <v>66</v>
      </c>
      <c r="C329" s="43" t="s">
        <v>301</v>
      </c>
      <c r="D329" s="43">
        <v>43844</v>
      </c>
      <c r="E329" s="43">
        <v>16</v>
      </c>
      <c r="F329" s="43">
        <v>250.56</v>
      </c>
      <c r="G329" s="43">
        <v>5.32</v>
      </c>
      <c r="H329" s="43">
        <v>35.299999999999997</v>
      </c>
      <c r="I329" s="43">
        <v>0.33</v>
      </c>
      <c r="J329" s="43">
        <v>22.41</v>
      </c>
      <c r="K329" s="43">
        <v>6.93</v>
      </c>
      <c r="L329" s="43">
        <v>7.6</v>
      </c>
      <c r="M329" s="43">
        <v>328.44</v>
      </c>
      <c r="N329" s="43">
        <v>65.69</v>
      </c>
      <c r="O329" s="43">
        <v>394.13</v>
      </c>
    </row>
    <row r="330" spans="1:15" x14ac:dyDescent="0.2">
      <c r="A330" s="66">
        <v>100074</v>
      </c>
      <c r="B330" s="43" t="s">
        <v>66</v>
      </c>
      <c r="C330" s="43" t="s">
        <v>301</v>
      </c>
      <c r="D330" s="43">
        <v>43844</v>
      </c>
      <c r="E330" s="43">
        <v>17</v>
      </c>
      <c r="F330" s="43">
        <v>250.56</v>
      </c>
      <c r="G330" s="43">
        <v>5.32</v>
      </c>
      <c r="H330" s="43">
        <v>35.299999999999997</v>
      </c>
      <c r="I330" s="43">
        <v>0.33</v>
      </c>
      <c r="J330" s="43">
        <v>22.41</v>
      </c>
      <c r="K330" s="43">
        <v>6.93</v>
      </c>
      <c r="L330" s="43">
        <v>7.6</v>
      </c>
      <c r="M330" s="43">
        <v>328.44</v>
      </c>
      <c r="N330" s="43">
        <v>65.69</v>
      </c>
      <c r="O330" s="43">
        <v>394.13</v>
      </c>
    </row>
    <row r="331" spans="1:15" x14ac:dyDescent="0.2">
      <c r="A331" s="66">
        <v>100074</v>
      </c>
      <c r="B331" s="43" t="s">
        <v>66</v>
      </c>
      <c r="C331" s="43" t="s">
        <v>301</v>
      </c>
      <c r="D331" s="43">
        <v>43844</v>
      </c>
      <c r="E331" s="43">
        <v>18</v>
      </c>
      <c r="F331" s="43">
        <v>250.56</v>
      </c>
      <c r="G331" s="43">
        <v>5.32</v>
      </c>
      <c r="H331" s="43">
        <v>35.299999999999997</v>
      </c>
      <c r="I331" s="43">
        <v>0.33</v>
      </c>
      <c r="J331" s="43">
        <v>22.41</v>
      </c>
      <c r="K331" s="43">
        <v>6.93</v>
      </c>
      <c r="L331" s="43">
        <v>7.6</v>
      </c>
      <c r="M331" s="43">
        <v>328.44</v>
      </c>
      <c r="N331" s="43">
        <v>65.69</v>
      </c>
      <c r="O331" s="43">
        <v>394.13</v>
      </c>
    </row>
    <row r="332" spans="1:15" x14ac:dyDescent="0.2">
      <c r="A332" s="66">
        <v>100074</v>
      </c>
      <c r="B332" s="43" t="s">
        <v>66</v>
      </c>
      <c r="C332" s="43" t="s">
        <v>301</v>
      </c>
      <c r="D332" s="43">
        <v>43844</v>
      </c>
      <c r="E332" s="43">
        <v>19</v>
      </c>
      <c r="F332" s="43">
        <v>250.56</v>
      </c>
      <c r="G332" s="43">
        <v>5.32</v>
      </c>
      <c r="H332" s="43">
        <v>38.71</v>
      </c>
      <c r="I332" s="43">
        <v>0.36</v>
      </c>
      <c r="J332" s="43">
        <v>22.41</v>
      </c>
      <c r="K332" s="43">
        <v>6.93</v>
      </c>
      <c r="L332" s="43">
        <v>7.6</v>
      </c>
      <c r="M332" s="43">
        <v>331.89</v>
      </c>
      <c r="N332" s="43">
        <v>66.38</v>
      </c>
      <c r="O332" s="43">
        <v>398.27</v>
      </c>
    </row>
    <row r="333" spans="1:15" x14ac:dyDescent="0.2">
      <c r="A333" s="66">
        <v>100074</v>
      </c>
      <c r="B333" s="43" t="s">
        <v>66</v>
      </c>
      <c r="C333" s="43" t="s">
        <v>301</v>
      </c>
      <c r="D333" s="43">
        <v>43844</v>
      </c>
      <c r="E333" s="43">
        <v>20</v>
      </c>
      <c r="F333" s="43">
        <v>250.56</v>
      </c>
      <c r="G333" s="43">
        <v>5.32</v>
      </c>
      <c r="H333" s="43">
        <v>38.71</v>
      </c>
      <c r="I333" s="43">
        <v>0.36</v>
      </c>
      <c r="J333" s="43">
        <v>22.41</v>
      </c>
      <c r="K333" s="43">
        <v>6.93</v>
      </c>
      <c r="L333" s="43">
        <v>7.6</v>
      </c>
      <c r="M333" s="43">
        <v>331.89</v>
      </c>
      <c r="N333" s="43">
        <v>66.38</v>
      </c>
      <c r="O333" s="43">
        <v>398.27</v>
      </c>
    </row>
    <row r="334" spans="1:15" x14ac:dyDescent="0.2">
      <c r="A334" s="66">
        <v>100074</v>
      </c>
      <c r="B334" s="43" t="s">
        <v>66</v>
      </c>
      <c r="C334" s="43" t="s">
        <v>301</v>
      </c>
      <c r="D334" s="43">
        <v>43844</v>
      </c>
      <c r="E334" s="43">
        <v>21</v>
      </c>
      <c r="F334" s="43">
        <v>250.56</v>
      </c>
      <c r="G334" s="43">
        <v>5.32</v>
      </c>
      <c r="H334" s="43">
        <v>38.71</v>
      </c>
      <c r="I334" s="43">
        <v>0.36</v>
      </c>
      <c r="J334" s="43">
        <v>22.41</v>
      </c>
      <c r="K334" s="43">
        <v>6.93</v>
      </c>
      <c r="L334" s="43">
        <v>7.6</v>
      </c>
      <c r="M334" s="43">
        <v>331.89</v>
      </c>
      <c r="N334" s="43">
        <v>66.38</v>
      </c>
      <c r="O334" s="43">
        <v>398.27</v>
      </c>
    </row>
    <row r="335" spans="1:15" x14ac:dyDescent="0.2">
      <c r="A335" s="66">
        <v>100074</v>
      </c>
      <c r="B335" s="43" t="s">
        <v>66</v>
      </c>
      <c r="C335" s="43" t="s">
        <v>301</v>
      </c>
      <c r="D335" s="43">
        <v>43844</v>
      </c>
      <c r="E335" s="43">
        <v>22</v>
      </c>
      <c r="F335" s="43">
        <v>250.56</v>
      </c>
      <c r="G335" s="43">
        <v>5.32</v>
      </c>
      <c r="H335" s="43">
        <v>35.299999999999997</v>
      </c>
      <c r="I335" s="43">
        <v>0.33</v>
      </c>
      <c r="J335" s="43">
        <v>22.41</v>
      </c>
      <c r="K335" s="43">
        <v>6.93</v>
      </c>
      <c r="L335" s="43">
        <v>7.6</v>
      </c>
      <c r="M335" s="43">
        <v>328.44</v>
      </c>
      <c r="N335" s="43">
        <v>65.69</v>
      </c>
      <c r="O335" s="43">
        <v>394.13</v>
      </c>
    </row>
    <row r="336" spans="1:15" x14ac:dyDescent="0.2">
      <c r="A336" s="66">
        <v>100074</v>
      </c>
      <c r="B336" s="43" t="s">
        <v>66</v>
      </c>
      <c r="C336" s="43" t="s">
        <v>301</v>
      </c>
      <c r="D336" s="43">
        <v>43844</v>
      </c>
      <c r="E336" s="43">
        <v>23</v>
      </c>
      <c r="F336" s="43">
        <v>250.56</v>
      </c>
      <c r="G336" s="43">
        <v>5.32</v>
      </c>
      <c r="H336" s="43">
        <v>35.299999999999997</v>
      </c>
      <c r="I336" s="43">
        <v>0.33</v>
      </c>
      <c r="J336" s="43">
        <v>22.41</v>
      </c>
      <c r="K336" s="43">
        <v>6.93</v>
      </c>
      <c r="L336" s="43">
        <v>7.6</v>
      </c>
      <c r="M336" s="43">
        <v>328.44</v>
      </c>
      <c r="N336" s="43">
        <v>65.69</v>
      </c>
      <c r="O336" s="43">
        <v>394.13</v>
      </c>
    </row>
    <row r="337" spans="1:15" x14ac:dyDescent="0.2">
      <c r="A337" s="66">
        <v>100074</v>
      </c>
      <c r="B337" s="43" t="s">
        <v>66</v>
      </c>
      <c r="C337" s="43" t="s">
        <v>301</v>
      </c>
      <c r="D337" s="43">
        <v>43844</v>
      </c>
      <c r="E337" s="43">
        <v>24</v>
      </c>
      <c r="F337" s="43">
        <v>250.56</v>
      </c>
      <c r="G337" s="43">
        <v>5.32</v>
      </c>
      <c r="H337" s="43">
        <v>30.81</v>
      </c>
      <c r="I337" s="43">
        <v>0.28999999999999998</v>
      </c>
      <c r="J337" s="43">
        <v>22.41</v>
      </c>
      <c r="K337" s="43">
        <v>6.93</v>
      </c>
      <c r="L337" s="43">
        <v>7.6</v>
      </c>
      <c r="M337" s="43">
        <v>323.91000000000003</v>
      </c>
      <c r="N337" s="43">
        <v>64.78</v>
      </c>
      <c r="O337" s="43">
        <v>388.69</v>
      </c>
    </row>
    <row r="338" spans="1:15" x14ac:dyDescent="0.2">
      <c r="A338" s="66">
        <v>100074</v>
      </c>
      <c r="B338" s="43" t="s">
        <v>66</v>
      </c>
      <c r="C338" s="43" t="s">
        <v>301</v>
      </c>
      <c r="D338" s="43">
        <v>43845</v>
      </c>
      <c r="E338" s="43">
        <v>1</v>
      </c>
      <c r="F338" s="43">
        <v>250.56</v>
      </c>
      <c r="G338" s="43">
        <v>5.32</v>
      </c>
      <c r="H338" s="43">
        <v>30.81</v>
      </c>
      <c r="I338" s="43">
        <v>0.28999999999999998</v>
      </c>
      <c r="J338" s="43">
        <v>22.41</v>
      </c>
      <c r="K338" s="43">
        <v>6.93</v>
      </c>
      <c r="L338" s="43">
        <v>7.6</v>
      </c>
      <c r="M338" s="43">
        <v>323.91000000000003</v>
      </c>
      <c r="N338" s="43">
        <v>64.78</v>
      </c>
      <c r="O338" s="43">
        <v>388.69</v>
      </c>
    </row>
    <row r="339" spans="1:15" x14ac:dyDescent="0.2">
      <c r="A339" s="66">
        <v>100074</v>
      </c>
      <c r="B339" s="43" t="s">
        <v>66</v>
      </c>
      <c r="C339" s="43" t="s">
        <v>301</v>
      </c>
      <c r="D339" s="43">
        <v>43845</v>
      </c>
      <c r="E339" s="43">
        <v>2</v>
      </c>
      <c r="F339" s="43">
        <v>250.56</v>
      </c>
      <c r="G339" s="43">
        <v>5.32</v>
      </c>
      <c r="H339" s="43">
        <v>30.81</v>
      </c>
      <c r="I339" s="43">
        <v>0.28999999999999998</v>
      </c>
      <c r="J339" s="43">
        <v>22.41</v>
      </c>
      <c r="K339" s="43">
        <v>6.93</v>
      </c>
      <c r="L339" s="43">
        <v>7.6</v>
      </c>
      <c r="M339" s="43">
        <v>323.91000000000003</v>
      </c>
      <c r="N339" s="43">
        <v>64.78</v>
      </c>
      <c r="O339" s="43">
        <v>388.69</v>
      </c>
    </row>
    <row r="340" spans="1:15" x14ac:dyDescent="0.2">
      <c r="A340" s="66">
        <v>100074</v>
      </c>
      <c r="B340" s="43" t="s">
        <v>66</v>
      </c>
      <c r="C340" s="43" t="s">
        <v>301</v>
      </c>
      <c r="D340" s="43">
        <v>43845</v>
      </c>
      <c r="E340" s="43">
        <v>3</v>
      </c>
      <c r="F340" s="43">
        <v>250.56</v>
      </c>
      <c r="G340" s="43">
        <v>5.32</v>
      </c>
      <c r="H340" s="43">
        <v>30.81</v>
      </c>
      <c r="I340" s="43">
        <v>0.28999999999999998</v>
      </c>
      <c r="J340" s="43">
        <v>22.41</v>
      </c>
      <c r="K340" s="43">
        <v>6.93</v>
      </c>
      <c r="L340" s="43">
        <v>7.6</v>
      </c>
      <c r="M340" s="43">
        <v>323.91000000000003</v>
      </c>
      <c r="N340" s="43">
        <v>64.78</v>
      </c>
      <c r="O340" s="43">
        <v>388.69</v>
      </c>
    </row>
    <row r="341" spans="1:15" x14ac:dyDescent="0.2">
      <c r="A341" s="66">
        <v>100074</v>
      </c>
      <c r="B341" s="43" t="s">
        <v>66</v>
      </c>
      <c r="C341" s="43" t="s">
        <v>301</v>
      </c>
      <c r="D341" s="43">
        <v>43845</v>
      </c>
      <c r="E341" s="43">
        <v>4</v>
      </c>
      <c r="F341" s="43">
        <v>250.56</v>
      </c>
      <c r="G341" s="43">
        <v>5.32</v>
      </c>
      <c r="H341" s="43">
        <v>30.81</v>
      </c>
      <c r="I341" s="43">
        <v>0.28999999999999998</v>
      </c>
      <c r="J341" s="43">
        <v>22.41</v>
      </c>
      <c r="K341" s="43">
        <v>6.93</v>
      </c>
      <c r="L341" s="43">
        <v>7.6</v>
      </c>
      <c r="M341" s="43">
        <v>323.91000000000003</v>
      </c>
      <c r="N341" s="43">
        <v>64.78</v>
      </c>
      <c r="O341" s="43">
        <v>388.69</v>
      </c>
    </row>
    <row r="342" spans="1:15" x14ac:dyDescent="0.2">
      <c r="A342" s="66">
        <v>100074</v>
      </c>
      <c r="B342" s="43" t="s">
        <v>66</v>
      </c>
      <c r="C342" s="43" t="s">
        <v>301</v>
      </c>
      <c r="D342" s="43">
        <v>43845</v>
      </c>
      <c r="E342" s="43">
        <v>5</v>
      </c>
      <c r="F342" s="43">
        <v>250.56</v>
      </c>
      <c r="G342" s="43">
        <v>5.32</v>
      </c>
      <c r="H342" s="43">
        <v>35.299999999999997</v>
      </c>
      <c r="I342" s="43">
        <v>0.33</v>
      </c>
      <c r="J342" s="43">
        <v>22.41</v>
      </c>
      <c r="K342" s="43">
        <v>6.93</v>
      </c>
      <c r="L342" s="43">
        <v>7.6</v>
      </c>
      <c r="M342" s="43">
        <v>328.44</v>
      </c>
      <c r="N342" s="43">
        <v>65.69</v>
      </c>
      <c r="O342" s="43">
        <v>394.13</v>
      </c>
    </row>
    <row r="343" spans="1:15" x14ac:dyDescent="0.2">
      <c r="A343" s="66">
        <v>100074</v>
      </c>
      <c r="B343" s="43" t="s">
        <v>66</v>
      </c>
      <c r="C343" s="43" t="s">
        <v>301</v>
      </c>
      <c r="D343" s="43">
        <v>43845</v>
      </c>
      <c r="E343" s="43">
        <v>6</v>
      </c>
      <c r="F343" s="43">
        <v>250.56</v>
      </c>
      <c r="G343" s="43">
        <v>5.32</v>
      </c>
      <c r="H343" s="43">
        <v>35.299999999999997</v>
      </c>
      <c r="I343" s="43">
        <v>0.33</v>
      </c>
      <c r="J343" s="43">
        <v>22.41</v>
      </c>
      <c r="K343" s="43">
        <v>6.93</v>
      </c>
      <c r="L343" s="43">
        <v>7.6</v>
      </c>
      <c r="M343" s="43">
        <v>328.44</v>
      </c>
      <c r="N343" s="43">
        <v>65.69</v>
      </c>
      <c r="O343" s="43">
        <v>394.13</v>
      </c>
    </row>
    <row r="344" spans="1:15" x14ac:dyDescent="0.2">
      <c r="A344" s="66">
        <v>100074</v>
      </c>
      <c r="B344" s="43" t="s">
        <v>66</v>
      </c>
      <c r="C344" s="43" t="s">
        <v>301</v>
      </c>
      <c r="D344" s="43">
        <v>43845</v>
      </c>
      <c r="E344" s="43">
        <v>7</v>
      </c>
      <c r="F344" s="43">
        <v>250.56</v>
      </c>
      <c r="G344" s="43">
        <v>5.32</v>
      </c>
      <c r="H344" s="43">
        <v>35.299999999999997</v>
      </c>
      <c r="I344" s="43">
        <v>0.33</v>
      </c>
      <c r="J344" s="43">
        <v>22.41</v>
      </c>
      <c r="K344" s="43">
        <v>6.93</v>
      </c>
      <c r="L344" s="43">
        <v>7.6</v>
      </c>
      <c r="M344" s="43">
        <v>328.44</v>
      </c>
      <c r="N344" s="43">
        <v>65.69</v>
      </c>
      <c r="O344" s="43">
        <v>394.13</v>
      </c>
    </row>
    <row r="345" spans="1:15" x14ac:dyDescent="0.2">
      <c r="A345" s="66">
        <v>100074</v>
      </c>
      <c r="B345" s="43" t="s">
        <v>66</v>
      </c>
      <c r="C345" s="43" t="s">
        <v>301</v>
      </c>
      <c r="D345" s="43">
        <v>43845</v>
      </c>
      <c r="E345" s="43">
        <v>8</v>
      </c>
      <c r="F345" s="43">
        <v>250.56</v>
      </c>
      <c r="G345" s="43">
        <v>5.32</v>
      </c>
      <c r="H345" s="43">
        <v>35.299999999999997</v>
      </c>
      <c r="I345" s="43">
        <v>0.33</v>
      </c>
      <c r="J345" s="43">
        <v>22.41</v>
      </c>
      <c r="K345" s="43">
        <v>6.93</v>
      </c>
      <c r="L345" s="43">
        <v>7.6</v>
      </c>
      <c r="M345" s="43">
        <v>328.44</v>
      </c>
      <c r="N345" s="43">
        <v>65.69</v>
      </c>
      <c r="O345" s="43">
        <v>394.13</v>
      </c>
    </row>
    <row r="346" spans="1:15" x14ac:dyDescent="0.2">
      <c r="A346" s="66">
        <v>100074</v>
      </c>
      <c r="B346" s="43" t="s">
        <v>66</v>
      </c>
      <c r="C346" s="43" t="s">
        <v>301</v>
      </c>
      <c r="D346" s="43">
        <v>43845</v>
      </c>
      <c r="E346" s="43">
        <v>9</v>
      </c>
      <c r="F346" s="43">
        <v>250.56</v>
      </c>
      <c r="G346" s="43">
        <v>5.32</v>
      </c>
      <c r="H346" s="43">
        <v>35.299999999999997</v>
      </c>
      <c r="I346" s="43">
        <v>0.33</v>
      </c>
      <c r="J346" s="43">
        <v>22.41</v>
      </c>
      <c r="K346" s="43">
        <v>6.93</v>
      </c>
      <c r="L346" s="43">
        <v>7.6</v>
      </c>
      <c r="M346" s="43">
        <v>328.44</v>
      </c>
      <c r="N346" s="43">
        <v>65.69</v>
      </c>
      <c r="O346" s="43">
        <v>394.13</v>
      </c>
    </row>
    <row r="347" spans="1:15" x14ac:dyDescent="0.2">
      <c r="A347" s="66">
        <v>100074</v>
      </c>
      <c r="B347" s="43" t="s">
        <v>66</v>
      </c>
      <c r="C347" s="43" t="s">
        <v>301</v>
      </c>
      <c r="D347" s="43">
        <v>43845</v>
      </c>
      <c r="E347" s="43">
        <v>10</v>
      </c>
      <c r="F347" s="43">
        <v>250.56</v>
      </c>
      <c r="G347" s="43">
        <v>5.32</v>
      </c>
      <c r="H347" s="43">
        <v>38.71</v>
      </c>
      <c r="I347" s="43">
        <v>0.36</v>
      </c>
      <c r="J347" s="43">
        <v>22.41</v>
      </c>
      <c r="K347" s="43">
        <v>6.93</v>
      </c>
      <c r="L347" s="43">
        <v>7.6</v>
      </c>
      <c r="M347" s="43">
        <v>331.89</v>
      </c>
      <c r="N347" s="43">
        <v>66.38</v>
      </c>
      <c r="O347" s="43">
        <v>398.27</v>
      </c>
    </row>
    <row r="348" spans="1:15" x14ac:dyDescent="0.2">
      <c r="A348" s="66">
        <v>100074</v>
      </c>
      <c r="B348" s="43" t="s">
        <v>66</v>
      </c>
      <c r="C348" s="43" t="s">
        <v>301</v>
      </c>
      <c r="D348" s="43">
        <v>43845</v>
      </c>
      <c r="E348" s="43">
        <v>11</v>
      </c>
      <c r="F348" s="43">
        <v>250.56</v>
      </c>
      <c r="G348" s="43">
        <v>5.32</v>
      </c>
      <c r="H348" s="43">
        <v>38.71</v>
      </c>
      <c r="I348" s="43">
        <v>0.36</v>
      </c>
      <c r="J348" s="43">
        <v>22.41</v>
      </c>
      <c r="K348" s="43">
        <v>6.93</v>
      </c>
      <c r="L348" s="43">
        <v>7.6</v>
      </c>
      <c r="M348" s="43">
        <v>331.89</v>
      </c>
      <c r="N348" s="43">
        <v>66.38</v>
      </c>
      <c r="O348" s="43">
        <v>398.27</v>
      </c>
    </row>
    <row r="349" spans="1:15" x14ac:dyDescent="0.2">
      <c r="A349" s="66">
        <v>100074</v>
      </c>
      <c r="B349" s="43" t="s">
        <v>66</v>
      </c>
      <c r="C349" s="43" t="s">
        <v>301</v>
      </c>
      <c r="D349" s="43">
        <v>43845</v>
      </c>
      <c r="E349" s="43">
        <v>12</v>
      </c>
      <c r="F349" s="43">
        <v>250.56</v>
      </c>
      <c r="G349" s="43">
        <v>5.32</v>
      </c>
      <c r="H349" s="43">
        <v>38.71</v>
      </c>
      <c r="I349" s="43">
        <v>0.36</v>
      </c>
      <c r="J349" s="43">
        <v>22.41</v>
      </c>
      <c r="K349" s="43">
        <v>6.93</v>
      </c>
      <c r="L349" s="43">
        <v>7.6</v>
      </c>
      <c r="M349" s="43">
        <v>331.89</v>
      </c>
      <c r="N349" s="43">
        <v>66.38</v>
      </c>
      <c r="O349" s="43">
        <v>398.27</v>
      </c>
    </row>
    <row r="350" spans="1:15" x14ac:dyDescent="0.2">
      <c r="A350" s="66">
        <v>100074</v>
      </c>
      <c r="B350" s="43" t="s">
        <v>66</v>
      </c>
      <c r="C350" s="43" t="s">
        <v>301</v>
      </c>
      <c r="D350" s="43">
        <v>43845</v>
      </c>
      <c r="E350" s="43">
        <v>13</v>
      </c>
      <c r="F350" s="43">
        <v>250.56</v>
      </c>
      <c r="G350" s="43">
        <v>5.32</v>
      </c>
      <c r="H350" s="43">
        <v>35.299999999999997</v>
      </c>
      <c r="I350" s="43">
        <v>0.33</v>
      </c>
      <c r="J350" s="43">
        <v>22.41</v>
      </c>
      <c r="K350" s="43">
        <v>6.93</v>
      </c>
      <c r="L350" s="43">
        <v>7.6</v>
      </c>
      <c r="M350" s="43">
        <v>328.44</v>
      </c>
      <c r="N350" s="43">
        <v>65.69</v>
      </c>
      <c r="O350" s="43">
        <v>394.13</v>
      </c>
    </row>
    <row r="351" spans="1:15" x14ac:dyDescent="0.2">
      <c r="A351" s="66">
        <v>100074</v>
      </c>
      <c r="B351" s="43" t="s">
        <v>66</v>
      </c>
      <c r="C351" s="43" t="s">
        <v>301</v>
      </c>
      <c r="D351" s="43">
        <v>43845</v>
      </c>
      <c r="E351" s="43">
        <v>14</v>
      </c>
      <c r="F351" s="43">
        <v>250.56</v>
      </c>
      <c r="G351" s="43">
        <v>5.32</v>
      </c>
      <c r="H351" s="43">
        <v>35.299999999999997</v>
      </c>
      <c r="I351" s="43">
        <v>0.33</v>
      </c>
      <c r="J351" s="43">
        <v>22.41</v>
      </c>
      <c r="K351" s="43">
        <v>6.93</v>
      </c>
      <c r="L351" s="43">
        <v>7.6</v>
      </c>
      <c r="M351" s="43">
        <v>328.44</v>
      </c>
      <c r="N351" s="43">
        <v>65.69</v>
      </c>
      <c r="O351" s="43">
        <v>394.13</v>
      </c>
    </row>
    <row r="352" spans="1:15" x14ac:dyDescent="0.2">
      <c r="A352" s="66">
        <v>100074</v>
      </c>
      <c r="B352" s="43" t="s">
        <v>66</v>
      </c>
      <c r="C352" s="43" t="s">
        <v>301</v>
      </c>
      <c r="D352" s="43">
        <v>43845</v>
      </c>
      <c r="E352" s="43">
        <v>15</v>
      </c>
      <c r="F352" s="43">
        <v>250.56</v>
      </c>
      <c r="G352" s="43">
        <v>5.32</v>
      </c>
      <c r="H352" s="43">
        <v>35.299999999999997</v>
      </c>
      <c r="I352" s="43">
        <v>0.33</v>
      </c>
      <c r="J352" s="43">
        <v>22.41</v>
      </c>
      <c r="K352" s="43">
        <v>6.93</v>
      </c>
      <c r="L352" s="43">
        <v>7.6</v>
      </c>
      <c r="M352" s="43">
        <v>328.44</v>
      </c>
      <c r="N352" s="43">
        <v>65.69</v>
      </c>
      <c r="O352" s="43">
        <v>394.13</v>
      </c>
    </row>
    <row r="353" spans="1:15" x14ac:dyDescent="0.2">
      <c r="A353" s="66">
        <v>100074</v>
      </c>
      <c r="B353" s="43" t="s">
        <v>66</v>
      </c>
      <c r="C353" s="43" t="s">
        <v>301</v>
      </c>
      <c r="D353" s="43">
        <v>43845</v>
      </c>
      <c r="E353" s="43">
        <v>16</v>
      </c>
      <c r="F353" s="43">
        <v>250.56</v>
      </c>
      <c r="G353" s="43">
        <v>5.32</v>
      </c>
      <c r="H353" s="43">
        <v>35.299999999999997</v>
      </c>
      <c r="I353" s="43">
        <v>0.33</v>
      </c>
      <c r="J353" s="43">
        <v>22.41</v>
      </c>
      <c r="K353" s="43">
        <v>6.93</v>
      </c>
      <c r="L353" s="43">
        <v>7.6</v>
      </c>
      <c r="M353" s="43">
        <v>328.44</v>
      </c>
      <c r="N353" s="43">
        <v>65.69</v>
      </c>
      <c r="O353" s="43">
        <v>394.13</v>
      </c>
    </row>
    <row r="354" spans="1:15" x14ac:dyDescent="0.2">
      <c r="A354" s="66">
        <v>100074</v>
      </c>
      <c r="B354" s="43" t="s">
        <v>66</v>
      </c>
      <c r="C354" s="43" t="s">
        <v>301</v>
      </c>
      <c r="D354" s="43">
        <v>43845</v>
      </c>
      <c r="E354" s="43">
        <v>17</v>
      </c>
      <c r="F354" s="43">
        <v>250.56</v>
      </c>
      <c r="G354" s="43">
        <v>5.32</v>
      </c>
      <c r="H354" s="43">
        <v>35.299999999999997</v>
      </c>
      <c r="I354" s="43">
        <v>0.33</v>
      </c>
      <c r="J354" s="43">
        <v>22.41</v>
      </c>
      <c r="K354" s="43">
        <v>6.93</v>
      </c>
      <c r="L354" s="43">
        <v>7.6</v>
      </c>
      <c r="M354" s="43">
        <v>328.44</v>
      </c>
      <c r="N354" s="43">
        <v>65.69</v>
      </c>
      <c r="O354" s="43">
        <v>394.13</v>
      </c>
    </row>
    <row r="355" spans="1:15" x14ac:dyDescent="0.2">
      <c r="A355" s="66">
        <v>100074</v>
      </c>
      <c r="B355" s="43" t="s">
        <v>66</v>
      </c>
      <c r="C355" s="43" t="s">
        <v>301</v>
      </c>
      <c r="D355" s="43">
        <v>43845</v>
      </c>
      <c r="E355" s="43">
        <v>18</v>
      </c>
      <c r="F355" s="43">
        <v>250.56</v>
      </c>
      <c r="G355" s="43">
        <v>5.32</v>
      </c>
      <c r="H355" s="43">
        <v>35.299999999999997</v>
      </c>
      <c r="I355" s="43">
        <v>0.33</v>
      </c>
      <c r="J355" s="43">
        <v>22.41</v>
      </c>
      <c r="K355" s="43">
        <v>6.93</v>
      </c>
      <c r="L355" s="43">
        <v>7.6</v>
      </c>
      <c r="M355" s="43">
        <v>328.44</v>
      </c>
      <c r="N355" s="43">
        <v>65.69</v>
      </c>
      <c r="O355" s="43">
        <v>394.13</v>
      </c>
    </row>
    <row r="356" spans="1:15" x14ac:dyDescent="0.2">
      <c r="A356" s="66">
        <v>100074</v>
      </c>
      <c r="B356" s="43" t="s">
        <v>66</v>
      </c>
      <c r="C356" s="43" t="s">
        <v>301</v>
      </c>
      <c r="D356" s="43">
        <v>43845</v>
      </c>
      <c r="E356" s="43">
        <v>19</v>
      </c>
      <c r="F356" s="43">
        <v>250.56</v>
      </c>
      <c r="G356" s="43">
        <v>5.32</v>
      </c>
      <c r="H356" s="43">
        <v>38.71</v>
      </c>
      <c r="I356" s="43">
        <v>0.36</v>
      </c>
      <c r="J356" s="43">
        <v>22.41</v>
      </c>
      <c r="K356" s="43">
        <v>6.93</v>
      </c>
      <c r="L356" s="43">
        <v>7.6</v>
      </c>
      <c r="M356" s="43">
        <v>331.89</v>
      </c>
      <c r="N356" s="43">
        <v>66.38</v>
      </c>
      <c r="O356" s="43">
        <v>398.27</v>
      </c>
    </row>
    <row r="357" spans="1:15" x14ac:dyDescent="0.2">
      <c r="A357" s="66">
        <v>100074</v>
      </c>
      <c r="B357" s="43" t="s">
        <v>66</v>
      </c>
      <c r="C357" s="43" t="s">
        <v>301</v>
      </c>
      <c r="D357" s="43">
        <v>43845</v>
      </c>
      <c r="E357" s="43">
        <v>20</v>
      </c>
      <c r="F357" s="43">
        <v>250.56</v>
      </c>
      <c r="G357" s="43">
        <v>5.32</v>
      </c>
      <c r="H357" s="43">
        <v>38.71</v>
      </c>
      <c r="I357" s="43">
        <v>0.36</v>
      </c>
      <c r="J357" s="43">
        <v>22.41</v>
      </c>
      <c r="K357" s="43">
        <v>6.93</v>
      </c>
      <c r="L357" s="43">
        <v>7.6</v>
      </c>
      <c r="M357" s="43">
        <v>331.89</v>
      </c>
      <c r="N357" s="43">
        <v>66.38</v>
      </c>
      <c r="O357" s="43">
        <v>398.27</v>
      </c>
    </row>
    <row r="358" spans="1:15" x14ac:dyDescent="0.2">
      <c r="A358" s="66">
        <v>100074</v>
      </c>
      <c r="B358" s="43" t="s">
        <v>66</v>
      </c>
      <c r="C358" s="43" t="s">
        <v>301</v>
      </c>
      <c r="D358" s="43">
        <v>43845</v>
      </c>
      <c r="E358" s="43">
        <v>21</v>
      </c>
      <c r="F358" s="43">
        <v>250.56</v>
      </c>
      <c r="G358" s="43">
        <v>5.32</v>
      </c>
      <c r="H358" s="43">
        <v>38.71</v>
      </c>
      <c r="I358" s="43">
        <v>0.36</v>
      </c>
      <c r="J358" s="43">
        <v>22.41</v>
      </c>
      <c r="K358" s="43">
        <v>6.93</v>
      </c>
      <c r="L358" s="43">
        <v>7.6</v>
      </c>
      <c r="M358" s="43">
        <v>331.89</v>
      </c>
      <c r="N358" s="43">
        <v>66.38</v>
      </c>
      <c r="O358" s="43">
        <v>398.27</v>
      </c>
    </row>
    <row r="359" spans="1:15" x14ac:dyDescent="0.2">
      <c r="A359" s="66">
        <v>100074</v>
      </c>
      <c r="B359" s="43" t="s">
        <v>66</v>
      </c>
      <c r="C359" s="43" t="s">
        <v>301</v>
      </c>
      <c r="D359" s="43">
        <v>43845</v>
      </c>
      <c r="E359" s="43">
        <v>22</v>
      </c>
      <c r="F359" s="43">
        <v>250.56</v>
      </c>
      <c r="G359" s="43">
        <v>5.32</v>
      </c>
      <c r="H359" s="43">
        <v>35.299999999999997</v>
      </c>
      <c r="I359" s="43">
        <v>0.33</v>
      </c>
      <c r="J359" s="43">
        <v>22.41</v>
      </c>
      <c r="K359" s="43">
        <v>6.93</v>
      </c>
      <c r="L359" s="43">
        <v>7.6</v>
      </c>
      <c r="M359" s="43">
        <v>328.44</v>
      </c>
      <c r="N359" s="43">
        <v>65.69</v>
      </c>
      <c r="O359" s="43">
        <v>394.13</v>
      </c>
    </row>
    <row r="360" spans="1:15" x14ac:dyDescent="0.2">
      <c r="A360" s="66">
        <v>100074</v>
      </c>
      <c r="B360" s="43" t="s">
        <v>66</v>
      </c>
      <c r="C360" s="43" t="s">
        <v>301</v>
      </c>
      <c r="D360" s="43">
        <v>43845</v>
      </c>
      <c r="E360" s="43">
        <v>23</v>
      </c>
      <c r="F360" s="43">
        <v>250.56</v>
      </c>
      <c r="G360" s="43">
        <v>5.32</v>
      </c>
      <c r="H360" s="43">
        <v>35.299999999999997</v>
      </c>
      <c r="I360" s="43">
        <v>0.33</v>
      </c>
      <c r="J360" s="43">
        <v>22.41</v>
      </c>
      <c r="K360" s="43">
        <v>6.93</v>
      </c>
      <c r="L360" s="43">
        <v>7.6</v>
      </c>
      <c r="M360" s="43">
        <v>328.44</v>
      </c>
      <c r="N360" s="43">
        <v>65.69</v>
      </c>
      <c r="O360" s="43">
        <v>394.13</v>
      </c>
    </row>
    <row r="361" spans="1:15" x14ac:dyDescent="0.2">
      <c r="A361" s="66">
        <v>100074</v>
      </c>
      <c r="B361" s="43" t="s">
        <v>66</v>
      </c>
      <c r="C361" s="43" t="s">
        <v>301</v>
      </c>
      <c r="D361" s="43">
        <v>43845</v>
      </c>
      <c r="E361" s="43">
        <v>24</v>
      </c>
      <c r="F361" s="43">
        <v>250.56</v>
      </c>
      <c r="G361" s="43">
        <v>5.32</v>
      </c>
      <c r="H361" s="43">
        <v>30.81</v>
      </c>
      <c r="I361" s="43">
        <v>0.28999999999999998</v>
      </c>
      <c r="J361" s="43">
        <v>22.41</v>
      </c>
      <c r="K361" s="43">
        <v>6.93</v>
      </c>
      <c r="L361" s="43">
        <v>7.6</v>
      </c>
      <c r="M361" s="43">
        <v>323.91000000000003</v>
      </c>
      <c r="N361" s="43">
        <v>64.78</v>
      </c>
      <c r="O361" s="43">
        <v>388.69</v>
      </c>
    </row>
    <row r="362" spans="1:15" x14ac:dyDescent="0.2">
      <c r="A362" s="66">
        <v>100074</v>
      </c>
      <c r="B362" s="43" t="s">
        <v>66</v>
      </c>
      <c r="C362" s="43" t="s">
        <v>301</v>
      </c>
      <c r="D362" s="43">
        <v>43846</v>
      </c>
      <c r="E362" s="43">
        <v>1</v>
      </c>
      <c r="F362" s="43">
        <v>250.56</v>
      </c>
      <c r="G362" s="43">
        <v>5.32</v>
      </c>
      <c r="H362" s="43">
        <v>30.81</v>
      </c>
      <c r="I362" s="43">
        <v>0.28999999999999998</v>
      </c>
      <c r="J362" s="43">
        <v>22.41</v>
      </c>
      <c r="K362" s="43">
        <v>6.93</v>
      </c>
      <c r="L362" s="43">
        <v>7.6</v>
      </c>
      <c r="M362" s="43">
        <v>323.91000000000003</v>
      </c>
      <c r="N362" s="43">
        <v>64.78</v>
      </c>
      <c r="O362" s="43">
        <v>388.69</v>
      </c>
    </row>
    <row r="363" spans="1:15" x14ac:dyDescent="0.2">
      <c r="A363" s="66">
        <v>100074</v>
      </c>
      <c r="B363" s="43" t="s">
        <v>66</v>
      </c>
      <c r="C363" s="43" t="s">
        <v>301</v>
      </c>
      <c r="D363" s="43">
        <v>43846</v>
      </c>
      <c r="E363" s="43">
        <v>2</v>
      </c>
      <c r="F363" s="43">
        <v>250.56</v>
      </c>
      <c r="G363" s="43">
        <v>5.32</v>
      </c>
      <c r="H363" s="43">
        <v>30.81</v>
      </c>
      <c r="I363" s="43">
        <v>0.28999999999999998</v>
      </c>
      <c r="J363" s="43">
        <v>22.41</v>
      </c>
      <c r="K363" s="43">
        <v>6.93</v>
      </c>
      <c r="L363" s="43">
        <v>7.6</v>
      </c>
      <c r="M363" s="43">
        <v>323.91000000000003</v>
      </c>
      <c r="N363" s="43">
        <v>64.78</v>
      </c>
      <c r="O363" s="43">
        <v>388.69</v>
      </c>
    </row>
    <row r="364" spans="1:15" x14ac:dyDescent="0.2">
      <c r="A364" s="66">
        <v>100074</v>
      </c>
      <c r="B364" s="43" t="s">
        <v>66</v>
      </c>
      <c r="C364" s="43" t="s">
        <v>301</v>
      </c>
      <c r="D364" s="43">
        <v>43846</v>
      </c>
      <c r="E364" s="43">
        <v>3</v>
      </c>
      <c r="F364" s="43">
        <v>250.56</v>
      </c>
      <c r="G364" s="43">
        <v>5.32</v>
      </c>
      <c r="H364" s="43">
        <v>30.81</v>
      </c>
      <c r="I364" s="43">
        <v>0.28999999999999998</v>
      </c>
      <c r="J364" s="43">
        <v>22.41</v>
      </c>
      <c r="K364" s="43">
        <v>6.93</v>
      </c>
      <c r="L364" s="43">
        <v>7.6</v>
      </c>
      <c r="M364" s="43">
        <v>323.91000000000003</v>
      </c>
      <c r="N364" s="43">
        <v>64.78</v>
      </c>
      <c r="O364" s="43">
        <v>388.69</v>
      </c>
    </row>
    <row r="365" spans="1:15" x14ac:dyDescent="0.2">
      <c r="A365" s="66">
        <v>100074</v>
      </c>
      <c r="B365" s="43" t="s">
        <v>66</v>
      </c>
      <c r="C365" s="43" t="s">
        <v>301</v>
      </c>
      <c r="D365" s="43">
        <v>43846</v>
      </c>
      <c r="E365" s="43">
        <v>4</v>
      </c>
      <c r="F365" s="43">
        <v>250.56</v>
      </c>
      <c r="G365" s="43">
        <v>5.32</v>
      </c>
      <c r="H365" s="43">
        <v>30.81</v>
      </c>
      <c r="I365" s="43">
        <v>0.28999999999999998</v>
      </c>
      <c r="J365" s="43">
        <v>22.41</v>
      </c>
      <c r="K365" s="43">
        <v>6.93</v>
      </c>
      <c r="L365" s="43">
        <v>7.6</v>
      </c>
      <c r="M365" s="43">
        <v>323.91000000000003</v>
      </c>
      <c r="N365" s="43">
        <v>64.78</v>
      </c>
      <c r="O365" s="43">
        <v>388.69</v>
      </c>
    </row>
    <row r="366" spans="1:15" x14ac:dyDescent="0.2">
      <c r="A366" s="66">
        <v>100074</v>
      </c>
      <c r="B366" s="43" t="s">
        <v>66</v>
      </c>
      <c r="C366" s="43" t="s">
        <v>301</v>
      </c>
      <c r="D366" s="43">
        <v>43846</v>
      </c>
      <c r="E366" s="43">
        <v>5</v>
      </c>
      <c r="F366" s="43">
        <v>250.56</v>
      </c>
      <c r="G366" s="43">
        <v>5.32</v>
      </c>
      <c r="H366" s="43">
        <v>35.299999999999997</v>
      </c>
      <c r="I366" s="43">
        <v>0.33</v>
      </c>
      <c r="J366" s="43">
        <v>22.41</v>
      </c>
      <c r="K366" s="43">
        <v>6.93</v>
      </c>
      <c r="L366" s="43">
        <v>7.6</v>
      </c>
      <c r="M366" s="43">
        <v>328.44</v>
      </c>
      <c r="N366" s="43">
        <v>65.69</v>
      </c>
      <c r="O366" s="43">
        <v>394.13</v>
      </c>
    </row>
    <row r="367" spans="1:15" x14ac:dyDescent="0.2">
      <c r="A367" s="66">
        <v>100074</v>
      </c>
      <c r="B367" s="43" t="s">
        <v>66</v>
      </c>
      <c r="C367" s="43" t="s">
        <v>301</v>
      </c>
      <c r="D367" s="43">
        <v>43846</v>
      </c>
      <c r="E367" s="43">
        <v>6</v>
      </c>
      <c r="F367" s="43">
        <v>250.56</v>
      </c>
      <c r="G367" s="43">
        <v>5.32</v>
      </c>
      <c r="H367" s="43">
        <v>35.299999999999997</v>
      </c>
      <c r="I367" s="43">
        <v>0.33</v>
      </c>
      <c r="J367" s="43">
        <v>22.41</v>
      </c>
      <c r="K367" s="43">
        <v>6.93</v>
      </c>
      <c r="L367" s="43">
        <v>7.6</v>
      </c>
      <c r="M367" s="43">
        <v>328.44</v>
      </c>
      <c r="N367" s="43">
        <v>65.69</v>
      </c>
      <c r="O367" s="43">
        <v>394.13</v>
      </c>
    </row>
    <row r="368" spans="1:15" x14ac:dyDescent="0.2">
      <c r="A368" s="66">
        <v>100074</v>
      </c>
      <c r="B368" s="43" t="s">
        <v>66</v>
      </c>
      <c r="C368" s="43" t="s">
        <v>301</v>
      </c>
      <c r="D368" s="43">
        <v>43846</v>
      </c>
      <c r="E368" s="43">
        <v>7</v>
      </c>
      <c r="F368" s="43">
        <v>250.56</v>
      </c>
      <c r="G368" s="43">
        <v>5.32</v>
      </c>
      <c r="H368" s="43">
        <v>35.299999999999997</v>
      </c>
      <c r="I368" s="43">
        <v>0.33</v>
      </c>
      <c r="J368" s="43">
        <v>22.41</v>
      </c>
      <c r="K368" s="43">
        <v>6.93</v>
      </c>
      <c r="L368" s="43">
        <v>7.6</v>
      </c>
      <c r="M368" s="43">
        <v>328.44</v>
      </c>
      <c r="N368" s="43">
        <v>65.69</v>
      </c>
      <c r="O368" s="43">
        <v>394.13</v>
      </c>
    </row>
    <row r="369" spans="1:15" x14ac:dyDescent="0.2">
      <c r="A369" s="66">
        <v>100074</v>
      </c>
      <c r="B369" s="43" t="s">
        <v>66</v>
      </c>
      <c r="C369" s="43" t="s">
        <v>301</v>
      </c>
      <c r="D369" s="43">
        <v>43846</v>
      </c>
      <c r="E369" s="43">
        <v>8</v>
      </c>
      <c r="F369" s="43">
        <v>250.56</v>
      </c>
      <c r="G369" s="43">
        <v>5.32</v>
      </c>
      <c r="H369" s="43">
        <v>35.299999999999997</v>
      </c>
      <c r="I369" s="43">
        <v>0.33</v>
      </c>
      <c r="J369" s="43">
        <v>22.41</v>
      </c>
      <c r="K369" s="43">
        <v>6.93</v>
      </c>
      <c r="L369" s="43">
        <v>7.6</v>
      </c>
      <c r="M369" s="43">
        <v>328.44</v>
      </c>
      <c r="N369" s="43">
        <v>65.69</v>
      </c>
      <c r="O369" s="43">
        <v>394.13</v>
      </c>
    </row>
    <row r="370" spans="1:15" x14ac:dyDescent="0.2">
      <c r="A370" s="66">
        <v>100074</v>
      </c>
      <c r="B370" s="43" t="s">
        <v>66</v>
      </c>
      <c r="C370" s="43" t="s">
        <v>301</v>
      </c>
      <c r="D370" s="43">
        <v>43846</v>
      </c>
      <c r="E370" s="43">
        <v>9</v>
      </c>
      <c r="F370" s="43">
        <v>250.56</v>
      </c>
      <c r="G370" s="43">
        <v>5.32</v>
      </c>
      <c r="H370" s="43">
        <v>35.299999999999997</v>
      </c>
      <c r="I370" s="43">
        <v>0.33</v>
      </c>
      <c r="J370" s="43">
        <v>22.41</v>
      </c>
      <c r="K370" s="43">
        <v>6.93</v>
      </c>
      <c r="L370" s="43">
        <v>7.6</v>
      </c>
      <c r="M370" s="43">
        <v>328.44</v>
      </c>
      <c r="N370" s="43">
        <v>65.69</v>
      </c>
      <c r="O370" s="43">
        <v>394.13</v>
      </c>
    </row>
    <row r="371" spans="1:15" x14ac:dyDescent="0.2">
      <c r="A371" s="66">
        <v>100074</v>
      </c>
      <c r="B371" s="43" t="s">
        <v>66</v>
      </c>
      <c r="C371" s="43" t="s">
        <v>301</v>
      </c>
      <c r="D371" s="43">
        <v>43846</v>
      </c>
      <c r="E371" s="43">
        <v>10</v>
      </c>
      <c r="F371" s="43">
        <v>250.56</v>
      </c>
      <c r="G371" s="43">
        <v>5.32</v>
      </c>
      <c r="H371" s="43">
        <v>38.71</v>
      </c>
      <c r="I371" s="43">
        <v>0.36</v>
      </c>
      <c r="J371" s="43">
        <v>22.41</v>
      </c>
      <c r="K371" s="43">
        <v>6.93</v>
      </c>
      <c r="L371" s="43">
        <v>7.6</v>
      </c>
      <c r="M371" s="43">
        <v>331.89</v>
      </c>
      <c r="N371" s="43">
        <v>66.38</v>
      </c>
      <c r="O371" s="43">
        <v>398.27</v>
      </c>
    </row>
    <row r="372" spans="1:15" x14ac:dyDescent="0.2">
      <c r="A372" s="66">
        <v>100074</v>
      </c>
      <c r="B372" s="43" t="s">
        <v>66</v>
      </c>
      <c r="C372" s="43" t="s">
        <v>301</v>
      </c>
      <c r="D372" s="43">
        <v>43846</v>
      </c>
      <c r="E372" s="43">
        <v>11</v>
      </c>
      <c r="F372" s="43">
        <v>250.56</v>
      </c>
      <c r="G372" s="43">
        <v>5.32</v>
      </c>
      <c r="H372" s="43">
        <v>38.71</v>
      </c>
      <c r="I372" s="43">
        <v>0.36</v>
      </c>
      <c r="J372" s="43">
        <v>22.41</v>
      </c>
      <c r="K372" s="43">
        <v>6.93</v>
      </c>
      <c r="L372" s="43">
        <v>7.6</v>
      </c>
      <c r="M372" s="43">
        <v>331.89</v>
      </c>
      <c r="N372" s="43">
        <v>66.38</v>
      </c>
      <c r="O372" s="43">
        <v>398.27</v>
      </c>
    </row>
    <row r="373" spans="1:15" x14ac:dyDescent="0.2">
      <c r="A373" s="66">
        <v>100074</v>
      </c>
      <c r="B373" s="43" t="s">
        <v>66</v>
      </c>
      <c r="C373" s="43" t="s">
        <v>301</v>
      </c>
      <c r="D373" s="43">
        <v>43846</v>
      </c>
      <c r="E373" s="43">
        <v>12</v>
      </c>
      <c r="F373" s="43">
        <v>250.56</v>
      </c>
      <c r="G373" s="43">
        <v>5.32</v>
      </c>
      <c r="H373" s="43">
        <v>38.71</v>
      </c>
      <c r="I373" s="43">
        <v>0.36</v>
      </c>
      <c r="J373" s="43">
        <v>22.41</v>
      </c>
      <c r="K373" s="43">
        <v>6.93</v>
      </c>
      <c r="L373" s="43">
        <v>7.6</v>
      </c>
      <c r="M373" s="43">
        <v>331.89</v>
      </c>
      <c r="N373" s="43">
        <v>66.38</v>
      </c>
      <c r="O373" s="43">
        <v>398.27</v>
      </c>
    </row>
    <row r="374" spans="1:15" x14ac:dyDescent="0.2">
      <c r="A374" s="66">
        <v>100074</v>
      </c>
      <c r="B374" s="43" t="s">
        <v>66</v>
      </c>
      <c r="C374" s="43" t="s">
        <v>301</v>
      </c>
      <c r="D374" s="43">
        <v>43846</v>
      </c>
      <c r="E374" s="43">
        <v>13</v>
      </c>
      <c r="F374" s="43">
        <v>250.56</v>
      </c>
      <c r="G374" s="43">
        <v>5.32</v>
      </c>
      <c r="H374" s="43">
        <v>35.299999999999997</v>
      </c>
      <c r="I374" s="43">
        <v>0.33</v>
      </c>
      <c r="J374" s="43">
        <v>22.41</v>
      </c>
      <c r="K374" s="43">
        <v>6.93</v>
      </c>
      <c r="L374" s="43">
        <v>7.6</v>
      </c>
      <c r="M374" s="43">
        <v>328.44</v>
      </c>
      <c r="N374" s="43">
        <v>65.69</v>
      </c>
      <c r="O374" s="43">
        <v>394.13</v>
      </c>
    </row>
    <row r="375" spans="1:15" x14ac:dyDescent="0.2">
      <c r="A375" s="66">
        <v>100074</v>
      </c>
      <c r="B375" s="43" t="s">
        <v>66</v>
      </c>
      <c r="C375" s="43" t="s">
        <v>301</v>
      </c>
      <c r="D375" s="43">
        <v>43846</v>
      </c>
      <c r="E375" s="43">
        <v>14</v>
      </c>
      <c r="F375" s="43">
        <v>250.56</v>
      </c>
      <c r="G375" s="43">
        <v>5.32</v>
      </c>
      <c r="H375" s="43">
        <v>35.299999999999997</v>
      </c>
      <c r="I375" s="43">
        <v>0.33</v>
      </c>
      <c r="J375" s="43">
        <v>22.41</v>
      </c>
      <c r="K375" s="43">
        <v>6.93</v>
      </c>
      <c r="L375" s="43">
        <v>7.6</v>
      </c>
      <c r="M375" s="43">
        <v>328.44</v>
      </c>
      <c r="N375" s="43">
        <v>65.69</v>
      </c>
      <c r="O375" s="43">
        <v>394.13</v>
      </c>
    </row>
    <row r="376" spans="1:15" x14ac:dyDescent="0.2">
      <c r="A376" s="66">
        <v>100074</v>
      </c>
      <c r="B376" s="43" t="s">
        <v>66</v>
      </c>
      <c r="C376" s="43" t="s">
        <v>301</v>
      </c>
      <c r="D376" s="43">
        <v>43846</v>
      </c>
      <c r="E376" s="43">
        <v>15</v>
      </c>
      <c r="F376" s="43">
        <v>250.56</v>
      </c>
      <c r="G376" s="43">
        <v>5.32</v>
      </c>
      <c r="H376" s="43">
        <v>35.299999999999997</v>
      </c>
      <c r="I376" s="43">
        <v>0.33</v>
      </c>
      <c r="J376" s="43">
        <v>22.41</v>
      </c>
      <c r="K376" s="43">
        <v>6.93</v>
      </c>
      <c r="L376" s="43">
        <v>7.6</v>
      </c>
      <c r="M376" s="43">
        <v>328.44</v>
      </c>
      <c r="N376" s="43">
        <v>65.69</v>
      </c>
      <c r="O376" s="43">
        <v>394.13</v>
      </c>
    </row>
    <row r="377" spans="1:15" x14ac:dyDescent="0.2">
      <c r="A377" s="66">
        <v>100074</v>
      </c>
      <c r="B377" s="43" t="s">
        <v>66</v>
      </c>
      <c r="C377" s="43" t="s">
        <v>301</v>
      </c>
      <c r="D377" s="43">
        <v>43846</v>
      </c>
      <c r="E377" s="43">
        <v>16</v>
      </c>
      <c r="F377" s="43">
        <v>250.56</v>
      </c>
      <c r="G377" s="43">
        <v>5.32</v>
      </c>
      <c r="H377" s="43">
        <v>35.299999999999997</v>
      </c>
      <c r="I377" s="43">
        <v>0.33</v>
      </c>
      <c r="J377" s="43">
        <v>22.41</v>
      </c>
      <c r="K377" s="43">
        <v>6.93</v>
      </c>
      <c r="L377" s="43">
        <v>7.6</v>
      </c>
      <c r="M377" s="43">
        <v>328.44</v>
      </c>
      <c r="N377" s="43">
        <v>65.69</v>
      </c>
      <c r="O377" s="43">
        <v>394.13</v>
      </c>
    </row>
    <row r="378" spans="1:15" x14ac:dyDescent="0.2">
      <c r="A378" s="66">
        <v>100074</v>
      </c>
      <c r="B378" s="43" t="s">
        <v>66</v>
      </c>
      <c r="C378" s="43" t="s">
        <v>301</v>
      </c>
      <c r="D378" s="43">
        <v>43846</v>
      </c>
      <c r="E378" s="43">
        <v>17</v>
      </c>
      <c r="F378" s="43">
        <v>250.56</v>
      </c>
      <c r="G378" s="43">
        <v>5.32</v>
      </c>
      <c r="H378" s="43">
        <v>35.299999999999997</v>
      </c>
      <c r="I378" s="43">
        <v>0.33</v>
      </c>
      <c r="J378" s="43">
        <v>22.41</v>
      </c>
      <c r="K378" s="43">
        <v>6.93</v>
      </c>
      <c r="L378" s="43">
        <v>7.6</v>
      </c>
      <c r="M378" s="43">
        <v>328.44</v>
      </c>
      <c r="N378" s="43">
        <v>65.69</v>
      </c>
      <c r="O378" s="43">
        <v>394.13</v>
      </c>
    </row>
    <row r="379" spans="1:15" x14ac:dyDescent="0.2">
      <c r="A379" s="66">
        <v>100074</v>
      </c>
      <c r="B379" s="43" t="s">
        <v>66</v>
      </c>
      <c r="C379" s="43" t="s">
        <v>301</v>
      </c>
      <c r="D379" s="43">
        <v>43846</v>
      </c>
      <c r="E379" s="43">
        <v>18</v>
      </c>
      <c r="F379" s="43">
        <v>250.56</v>
      </c>
      <c r="G379" s="43">
        <v>5.32</v>
      </c>
      <c r="H379" s="43">
        <v>35.299999999999997</v>
      </c>
      <c r="I379" s="43">
        <v>0.33</v>
      </c>
      <c r="J379" s="43">
        <v>22.41</v>
      </c>
      <c r="K379" s="43">
        <v>6.93</v>
      </c>
      <c r="L379" s="43">
        <v>7.6</v>
      </c>
      <c r="M379" s="43">
        <v>328.44</v>
      </c>
      <c r="N379" s="43">
        <v>65.69</v>
      </c>
      <c r="O379" s="43">
        <v>394.13</v>
      </c>
    </row>
    <row r="380" spans="1:15" x14ac:dyDescent="0.2">
      <c r="A380" s="66">
        <v>100074</v>
      </c>
      <c r="B380" s="43" t="s">
        <v>66</v>
      </c>
      <c r="C380" s="43" t="s">
        <v>301</v>
      </c>
      <c r="D380" s="43">
        <v>43846</v>
      </c>
      <c r="E380" s="43">
        <v>19</v>
      </c>
      <c r="F380" s="43">
        <v>250.56</v>
      </c>
      <c r="G380" s="43">
        <v>5.32</v>
      </c>
      <c r="H380" s="43">
        <v>38.71</v>
      </c>
      <c r="I380" s="43">
        <v>0.36</v>
      </c>
      <c r="J380" s="43">
        <v>22.41</v>
      </c>
      <c r="K380" s="43">
        <v>6.93</v>
      </c>
      <c r="L380" s="43">
        <v>7.6</v>
      </c>
      <c r="M380" s="43">
        <v>331.89</v>
      </c>
      <c r="N380" s="43">
        <v>66.38</v>
      </c>
      <c r="O380" s="43">
        <v>398.27</v>
      </c>
    </row>
    <row r="381" spans="1:15" x14ac:dyDescent="0.2">
      <c r="A381" s="66">
        <v>100074</v>
      </c>
      <c r="B381" s="43" t="s">
        <v>66</v>
      </c>
      <c r="C381" s="43" t="s">
        <v>301</v>
      </c>
      <c r="D381" s="43">
        <v>43846</v>
      </c>
      <c r="E381" s="43">
        <v>20</v>
      </c>
      <c r="F381" s="43">
        <v>250.56</v>
      </c>
      <c r="G381" s="43">
        <v>5.32</v>
      </c>
      <c r="H381" s="43">
        <v>38.71</v>
      </c>
      <c r="I381" s="43">
        <v>0.36</v>
      </c>
      <c r="J381" s="43">
        <v>22.41</v>
      </c>
      <c r="K381" s="43">
        <v>6.93</v>
      </c>
      <c r="L381" s="43">
        <v>7.6</v>
      </c>
      <c r="M381" s="43">
        <v>331.89</v>
      </c>
      <c r="N381" s="43">
        <v>66.38</v>
      </c>
      <c r="O381" s="43">
        <v>398.27</v>
      </c>
    </row>
    <row r="382" spans="1:15" x14ac:dyDescent="0.2">
      <c r="A382" s="66">
        <v>100074</v>
      </c>
      <c r="B382" s="43" t="s">
        <v>66</v>
      </c>
      <c r="C382" s="43" t="s">
        <v>301</v>
      </c>
      <c r="D382" s="43">
        <v>43846</v>
      </c>
      <c r="E382" s="43">
        <v>21</v>
      </c>
      <c r="F382" s="43">
        <v>250.56</v>
      </c>
      <c r="G382" s="43">
        <v>5.32</v>
      </c>
      <c r="H382" s="43">
        <v>38.71</v>
      </c>
      <c r="I382" s="43">
        <v>0.36</v>
      </c>
      <c r="J382" s="43">
        <v>22.41</v>
      </c>
      <c r="K382" s="43">
        <v>6.93</v>
      </c>
      <c r="L382" s="43">
        <v>7.6</v>
      </c>
      <c r="M382" s="43">
        <v>331.89</v>
      </c>
      <c r="N382" s="43">
        <v>66.38</v>
      </c>
      <c r="O382" s="43">
        <v>398.27</v>
      </c>
    </row>
    <row r="383" spans="1:15" x14ac:dyDescent="0.2">
      <c r="A383" s="66">
        <v>100074</v>
      </c>
      <c r="B383" s="43" t="s">
        <v>66</v>
      </c>
      <c r="C383" s="43" t="s">
        <v>301</v>
      </c>
      <c r="D383" s="43">
        <v>43846</v>
      </c>
      <c r="E383" s="43">
        <v>22</v>
      </c>
      <c r="F383" s="43">
        <v>250.56</v>
      </c>
      <c r="G383" s="43">
        <v>5.32</v>
      </c>
      <c r="H383" s="43">
        <v>35.299999999999997</v>
      </c>
      <c r="I383" s="43">
        <v>0.33</v>
      </c>
      <c r="J383" s="43">
        <v>22.41</v>
      </c>
      <c r="K383" s="43">
        <v>6.93</v>
      </c>
      <c r="L383" s="43">
        <v>7.6</v>
      </c>
      <c r="M383" s="43">
        <v>328.44</v>
      </c>
      <c r="N383" s="43">
        <v>65.69</v>
      </c>
      <c r="O383" s="43">
        <v>394.13</v>
      </c>
    </row>
    <row r="384" spans="1:15" x14ac:dyDescent="0.2">
      <c r="A384" s="66">
        <v>100074</v>
      </c>
      <c r="B384" s="43" t="s">
        <v>66</v>
      </c>
      <c r="C384" s="43" t="s">
        <v>301</v>
      </c>
      <c r="D384" s="43">
        <v>43846</v>
      </c>
      <c r="E384" s="43">
        <v>23</v>
      </c>
      <c r="F384" s="43">
        <v>250.56</v>
      </c>
      <c r="G384" s="43">
        <v>5.32</v>
      </c>
      <c r="H384" s="43">
        <v>35.299999999999997</v>
      </c>
      <c r="I384" s="43">
        <v>0.33</v>
      </c>
      <c r="J384" s="43">
        <v>22.41</v>
      </c>
      <c r="K384" s="43">
        <v>6.93</v>
      </c>
      <c r="L384" s="43">
        <v>7.6</v>
      </c>
      <c r="M384" s="43">
        <v>328.44</v>
      </c>
      <c r="N384" s="43">
        <v>65.69</v>
      </c>
      <c r="O384" s="43">
        <v>394.13</v>
      </c>
    </row>
    <row r="385" spans="1:15" x14ac:dyDescent="0.2">
      <c r="A385" s="66">
        <v>100074</v>
      </c>
      <c r="B385" s="43" t="s">
        <v>66</v>
      </c>
      <c r="C385" s="43" t="s">
        <v>301</v>
      </c>
      <c r="D385" s="43">
        <v>43846</v>
      </c>
      <c r="E385" s="43">
        <v>24</v>
      </c>
      <c r="F385" s="43">
        <v>250.56</v>
      </c>
      <c r="G385" s="43">
        <v>5.32</v>
      </c>
      <c r="H385" s="43">
        <v>30.81</v>
      </c>
      <c r="I385" s="43">
        <v>0.28999999999999998</v>
      </c>
      <c r="J385" s="43">
        <v>22.41</v>
      </c>
      <c r="K385" s="43">
        <v>6.93</v>
      </c>
      <c r="L385" s="43">
        <v>7.6</v>
      </c>
      <c r="M385" s="43">
        <v>323.91000000000003</v>
      </c>
      <c r="N385" s="43">
        <v>64.78</v>
      </c>
      <c r="O385" s="43">
        <v>388.69</v>
      </c>
    </row>
    <row r="386" spans="1:15" x14ac:dyDescent="0.2">
      <c r="A386" s="66">
        <v>100074</v>
      </c>
      <c r="B386" s="43" t="s">
        <v>66</v>
      </c>
      <c r="C386" s="43" t="s">
        <v>301</v>
      </c>
      <c r="D386" s="43">
        <v>43847</v>
      </c>
      <c r="E386" s="43">
        <v>1</v>
      </c>
      <c r="F386" s="43">
        <v>250.56</v>
      </c>
      <c r="G386" s="43">
        <v>5.32</v>
      </c>
      <c r="H386" s="43">
        <v>30.81</v>
      </c>
      <c r="I386" s="43">
        <v>0.28999999999999998</v>
      </c>
      <c r="J386" s="43">
        <v>22.41</v>
      </c>
      <c r="K386" s="43">
        <v>6.93</v>
      </c>
      <c r="L386" s="43">
        <v>7.6</v>
      </c>
      <c r="M386" s="43">
        <v>323.91000000000003</v>
      </c>
      <c r="N386" s="43">
        <v>64.78</v>
      </c>
      <c r="O386" s="43">
        <v>388.69</v>
      </c>
    </row>
    <row r="387" spans="1:15" x14ac:dyDescent="0.2">
      <c r="A387" s="66">
        <v>100074</v>
      </c>
      <c r="B387" s="43" t="s">
        <v>66</v>
      </c>
      <c r="C387" s="43" t="s">
        <v>301</v>
      </c>
      <c r="D387" s="43">
        <v>43847</v>
      </c>
      <c r="E387" s="43">
        <v>2</v>
      </c>
      <c r="F387" s="43">
        <v>250.56</v>
      </c>
      <c r="G387" s="43">
        <v>5.32</v>
      </c>
      <c r="H387" s="43">
        <v>30.81</v>
      </c>
      <c r="I387" s="43">
        <v>0.28999999999999998</v>
      </c>
      <c r="J387" s="43">
        <v>22.41</v>
      </c>
      <c r="K387" s="43">
        <v>6.93</v>
      </c>
      <c r="L387" s="43">
        <v>7.6</v>
      </c>
      <c r="M387" s="43">
        <v>323.91000000000003</v>
      </c>
      <c r="N387" s="43">
        <v>64.78</v>
      </c>
      <c r="O387" s="43">
        <v>388.69</v>
      </c>
    </row>
    <row r="388" spans="1:15" x14ac:dyDescent="0.2">
      <c r="A388" s="66">
        <v>100074</v>
      </c>
      <c r="B388" s="43" t="s">
        <v>66</v>
      </c>
      <c r="C388" s="43" t="s">
        <v>301</v>
      </c>
      <c r="D388" s="43">
        <v>43847</v>
      </c>
      <c r="E388" s="43">
        <v>3</v>
      </c>
      <c r="F388" s="43">
        <v>250.56</v>
      </c>
      <c r="G388" s="43">
        <v>5.32</v>
      </c>
      <c r="H388" s="43">
        <v>30.81</v>
      </c>
      <c r="I388" s="43">
        <v>0.28999999999999998</v>
      </c>
      <c r="J388" s="43">
        <v>22.41</v>
      </c>
      <c r="K388" s="43">
        <v>6.93</v>
      </c>
      <c r="L388" s="43">
        <v>7.6</v>
      </c>
      <c r="M388" s="43">
        <v>323.91000000000003</v>
      </c>
      <c r="N388" s="43">
        <v>64.78</v>
      </c>
      <c r="O388" s="43">
        <v>388.69</v>
      </c>
    </row>
    <row r="389" spans="1:15" x14ac:dyDescent="0.2">
      <c r="A389" s="66">
        <v>100074</v>
      </c>
      <c r="B389" s="43" t="s">
        <v>66</v>
      </c>
      <c r="C389" s="43" t="s">
        <v>301</v>
      </c>
      <c r="D389" s="43">
        <v>43847</v>
      </c>
      <c r="E389" s="43">
        <v>4</v>
      </c>
      <c r="F389" s="43">
        <v>250.56</v>
      </c>
      <c r="G389" s="43">
        <v>5.32</v>
      </c>
      <c r="H389" s="43">
        <v>30.81</v>
      </c>
      <c r="I389" s="43">
        <v>0.28999999999999998</v>
      </c>
      <c r="J389" s="43">
        <v>22.41</v>
      </c>
      <c r="K389" s="43">
        <v>6.93</v>
      </c>
      <c r="L389" s="43">
        <v>7.6</v>
      </c>
      <c r="M389" s="43">
        <v>323.91000000000003</v>
      </c>
      <c r="N389" s="43">
        <v>64.78</v>
      </c>
      <c r="O389" s="43">
        <v>388.69</v>
      </c>
    </row>
    <row r="390" spans="1:15" x14ac:dyDescent="0.2">
      <c r="A390" s="66">
        <v>100074</v>
      </c>
      <c r="B390" s="43" t="s">
        <v>66</v>
      </c>
      <c r="C390" s="43" t="s">
        <v>301</v>
      </c>
      <c r="D390" s="43">
        <v>43847</v>
      </c>
      <c r="E390" s="43">
        <v>5</v>
      </c>
      <c r="F390" s="43">
        <v>250.56</v>
      </c>
      <c r="G390" s="43">
        <v>5.32</v>
      </c>
      <c r="H390" s="43">
        <v>35.299999999999997</v>
      </c>
      <c r="I390" s="43">
        <v>0.33</v>
      </c>
      <c r="J390" s="43">
        <v>22.41</v>
      </c>
      <c r="K390" s="43">
        <v>6.93</v>
      </c>
      <c r="L390" s="43">
        <v>7.6</v>
      </c>
      <c r="M390" s="43">
        <v>328.44</v>
      </c>
      <c r="N390" s="43">
        <v>65.69</v>
      </c>
      <c r="O390" s="43">
        <v>394.13</v>
      </c>
    </row>
    <row r="391" spans="1:15" x14ac:dyDescent="0.2">
      <c r="A391" s="66">
        <v>100074</v>
      </c>
      <c r="B391" s="43" t="s">
        <v>66</v>
      </c>
      <c r="C391" s="43" t="s">
        <v>301</v>
      </c>
      <c r="D391" s="43">
        <v>43847</v>
      </c>
      <c r="E391" s="43">
        <v>6</v>
      </c>
      <c r="F391" s="43">
        <v>250.56</v>
      </c>
      <c r="G391" s="43">
        <v>5.32</v>
      </c>
      <c r="H391" s="43">
        <v>35.299999999999997</v>
      </c>
      <c r="I391" s="43">
        <v>0.33</v>
      </c>
      <c r="J391" s="43">
        <v>22.41</v>
      </c>
      <c r="K391" s="43">
        <v>6.93</v>
      </c>
      <c r="L391" s="43">
        <v>7.6</v>
      </c>
      <c r="M391" s="43">
        <v>328.44</v>
      </c>
      <c r="N391" s="43">
        <v>65.69</v>
      </c>
      <c r="O391" s="43">
        <v>394.13</v>
      </c>
    </row>
    <row r="392" spans="1:15" x14ac:dyDescent="0.2">
      <c r="A392" s="66">
        <v>100074</v>
      </c>
      <c r="B392" s="43" t="s">
        <v>66</v>
      </c>
      <c r="C392" s="43" t="s">
        <v>301</v>
      </c>
      <c r="D392" s="43">
        <v>43847</v>
      </c>
      <c r="E392" s="43">
        <v>7</v>
      </c>
      <c r="F392" s="43">
        <v>250.56</v>
      </c>
      <c r="G392" s="43">
        <v>5.32</v>
      </c>
      <c r="H392" s="43">
        <v>35.299999999999997</v>
      </c>
      <c r="I392" s="43">
        <v>0.33</v>
      </c>
      <c r="J392" s="43">
        <v>22.41</v>
      </c>
      <c r="K392" s="43">
        <v>6.93</v>
      </c>
      <c r="L392" s="43">
        <v>7.6</v>
      </c>
      <c r="M392" s="43">
        <v>328.44</v>
      </c>
      <c r="N392" s="43">
        <v>65.69</v>
      </c>
      <c r="O392" s="43">
        <v>394.13</v>
      </c>
    </row>
    <row r="393" spans="1:15" x14ac:dyDescent="0.2">
      <c r="A393" s="66">
        <v>100074</v>
      </c>
      <c r="B393" s="43" t="s">
        <v>66</v>
      </c>
      <c r="C393" s="43" t="s">
        <v>301</v>
      </c>
      <c r="D393" s="43">
        <v>43847</v>
      </c>
      <c r="E393" s="43">
        <v>8</v>
      </c>
      <c r="F393" s="43">
        <v>250.56</v>
      </c>
      <c r="G393" s="43">
        <v>5.32</v>
      </c>
      <c r="H393" s="43">
        <v>35.299999999999997</v>
      </c>
      <c r="I393" s="43">
        <v>0.33</v>
      </c>
      <c r="J393" s="43">
        <v>22.41</v>
      </c>
      <c r="K393" s="43">
        <v>6.93</v>
      </c>
      <c r="L393" s="43">
        <v>7.6</v>
      </c>
      <c r="M393" s="43">
        <v>328.44</v>
      </c>
      <c r="N393" s="43">
        <v>65.69</v>
      </c>
      <c r="O393" s="43">
        <v>394.13</v>
      </c>
    </row>
    <row r="394" spans="1:15" x14ac:dyDescent="0.2">
      <c r="A394" s="66">
        <v>100074</v>
      </c>
      <c r="B394" s="43" t="s">
        <v>66</v>
      </c>
      <c r="C394" s="43" t="s">
        <v>301</v>
      </c>
      <c r="D394" s="43">
        <v>43847</v>
      </c>
      <c r="E394" s="43">
        <v>9</v>
      </c>
      <c r="F394" s="43">
        <v>250.56</v>
      </c>
      <c r="G394" s="43">
        <v>5.32</v>
      </c>
      <c r="H394" s="43">
        <v>35.299999999999997</v>
      </c>
      <c r="I394" s="43">
        <v>0.33</v>
      </c>
      <c r="J394" s="43">
        <v>22.41</v>
      </c>
      <c r="K394" s="43">
        <v>6.93</v>
      </c>
      <c r="L394" s="43">
        <v>7.6</v>
      </c>
      <c r="M394" s="43">
        <v>328.44</v>
      </c>
      <c r="N394" s="43">
        <v>65.69</v>
      </c>
      <c r="O394" s="43">
        <v>394.13</v>
      </c>
    </row>
    <row r="395" spans="1:15" x14ac:dyDescent="0.2">
      <c r="A395" s="66">
        <v>100074</v>
      </c>
      <c r="B395" s="43" t="s">
        <v>66</v>
      </c>
      <c r="C395" s="43" t="s">
        <v>301</v>
      </c>
      <c r="D395" s="43">
        <v>43847</v>
      </c>
      <c r="E395" s="43">
        <v>10</v>
      </c>
      <c r="F395" s="43">
        <v>250.56</v>
      </c>
      <c r="G395" s="43">
        <v>5.32</v>
      </c>
      <c r="H395" s="43">
        <v>38.71</v>
      </c>
      <c r="I395" s="43">
        <v>0.36</v>
      </c>
      <c r="J395" s="43">
        <v>22.41</v>
      </c>
      <c r="K395" s="43">
        <v>6.93</v>
      </c>
      <c r="L395" s="43">
        <v>7.6</v>
      </c>
      <c r="M395" s="43">
        <v>331.89</v>
      </c>
      <c r="N395" s="43">
        <v>66.38</v>
      </c>
      <c r="O395" s="43">
        <v>398.27</v>
      </c>
    </row>
    <row r="396" spans="1:15" x14ac:dyDescent="0.2">
      <c r="A396" s="66">
        <v>100074</v>
      </c>
      <c r="B396" s="43" t="s">
        <v>66</v>
      </c>
      <c r="C396" s="43" t="s">
        <v>301</v>
      </c>
      <c r="D396" s="43">
        <v>43847</v>
      </c>
      <c r="E396" s="43">
        <v>11</v>
      </c>
      <c r="F396" s="43">
        <v>250.56</v>
      </c>
      <c r="G396" s="43">
        <v>5.32</v>
      </c>
      <c r="H396" s="43">
        <v>38.71</v>
      </c>
      <c r="I396" s="43">
        <v>0.36</v>
      </c>
      <c r="J396" s="43">
        <v>22.41</v>
      </c>
      <c r="K396" s="43">
        <v>6.93</v>
      </c>
      <c r="L396" s="43">
        <v>7.6</v>
      </c>
      <c r="M396" s="43">
        <v>331.89</v>
      </c>
      <c r="N396" s="43">
        <v>66.38</v>
      </c>
      <c r="O396" s="43">
        <v>398.27</v>
      </c>
    </row>
    <row r="397" spans="1:15" x14ac:dyDescent="0.2">
      <c r="A397" s="66">
        <v>100074</v>
      </c>
      <c r="B397" s="43" t="s">
        <v>66</v>
      </c>
      <c r="C397" s="43" t="s">
        <v>301</v>
      </c>
      <c r="D397" s="43">
        <v>43847</v>
      </c>
      <c r="E397" s="43">
        <v>12</v>
      </c>
      <c r="F397" s="43">
        <v>250.56</v>
      </c>
      <c r="G397" s="43">
        <v>5.32</v>
      </c>
      <c r="H397" s="43">
        <v>38.71</v>
      </c>
      <c r="I397" s="43">
        <v>0.36</v>
      </c>
      <c r="J397" s="43">
        <v>22.41</v>
      </c>
      <c r="K397" s="43">
        <v>6.93</v>
      </c>
      <c r="L397" s="43">
        <v>7.6</v>
      </c>
      <c r="M397" s="43">
        <v>331.89</v>
      </c>
      <c r="N397" s="43">
        <v>66.38</v>
      </c>
      <c r="O397" s="43">
        <v>398.27</v>
      </c>
    </row>
    <row r="398" spans="1:15" x14ac:dyDescent="0.2">
      <c r="A398" s="66">
        <v>100074</v>
      </c>
      <c r="B398" s="43" t="s">
        <v>66</v>
      </c>
      <c r="C398" s="43" t="s">
        <v>301</v>
      </c>
      <c r="D398" s="43">
        <v>43847</v>
      </c>
      <c r="E398" s="43">
        <v>13</v>
      </c>
      <c r="F398" s="43">
        <v>250.56</v>
      </c>
      <c r="G398" s="43">
        <v>5.32</v>
      </c>
      <c r="H398" s="43">
        <v>35.299999999999997</v>
      </c>
      <c r="I398" s="43">
        <v>0.33</v>
      </c>
      <c r="J398" s="43">
        <v>22.41</v>
      </c>
      <c r="K398" s="43">
        <v>6.93</v>
      </c>
      <c r="L398" s="43">
        <v>7.6</v>
      </c>
      <c r="M398" s="43">
        <v>328.44</v>
      </c>
      <c r="N398" s="43">
        <v>65.69</v>
      </c>
      <c r="O398" s="43">
        <v>394.13</v>
      </c>
    </row>
    <row r="399" spans="1:15" x14ac:dyDescent="0.2">
      <c r="A399" s="66">
        <v>100074</v>
      </c>
      <c r="B399" s="43" t="s">
        <v>66</v>
      </c>
      <c r="C399" s="43" t="s">
        <v>301</v>
      </c>
      <c r="D399" s="43">
        <v>43847</v>
      </c>
      <c r="E399" s="43">
        <v>14</v>
      </c>
      <c r="F399" s="43">
        <v>250.56</v>
      </c>
      <c r="G399" s="43">
        <v>5.32</v>
      </c>
      <c r="H399" s="43">
        <v>35.299999999999997</v>
      </c>
      <c r="I399" s="43">
        <v>0.33</v>
      </c>
      <c r="J399" s="43">
        <v>22.41</v>
      </c>
      <c r="K399" s="43">
        <v>6.93</v>
      </c>
      <c r="L399" s="43">
        <v>7.6</v>
      </c>
      <c r="M399" s="43">
        <v>328.44</v>
      </c>
      <c r="N399" s="43">
        <v>65.69</v>
      </c>
      <c r="O399" s="43">
        <v>394.13</v>
      </c>
    </row>
    <row r="400" spans="1:15" x14ac:dyDescent="0.2">
      <c r="A400" s="66">
        <v>100074</v>
      </c>
      <c r="B400" s="43" t="s">
        <v>66</v>
      </c>
      <c r="C400" s="43" t="s">
        <v>301</v>
      </c>
      <c r="D400" s="43">
        <v>43847</v>
      </c>
      <c r="E400" s="43">
        <v>15</v>
      </c>
      <c r="F400" s="43">
        <v>250.56</v>
      </c>
      <c r="G400" s="43">
        <v>5.32</v>
      </c>
      <c r="H400" s="43">
        <v>35.299999999999997</v>
      </c>
      <c r="I400" s="43">
        <v>0.33</v>
      </c>
      <c r="J400" s="43">
        <v>22.41</v>
      </c>
      <c r="K400" s="43">
        <v>6.93</v>
      </c>
      <c r="L400" s="43">
        <v>7.6</v>
      </c>
      <c r="M400" s="43">
        <v>328.44</v>
      </c>
      <c r="N400" s="43">
        <v>65.69</v>
      </c>
      <c r="O400" s="43">
        <v>394.13</v>
      </c>
    </row>
    <row r="401" spans="1:15" x14ac:dyDescent="0.2">
      <c r="A401" s="66">
        <v>100074</v>
      </c>
      <c r="B401" s="43" t="s">
        <v>66</v>
      </c>
      <c r="C401" s="43" t="s">
        <v>301</v>
      </c>
      <c r="D401" s="43">
        <v>43847</v>
      </c>
      <c r="E401" s="43">
        <v>16</v>
      </c>
      <c r="F401" s="43">
        <v>250.56</v>
      </c>
      <c r="G401" s="43">
        <v>5.32</v>
      </c>
      <c r="H401" s="43">
        <v>35.299999999999997</v>
      </c>
      <c r="I401" s="43">
        <v>0.33</v>
      </c>
      <c r="J401" s="43">
        <v>22.41</v>
      </c>
      <c r="K401" s="43">
        <v>6.93</v>
      </c>
      <c r="L401" s="43">
        <v>7.6</v>
      </c>
      <c r="M401" s="43">
        <v>328.44</v>
      </c>
      <c r="N401" s="43">
        <v>65.69</v>
      </c>
      <c r="O401" s="43">
        <v>394.13</v>
      </c>
    </row>
    <row r="402" spans="1:15" x14ac:dyDescent="0.2">
      <c r="A402" s="66">
        <v>100074</v>
      </c>
      <c r="B402" s="43" t="s">
        <v>66</v>
      </c>
      <c r="C402" s="43" t="s">
        <v>301</v>
      </c>
      <c r="D402" s="43">
        <v>43847</v>
      </c>
      <c r="E402" s="43">
        <v>17</v>
      </c>
      <c r="F402" s="43">
        <v>250.56</v>
      </c>
      <c r="G402" s="43">
        <v>5.32</v>
      </c>
      <c r="H402" s="43">
        <v>35.299999999999997</v>
      </c>
      <c r="I402" s="43">
        <v>0.33</v>
      </c>
      <c r="J402" s="43">
        <v>22.41</v>
      </c>
      <c r="K402" s="43">
        <v>6.93</v>
      </c>
      <c r="L402" s="43">
        <v>7.6</v>
      </c>
      <c r="M402" s="43">
        <v>328.44</v>
      </c>
      <c r="N402" s="43">
        <v>65.69</v>
      </c>
      <c r="O402" s="43">
        <v>394.13</v>
      </c>
    </row>
    <row r="403" spans="1:15" x14ac:dyDescent="0.2">
      <c r="A403" s="66">
        <v>100074</v>
      </c>
      <c r="B403" s="43" t="s">
        <v>66</v>
      </c>
      <c r="C403" s="43" t="s">
        <v>301</v>
      </c>
      <c r="D403" s="43">
        <v>43847</v>
      </c>
      <c r="E403" s="43">
        <v>18</v>
      </c>
      <c r="F403" s="43">
        <v>250.56</v>
      </c>
      <c r="G403" s="43">
        <v>5.32</v>
      </c>
      <c r="H403" s="43">
        <v>35.299999999999997</v>
      </c>
      <c r="I403" s="43">
        <v>0.33</v>
      </c>
      <c r="J403" s="43">
        <v>22.41</v>
      </c>
      <c r="K403" s="43">
        <v>6.93</v>
      </c>
      <c r="L403" s="43">
        <v>7.6</v>
      </c>
      <c r="M403" s="43">
        <v>328.44</v>
      </c>
      <c r="N403" s="43">
        <v>65.69</v>
      </c>
      <c r="O403" s="43">
        <v>394.13</v>
      </c>
    </row>
    <row r="404" spans="1:15" x14ac:dyDescent="0.2">
      <c r="A404" s="66">
        <v>100074</v>
      </c>
      <c r="B404" s="43" t="s">
        <v>66</v>
      </c>
      <c r="C404" s="43" t="s">
        <v>301</v>
      </c>
      <c r="D404" s="43">
        <v>43847</v>
      </c>
      <c r="E404" s="43">
        <v>19</v>
      </c>
      <c r="F404" s="43">
        <v>250.56</v>
      </c>
      <c r="G404" s="43">
        <v>5.32</v>
      </c>
      <c r="H404" s="43">
        <v>38.71</v>
      </c>
      <c r="I404" s="43">
        <v>0.36</v>
      </c>
      <c r="J404" s="43">
        <v>22.41</v>
      </c>
      <c r="K404" s="43">
        <v>6.93</v>
      </c>
      <c r="L404" s="43">
        <v>7.6</v>
      </c>
      <c r="M404" s="43">
        <v>331.89</v>
      </c>
      <c r="N404" s="43">
        <v>66.38</v>
      </c>
      <c r="O404" s="43">
        <v>398.27</v>
      </c>
    </row>
    <row r="405" spans="1:15" x14ac:dyDescent="0.2">
      <c r="A405" s="66">
        <v>100074</v>
      </c>
      <c r="B405" s="43" t="s">
        <v>66</v>
      </c>
      <c r="C405" s="43" t="s">
        <v>301</v>
      </c>
      <c r="D405" s="43">
        <v>43847</v>
      </c>
      <c r="E405" s="43">
        <v>20</v>
      </c>
      <c r="F405" s="43">
        <v>250.56</v>
      </c>
      <c r="G405" s="43">
        <v>5.32</v>
      </c>
      <c r="H405" s="43">
        <v>38.71</v>
      </c>
      <c r="I405" s="43">
        <v>0.36</v>
      </c>
      <c r="J405" s="43">
        <v>22.41</v>
      </c>
      <c r="K405" s="43">
        <v>6.93</v>
      </c>
      <c r="L405" s="43">
        <v>7.6</v>
      </c>
      <c r="M405" s="43">
        <v>331.89</v>
      </c>
      <c r="N405" s="43">
        <v>66.38</v>
      </c>
      <c r="O405" s="43">
        <v>398.27</v>
      </c>
    </row>
    <row r="406" spans="1:15" x14ac:dyDescent="0.2">
      <c r="A406" s="66">
        <v>100074</v>
      </c>
      <c r="B406" s="43" t="s">
        <v>66</v>
      </c>
      <c r="C406" s="43" t="s">
        <v>301</v>
      </c>
      <c r="D406" s="43">
        <v>43847</v>
      </c>
      <c r="E406" s="43">
        <v>21</v>
      </c>
      <c r="F406" s="43">
        <v>250.56</v>
      </c>
      <c r="G406" s="43">
        <v>5.32</v>
      </c>
      <c r="H406" s="43">
        <v>38.71</v>
      </c>
      <c r="I406" s="43">
        <v>0.36</v>
      </c>
      <c r="J406" s="43">
        <v>22.41</v>
      </c>
      <c r="K406" s="43">
        <v>6.93</v>
      </c>
      <c r="L406" s="43">
        <v>7.6</v>
      </c>
      <c r="M406" s="43">
        <v>331.89</v>
      </c>
      <c r="N406" s="43">
        <v>66.38</v>
      </c>
      <c r="O406" s="43">
        <v>398.27</v>
      </c>
    </row>
    <row r="407" spans="1:15" x14ac:dyDescent="0.2">
      <c r="A407" s="66">
        <v>100074</v>
      </c>
      <c r="B407" s="43" t="s">
        <v>66</v>
      </c>
      <c r="C407" s="43" t="s">
        <v>301</v>
      </c>
      <c r="D407" s="43">
        <v>43847</v>
      </c>
      <c r="E407" s="43">
        <v>22</v>
      </c>
      <c r="F407" s="43">
        <v>250.56</v>
      </c>
      <c r="G407" s="43">
        <v>5.32</v>
      </c>
      <c r="H407" s="43">
        <v>35.299999999999997</v>
      </c>
      <c r="I407" s="43">
        <v>0.33</v>
      </c>
      <c r="J407" s="43">
        <v>22.41</v>
      </c>
      <c r="K407" s="43">
        <v>6.93</v>
      </c>
      <c r="L407" s="43">
        <v>7.6</v>
      </c>
      <c r="M407" s="43">
        <v>328.44</v>
      </c>
      <c r="N407" s="43">
        <v>65.69</v>
      </c>
      <c r="O407" s="43">
        <v>394.13</v>
      </c>
    </row>
    <row r="408" spans="1:15" x14ac:dyDescent="0.2">
      <c r="A408" s="66">
        <v>100074</v>
      </c>
      <c r="B408" s="43" t="s">
        <v>66</v>
      </c>
      <c r="C408" s="43" t="s">
        <v>301</v>
      </c>
      <c r="D408" s="43">
        <v>43847</v>
      </c>
      <c r="E408" s="43">
        <v>23</v>
      </c>
      <c r="F408" s="43">
        <v>250.56</v>
      </c>
      <c r="G408" s="43">
        <v>5.32</v>
      </c>
      <c r="H408" s="43">
        <v>35.299999999999997</v>
      </c>
      <c r="I408" s="43">
        <v>0.33</v>
      </c>
      <c r="J408" s="43">
        <v>22.41</v>
      </c>
      <c r="K408" s="43">
        <v>6.93</v>
      </c>
      <c r="L408" s="43">
        <v>7.6</v>
      </c>
      <c r="M408" s="43">
        <v>328.44</v>
      </c>
      <c r="N408" s="43">
        <v>65.69</v>
      </c>
      <c r="O408" s="43">
        <v>394.13</v>
      </c>
    </row>
    <row r="409" spans="1:15" x14ac:dyDescent="0.2">
      <c r="A409" s="66">
        <v>100074</v>
      </c>
      <c r="B409" s="43" t="s">
        <v>66</v>
      </c>
      <c r="C409" s="43" t="s">
        <v>301</v>
      </c>
      <c r="D409" s="43">
        <v>43847</v>
      </c>
      <c r="E409" s="43">
        <v>24</v>
      </c>
      <c r="F409" s="43">
        <v>250.56</v>
      </c>
      <c r="G409" s="43">
        <v>5.32</v>
      </c>
      <c r="H409" s="43">
        <v>30.81</v>
      </c>
      <c r="I409" s="43">
        <v>0.28999999999999998</v>
      </c>
      <c r="J409" s="43">
        <v>22.41</v>
      </c>
      <c r="K409" s="43">
        <v>6.93</v>
      </c>
      <c r="L409" s="43">
        <v>7.6</v>
      </c>
      <c r="M409" s="43">
        <v>323.91000000000003</v>
      </c>
      <c r="N409" s="43">
        <v>64.78</v>
      </c>
      <c r="O409" s="43">
        <v>388.69</v>
      </c>
    </row>
    <row r="410" spans="1:15" x14ac:dyDescent="0.2">
      <c r="A410" s="66">
        <v>100074</v>
      </c>
      <c r="B410" s="43" t="s">
        <v>66</v>
      </c>
      <c r="C410" s="43" t="s">
        <v>301</v>
      </c>
      <c r="D410" s="43">
        <v>43848</v>
      </c>
      <c r="E410" s="43">
        <v>1</v>
      </c>
      <c r="F410" s="43">
        <v>250.56</v>
      </c>
      <c r="G410" s="43">
        <v>5.32</v>
      </c>
      <c r="H410" s="43">
        <v>30.81</v>
      </c>
      <c r="I410" s="43">
        <v>0.28999999999999998</v>
      </c>
      <c r="J410" s="43">
        <v>22.41</v>
      </c>
      <c r="K410" s="43">
        <v>6.93</v>
      </c>
      <c r="L410" s="43">
        <v>7.6</v>
      </c>
      <c r="M410" s="43">
        <v>323.91000000000003</v>
      </c>
      <c r="N410" s="43">
        <v>64.78</v>
      </c>
      <c r="O410" s="43">
        <v>388.69</v>
      </c>
    </row>
    <row r="411" spans="1:15" x14ac:dyDescent="0.2">
      <c r="A411" s="66">
        <v>100074</v>
      </c>
      <c r="B411" s="43" t="s">
        <v>66</v>
      </c>
      <c r="C411" s="43" t="s">
        <v>301</v>
      </c>
      <c r="D411" s="43">
        <v>43848</v>
      </c>
      <c r="E411" s="43">
        <v>2</v>
      </c>
      <c r="F411" s="43">
        <v>250.56</v>
      </c>
      <c r="G411" s="43">
        <v>5.32</v>
      </c>
      <c r="H411" s="43">
        <v>30.81</v>
      </c>
      <c r="I411" s="43">
        <v>0.28999999999999998</v>
      </c>
      <c r="J411" s="43">
        <v>22.41</v>
      </c>
      <c r="K411" s="43">
        <v>6.93</v>
      </c>
      <c r="L411" s="43">
        <v>7.6</v>
      </c>
      <c r="M411" s="43">
        <v>323.91000000000003</v>
      </c>
      <c r="N411" s="43">
        <v>64.78</v>
      </c>
      <c r="O411" s="43">
        <v>388.69</v>
      </c>
    </row>
    <row r="412" spans="1:15" x14ac:dyDescent="0.2">
      <c r="A412" s="66">
        <v>100074</v>
      </c>
      <c r="B412" s="43" t="s">
        <v>66</v>
      </c>
      <c r="C412" s="43" t="s">
        <v>301</v>
      </c>
      <c r="D412" s="43">
        <v>43848</v>
      </c>
      <c r="E412" s="43">
        <v>3</v>
      </c>
      <c r="F412" s="43">
        <v>250.56</v>
      </c>
      <c r="G412" s="43">
        <v>5.32</v>
      </c>
      <c r="H412" s="43">
        <v>30.81</v>
      </c>
      <c r="I412" s="43">
        <v>0.28999999999999998</v>
      </c>
      <c r="J412" s="43">
        <v>22.41</v>
      </c>
      <c r="K412" s="43">
        <v>6.93</v>
      </c>
      <c r="L412" s="43">
        <v>7.6</v>
      </c>
      <c r="M412" s="43">
        <v>323.91000000000003</v>
      </c>
      <c r="N412" s="43">
        <v>64.78</v>
      </c>
      <c r="O412" s="43">
        <v>388.69</v>
      </c>
    </row>
    <row r="413" spans="1:15" x14ac:dyDescent="0.2">
      <c r="A413" s="66">
        <v>100074</v>
      </c>
      <c r="B413" s="43" t="s">
        <v>66</v>
      </c>
      <c r="C413" s="43" t="s">
        <v>301</v>
      </c>
      <c r="D413" s="43">
        <v>43848</v>
      </c>
      <c r="E413" s="43">
        <v>4</v>
      </c>
      <c r="F413" s="43">
        <v>250.56</v>
      </c>
      <c r="G413" s="43">
        <v>5.32</v>
      </c>
      <c r="H413" s="43">
        <v>30.81</v>
      </c>
      <c r="I413" s="43">
        <v>0.28999999999999998</v>
      </c>
      <c r="J413" s="43">
        <v>22.41</v>
      </c>
      <c r="K413" s="43">
        <v>6.93</v>
      </c>
      <c r="L413" s="43">
        <v>7.6</v>
      </c>
      <c r="M413" s="43">
        <v>323.91000000000003</v>
      </c>
      <c r="N413" s="43">
        <v>64.78</v>
      </c>
      <c r="O413" s="43">
        <v>388.69</v>
      </c>
    </row>
    <row r="414" spans="1:15" x14ac:dyDescent="0.2">
      <c r="A414" s="66">
        <v>100074</v>
      </c>
      <c r="B414" s="43" t="s">
        <v>66</v>
      </c>
      <c r="C414" s="43" t="s">
        <v>301</v>
      </c>
      <c r="D414" s="43">
        <v>43848</v>
      </c>
      <c r="E414" s="43">
        <v>5</v>
      </c>
      <c r="F414" s="43">
        <v>250.56</v>
      </c>
      <c r="G414" s="43">
        <v>5.32</v>
      </c>
      <c r="H414" s="43">
        <v>35.299999999999997</v>
      </c>
      <c r="I414" s="43">
        <v>0.33</v>
      </c>
      <c r="J414" s="43">
        <v>22.41</v>
      </c>
      <c r="K414" s="43">
        <v>6.93</v>
      </c>
      <c r="L414" s="43">
        <v>7.6</v>
      </c>
      <c r="M414" s="43">
        <v>328.44</v>
      </c>
      <c r="N414" s="43">
        <v>65.69</v>
      </c>
      <c r="O414" s="43">
        <v>394.13</v>
      </c>
    </row>
    <row r="415" spans="1:15" x14ac:dyDescent="0.2">
      <c r="A415" s="66">
        <v>100074</v>
      </c>
      <c r="B415" s="43" t="s">
        <v>66</v>
      </c>
      <c r="C415" s="43" t="s">
        <v>301</v>
      </c>
      <c r="D415" s="43">
        <v>43848</v>
      </c>
      <c r="E415" s="43">
        <v>6</v>
      </c>
      <c r="F415" s="43">
        <v>250.56</v>
      </c>
      <c r="G415" s="43">
        <v>5.32</v>
      </c>
      <c r="H415" s="43">
        <v>35.299999999999997</v>
      </c>
      <c r="I415" s="43">
        <v>0.33</v>
      </c>
      <c r="J415" s="43">
        <v>22.41</v>
      </c>
      <c r="K415" s="43">
        <v>6.93</v>
      </c>
      <c r="L415" s="43">
        <v>7.6</v>
      </c>
      <c r="M415" s="43">
        <v>328.44</v>
      </c>
      <c r="N415" s="43">
        <v>65.69</v>
      </c>
      <c r="O415" s="43">
        <v>394.13</v>
      </c>
    </row>
    <row r="416" spans="1:15" x14ac:dyDescent="0.2">
      <c r="A416" s="66">
        <v>100074</v>
      </c>
      <c r="B416" s="43" t="s">
        <v>66</v>
      </c>
      <c r="C416" s="43" t="s">
        <v>301</v>
      </c>
      <c r="D416" s="43">
        <v>43848</v>
      </c>
      <c r="E416" s="43">
        <v>7</v>
      </c>
      <c r="F416" s="43">
        <v>250.56</v>
      </c>
      <c r="G416" s="43">
        <v>5.32</v>
      </c>
      <c r="H416" s="43">
        <v>35.299999999999997</v>
      </c>
      <c r="I416" s="43">
        <v>0.33</v>
      </c>
      <c r="J416" s="43">
        <v>22.41</v>
      </c>
      <c r="K416" s="43">
        <v>6.93</v>
      </c>
      <c r="L416" s="43">
        <v>7.6</v>
      </c>
      <c r="M416" s="43">
        <v>328.44</v>
      </c>
      <c r="N416" s="43">
        <v>65.69</v>
      </c>
      <c r="O416" s="43">
        <v>394.13</v>
      </c>
    </row>
    <row r="417" spans="1:15" x14ac:dyDescent="0.2">
      <c r="A417" s="66">
        <v>100074</v>
      </c>
      <c r="B417" s="43" t="s">
        <v>66</v>
      </c>
      <c r="C417" s="43" t="s">
        <v>301</v>
      </c>
      <c r="D417" s="43">
        <v>43848</v>
      </c>
      <c r="E417" s="43">
        <v>8</v>
      </c>
      <c r="F417" s="43">
        <v>250.56</v>
      </c>
      <c r="G417" s="43">
        <v>5.32</v>
      </c>
      <c r="H417" s="43">
        <v>35.299999999999997</v>
      </c>
      <c r="I417" s="43">
        <v>0.33</v>
      </c>
      <c r="J417" s="43">
        <v>22.41</v>
      </c>
      <c r="K417" s="43">
        <v>6.93</v>
      </c>
      <c r="L417" s="43">
        <v>7.6</v>
      </c>
      <c r="M417" s="43">
        <v>328.44</v>
      </c>
      <c r="N417" s="43">
        <v>65.69</v>
      </c>
      <c r="O417" s="43">
        <v>394.13</v>
      </c>
    </row>
    <row r="418" spans="1:15" x14ac:dyDescent="0.2">
      <c r="A418" s="66">
        <v>100074</v>
      </c>
      <c r="B418" s="43" t="s">
        <v>66</v>
      </c>
      <c r="C418" s="43" t="s">
        <v>301</v>
      </c>
      <c r="D418" s="43">
        <v>43848</v>
      </c>
      <c r="E418" s="43">
        <v>9</v>
      </c>
      <c r="F418" s="43">
        <v>250.56</v>
      </c>
      <c r="G418" s="43">
        <v>5.32</v>
      </c>
      <c r="H418" s="43">
        <v>35.299999999999997</v>
      </c>
      <c r="I418" s="43">
        <v>0.33</v>
      </c>
      <c r="J418" s="43">
        <v>22.41</v>
      </c>
      <c r="K418" s="43">
        <v>6.93</v>
      </c>
      <c r="L418" s="43">
        <v>7.6</v>
      </c>
      <c r="M418" s="43">
        <v>328.44</v>
      </c>
      <c r="N418" s="43">
        <v>65.69</v>
      </c>
      <c r="O418" s="43">
        <v>394.13</v>
      </c>
    </row>
    <row r="419" spans="1:15" x14ac:dyDescent="0.2">
      <c r="A419" s="66">
        <v>100074</v>
      </c>
      <c r="B419" s="43" t="s">
        <v>66</v>
      </c>
      <c r="C419" s="43" t="s">
        <v>301</v>
      </c>
      <c r="D419" s="43">
        <v>43848</v>
      </c>
      <c r="E419" s="43">
        <v>10</v>
      </c>
      <c r="F419" s="43">
        <v>250.56</v>
      </c>
      <c r="G419" s="43">
        <v>5.32</v>
      </c>
      <c r="H419" s="43">
        <v>38.71</v>
      </c>
      <c r="I419" s="43">
        <v>0.36</v>
      </c>
      <c r="J419" s="43">
        <v>22.41</v>
      </c>
      <c r="K419" s="43">
        <v>6.93</v>
      </c>
      <c r="L419" s="43">
        <v>7.6</v>
      </c>
      <c r="M419" s="43">
        <v>331.89</v>
      </c>
      <c r="N419" s="43">
        <v>66.38</v>
      </c>
      <c r="O419" s="43">
        <v>398.27</v>
      </c>
    </row>
    <row r="420" spans="1:15" x14ac:dyDescent="0.2">
      <c r="A420" s="66">
        <v>100074</v>
      </c>
      <c r="B420" s="43" t="s">
        <v>66</v>
      </c>
      <c r="C420" s="43" t="s">
        <v>301</v>
      </c>
      <c r="D420" s="43">
        <v>43848</v>
      </c>
      <c r="E420" s="43">
        <v>11</v>
      </c>
      <c r="F420" s="43">
        <v>250.56</v>
      </c>
      <c r="G420" s="43">
        <v>5.32</v>
      </c>
      <c r="H420" s="43">
        <v>38.71</v>
      </c>
      <c r="I420" s="43">
        <v>0.36</v>
      </c>
      <c r="J420" s="43">
        <v>22.41</v>
      </c>
      <c r="K420" s="43">
        <v>6.93</v>
      </c>
      <c r="L420" s="43">
        <v>7.6</v>
      </c>
      <c r="M420" s="43">
        <v>331.89</v>
      </c>
      <c r="N420" s="43">
        <v>66.38</v>
      </c>
      <c r="O420" s="43">
        <v>398.27</v>
      </c>
    </row>
    <row r="421" spans="1:15" x14ac:dyDescent="0.2">
      <c r="A421" s="66">
        <v>100074</v>
      </c>
      <c r="B421" s="43" t="s">
        <v>66</v>
      </c>
      <c r="C421" s="43" t="s">
        <v>301</v>
      </c>
      <c r="D421" s="43">
        <v>43848</v>
      </c>
      <c r="E421" s="43">
        <v>12</v>
      </c>
      <c r="F421" s="43">
        <v>250.56</v>
      </c>
      <c r="G421" s="43">
        <v>5.32</v>
      </c>
      <c r="H421" s="43">
        <v>38.71</v>
      </c>
      <c r="I421" s="43">
        <v>0.36</v>
      </c>
      <c r="J421" s="43">
        <v>22.41</v>
      </c>
      <c r="K421" s="43">
        <v>6.93</v>
      </c>
      <c r="L421" s="43">
        <v>7.6</v>
      </c>
      <c r="M421" s="43">
        <v>331.89</v>
      </c>
      <c r="N421" s="43">
        <v>66.38</v>
      </c>
      <c r="O421" s="43">
        <v>398.27</v>
      </c>
    </row>
    <row r="422" spans="1:15" x14ac:dyDescent="0.2">
      <c r="A422" s="66">
        <v>100074</v>
      </c>
      <c r="B422" s="43" t="s">
        <v>66</v>
      </c>
      <c r="C422" s="43" t="s">
        <v>301</v>
      </c>
      <c r="D422" s="43">
        <v>43848</v>
      </c>
      <c r="E422" s="43">
        <v>13</v>
      </c>
      <c r="F422" s="43">
        <v>250.56</v>
      </c>
      <c r="G422" s="43">
        <v>5.32</v>
      </c>
      <c r="H422" s="43">
        <v>35.299999999999997</v>
      </c>
      <c r="I422" s="43">
        <v>0.33</v>
      </c>
      <c r="J422" s="43">
        <v>22.41</v>
      </c>
      <c r="K422" s="43">
        <v>6.93</v>
      </c>
      <c r="L422" s="43">
        <v>7.6</v>
      </c>
      <c r="M422" s="43">
        <v>328.44</v>
      </c>
      <c r="N422" s="43">
        <v>65.69</v>
      </c>
      <c r="O422" s="43">
        <v>394.13</v>
      </c>
    </row>
    <row r="423" spans="1:15" x14ac:dyDescent="0.2">
      <c r="A423" s="66">
        <v>100074</v>
      </c>
      <c r="B423" s="43" t="s">
        <v>66</v>
      </c>
      <c r="C423" s="43" t="s">
        <v>301</v>
      </c>
      <c r="D423" s="43">
        <v>43848</v>
      </c>
      <c r="E423" s="43">
        <v>14</v>
      </c>
      <c r="F423" s="43">
        <v>250.56</v>
      </c>
      <c r="G423" s="43">
        <v>5.32</v>
      </c>
      <c r="H423" s="43">
        <v>35.299999999999997</v>
      </c>
      <c r="I423" s="43">
        <v>0.33</v>
      </c>
      <c r="J423" s="43">
        <v>22.41</v>
      </c>
      <c r="K423" s="43">
        <v>6.93</v>
      </c>
      <c r="L423" s="43">
        <v>7.6</v>
      </c>
      <c r="M423" s="43">
        <v>328.44</v>
      </c>
      <c r="N423" s="43">
        <v>65.69</v>
      </c>
      <c r="O423" s="43">
        <v>394.13</v>
      </c>
    </row>
    <row r="424" spans="1:15" x14ac:dyDescent="0.2">
      <c r="A424" s="66">
        <v>100074</v>
      </c>
      <c r="B424" s="43" t="s">
        <v>66</v>
      </c>
      <c r="C424" s="43" t="s">
        <v>301</v>
      </c>
      <c r="D424" s="43">
        <v>43848</v>
      </c>
      <c r="E424" s="43">
        <v>15</v>
      </c>
      <c r="F424" s="43">
        <v>250.56</v>
      </c>
      <c r="G424" s="43">
        <v>5.32</v>
      </c>
      <c r="H424" s="43">
        <v>35.299999999999997</v>
      </c>
      <c r="I424" s="43">
        <v>0.33</v>
      </c>
      <c r="J424" s="43">
        <v>22.41</v>
      </c>
      <c r="K424" s="43">
        <v>6.93</v>
      </c>
      <c r="L424" s="43">
        <v>7.6</v>
      </c>
      <c r="M424" s="43">
        <v>328.44</v>
      </c>
      <c r="N424" s="43">
        <v>65.69</v>
      </c>
      <c r="O424" s="43">
        <v>394.13</v>
      </c>
    </row>
    <row r="425" spans="1:15" x14ac:dyDescent="0.2">
      <c r="A425" s="66">
        <v>100074</v>
      </c>
      <c r="B425" s="43" t="s">
        <v>66</v>
      </c>
      <c r="C425" s="43" t="s">
        <v>301</v>
      </c>
      <c r="D425" s="43">
        <v>43848</v>
      </c>
      <c r="E425" s="43">
        <v>16</v>
      </c>
      <c r="F425" s="43">
        <v>250.56</v>
      </c>
      <c r="G425" s="43">
        <v>5.32</v>
      </c>
      <c r="H425" s="43">
        <v>35.299999999999997</v>
      </c>
      <c r="I425" s="43">
        <v>0.33</v>
      </c>
      <c r="J425" s="43">
        <v>22.41</v>
      </c>
      <c r="K425" s="43">
        <v>6.93</v>
      </c>
      <c r="L425" s="43">
        <v>7.6</v>
      </c>
      <c r="M425" s="43">
        <v>328.44</v>
      </c>
      <c r="N425" s="43">
        <v>65.69</v>
      </c>
      <c r="O425" s="43">
        <v>394.13</v>
      </c>
    </row>
    <row r="426" spans="1:15" x14ac:dyDescent="0.2">
      <c r="A426" s="66">
        <v>100074</v>
      </c>
      <c r="B426" s="43" t="s">
        <v>66</v>
      </c>
      <c r="C426" s="43" t="s">
        <v>301</v>
      </c>
      <c r="D426" s="43">
        <v>43848</v>
      </c>
      <c r="E426" s="43">
        <v>17</v>
      </c>
      <c r="F426" s="43">
        <v>250.56</v>
      </c>
      <c r="G426" s="43">
        <v>5.32</v>
      </c>
      <c r="H426" s="43">
        <v>35.299999999999997</v>
      </c>
      <c r="I426" s="43">
        <v>0.33</v>
      </c>
      <c r="J426" s="43">
        <v>22.41</v>
      </c>
      <c r="K426" s="43">
        <v>6.93</v>
      </c>
      <c r="L426" s="43">
        <v>7.6</v>
      </c>
      <c r="M426" s="43">
        <v>328.44</v>
      </c>
      <c r="N426" s="43">
        <v>65.69</v>
      </c>
      <c r="O426" s="43">
        <v>394.13</v>
      </c>
    </row>
    <row r="427" spans="1:15" x14ac:dyDescent="0.2">
      <c r="A427" s="66">
        <v>100074</v>
      </c>
      <c r="B427" s="43" t="s">
        <v>66</v>
      </c>
      <c r="C427" s="43" t="s">
        <v>301</v>
      </c>
      <c r="D427" s="43">
        <v>43848</v>
      </c>
      <c r="E427" s="43">
        <v>18</v>
      </c>
      <c r="F427" s="43">
        <v>250.56</v>
      </c>
      <c r="G427" s="43">
        <v>5.32</v>
      </c>
      <c r="H427" s="43">
        <v>35.299999999999997</v>
      </c>
      <c r="I427" s="43">
        <v>0.33</v>
      </c>
      <c r="J427" s="43">
        <v>22.41</v>
      </c>
      <c r="K427" s="43">
        <v>6.93</v>
      </c>
      <c r="L427" s="43">
        <v>7.6</v>
      </c>
      <c r="M427" s="43">
        <v>328.44</v>
      </c>
      <c r="N427" s="43">
        <v>65.69</v>
      </c>
      <c r="O427" s="43">
        <v>394.13</v>
      </c>
    </row>
    <row r="428" spans="1:15" x14ac:dyDescent="0.2">
      <c r="A428" s="66">
        <v>100074</v>
      </c>
      <c r="B428" s="43" t="s">
        <v>66</v>
      </c>
      <c r="C428" s="43" t="s">
        <v>301</v>
      </c>
      <c r="D428" s="43">
        <v>43848</v>
      </c>
      <c r="E428" s="43">
        <v>19</v>
      </c>
      <c r="F428" s="43">
        <v>250.56</v>
      </c>
      <c r="G428" s="43">
        <v>5.32</v>
      </c>
      <c r="H428" s="43">
        <v>38.71</v>
      </c>
      <c r="I428" s="43">
        <v>0.36</v>
      </c>
      <c r="J428" s="43">
        <v>22.41</v>
      </c>
      <c r="K428" s="43">
        <v>6.93</v>
      </c>
      <c r="L428" s="43">
        <v>7.6</v>
      </c>
      <c r="M428" s="43">
        <v>331.89</v>
      </c>
      <c r="N428" s="43">
        <v>66.38</v>
      </c>
      <c r="O428" s="43">
        <v>398.27</v>
      </c>
    </row>
    <row r="429" spans="1:15" x14ac:dyDescent="0.2">
      <c r="A429" s="66">
        <v>100074</v>
      </c>
      <c r="B429" s="43" t="s">
        <v>66</v>
      </c>
      <c r="C429" s="43" t="s">
        <v>301</v>
      </c>
      <c r="D429" s="43">
        <v>43848</v>
      </c>
      <c r="E429" s="43">
        <v>20</v>
      </c>
      <c r="F429" s="43">
        <v>250.56</v>
      </c>
      <c r="G429" s="43">
        <v>5.32</v>
      </c>
      <c r="H429" s="43">
        <v>38.71</v>
      </c>
      <c r="I429" s="43">
        <v>0.36</v>
      </c>
      <c r="J429" s="43">
        <v>22.41</v>
      </c>
      <c r="K429" s="43">
        <v>6.93</v>
      </c>
      <c r="L429" s="43">
        <v>7.6</v>
      </c>
      <c r="M429" s="43">
        <v>331.89</v>
      </c>
      <c r="N429" s="43">
        <v>66.38</v>
      </c>
      <c r="O429" s="43">
        <v>398.27</v>
      </c>
    </row>
    <row r="430" spans="1:15" x14ac:dyDescent="0.2">
      <c r="A430" s="66">
        <v>100074</v>
      </c>
      <c r="B430" s="43" t="s">
        <v>66</v>
      </c>
      <c r="C430" s="43" t="s">
        <v>301</v>
      </c>
      <c r="D430" s="43">
        <v>43848</v>
      </c>
      <c r="E430" s="43">
        <v>21</v>
      </c>
      <c r="F430" s="43">
        <v>250.56</v>
      </c>
      <c r="G430" s="43">
        <v>5.32</v>
      </c>
      <c r="H430" s="43">
        <v>38.71</v>
      </c>
      <c r="I430" s="43">
        <v>0.36</v>
      </c>
      <c r="J430" s="43">
        <v>22.41</v>
      </c>
      <c r="K430" s="43">
        <v>6.93</v>
      </c>
      <c r="L430" s="43">
        <v>7.6</v>
      </c>
      <c r="M430" s="43">
        <v>331.89</v>
      </c>
      <c r="N430" s="43">
        <v>66.38</v>
      </c>
      <c r="O430" s="43">
        <v>398.27</v>
      </c>
    </row>
    <row r="431" spans="1:15" x14ac:dyDescent="0.2">
      <c r="A431" s="66">
        <v>100074</v>
      </c>
      <c r="B431" s="43" t="s">
        <v>66</v>
      </c>
      <c r="C431" s="43" t="s">
        <v>301</v>
      </c>
      <c r="D431" s="43">
        <v>43848</v>
      </c>
      <c r="E431" s="43">
        <v>22</v>
      </c>
      <c r="F431" s="43">
        <v>250.56</v>
      </c>
      <c r="G431" s="43">
        <v>5.32</v>
      </c>
      <c r="H431" s="43">
        <v>35.299999999999997</v>
      </c>
      <c r="I431" s="43">
        <v>0.33</v>
      </c>
      <c r="J431" s="43">
        <v>22.41</v>
      </c>
      <c r="K431" s="43">
        <v>6.93</v>
      </c>
      <c r="L431" s="43">
        <v>7.6</v>
      </c>
      <c r="M431" s="43">
        <v>328.44</v>
      </c>
      <c r="N431" s="43">
        <v>65.69</v>
      </c>
      <c r="O431" s="43">
        <v>394.13</v>
      </c>
    </row>
    <row r="432" spans="1:15" x14ac:dyDescent="0.2">
      <c r="A432" s="66">
        <v>100074</v>
      </c>
      <c r="B432" s="43" t="s">
        <v>66</v>
      </c>
      <c r="C432" s="43" t="s">
        <v>301</v>
      </c>
      <c r="D432" s="43">
        <v>43848</v>
      </c>
      <c r="E432" s="43">
        <v>23</v>
      </c>
      <c r="F432" s="43">
        <v>250.56</v>
      </c>
      <c r="G432" s="43">
        <v>5.32</v>
      </c>
      <c r="H432" s="43">
        <v>35.299999999999997</v>
      </c>
      <c r="I432" s="43">
        <v>0.33</v>
      </c>
      <c r="J432" s="43">
        <v>22.41</v>
      </c>
      <c r="K432" s="43">
        <v>6.93</v>
      </c>
      <c r="L432" s="43">
        <v>7.6</v>
      </c>
      <c r="M432" s="43">
        <v>328.44</v>
      </c>
      <c r="N432" s="43">
        <v>65.69</v>
      </c>
      <c r="O432" s="43">
        <v>394.13</v>
      </c>
    </row>
    <row r="433" spans="1:15" x14ac:dyDescent="0.2">
      <c r="A433" s="66">
        <v>100074</v>
      </c>
      <c r="B433" s="43" t="s">
        <v>66</v>
      </c>
      <c r="C433" s="43" t="s">
        <v>301</v>
      </c>
      <c r="D433" s="43">
        <v>43848</v>
      </c>
      <c r="E433" s="43">
        <v>24</v>
      </c>
      <c r="F433" s="43">
        <v>250.56</v>
      </c>
      <c r="G433" s="43">
        <v>5.32</v>
      </c>
      <c r="H433" s="43">
        <v>30.81</v>
      </c>
      <c r="I433" s="43">
        <v>0.28999999999999998</v>
      </c>
      <c r="J433" s="43">
        <v>22.41</v>
      </c>
      <c r="K433" s="43">
        <v>6.93</v>
      </c>
      <c r="L433" s="43">
        <v>7.6</v>
      </c>
      <c r="M433" s="43">
        <v>323.91000000000003</v>
      </c>
      <c r="N433" s="43">
        <v>64.78</v>
      </c>
      <c r="O433" s="43">
        <v>388.69</v>
      </c>
    </row>
    <row r="434" spans="1:15" x14ac:dyDescent="0.2">
      <c r="A434" s="66">
        <v>100074</v>
      </c>
      <c r="B434" s="43" t="s">
        <v>66</v>
      </c>
      <c r="C434" s="43" t="s">
        <v>301</v>
      </c>
      <c r="D434" s="43">
        <v>43849</v>
      </c>
      <c r="E434" s="43">
        <v>1</v>
      </c>
      <c r="F434" s="43">
        <v>250.56</v>
      </c>
      <c r="G434" s="43">
        <v>5.32</v>
      </c>
      <c r="H434" s="43">
        <v>30.81</v>
      </c>
      <c r="I434" s="43">
        <v>0.28999999999999998</v>
      </c>
      <c r="J434" s="43">
        <v>22.41</v>
      </c>
      <c r="K434" s="43">
        <v>6.93</v>
      </c>
      <c r="L434" s="43">
        <v>7.6</v>
      </c>
      <c r="M434" s="43">
        <v>323.91000000000003</v>
      </c>
      <c r="N434" s="43">
        <v>64.78</v>
      </c>
      <c r="O434" s="43">
        <v>388.69</v>
      </c>
    </row>
    <row r="435" spans="1:15" x14ac:dyDescent="0.2">
      <c r="A435" s="66">
        <v>100074</v>
      </c>
      <c r="B435" s="43" t="s">
        <v>66</v>
      </c>
      <c r="C435" s="43" t="s">
        <v>301</v>
      </c>
      <c r="D435" s="43">
        <v>43849</v>
      </c>
      <c r="E435" s="43">
        <v>2</v>
      </c>
      <c r="F435" s="43">
        <v>250.56</v>
      </c>
      <c r="G435" s="43">
        <v>5.32</v>
      </c>
      <c r="H435" s="43">
        <v>30.81</v>
      </c>
      <c r="I435" s="43">
        <v>0.28999999999999998</v>
      </c>
      <c r="J435" s="43">
        <v>22.41</v>
      </c>
      <c r="K435" s="43">
        <v>6.93</v>
      </c>
      <c r="L435" s="43">
        <v>7.6</v>
      </c>
      <c r="M435" s="43">
        <v>323.91000000000003</v>
      </c>
      <c r="N435" s="43">
        <v>64.78</v>
      </c>
      <c r="O435" s="43">
        <v>388.69</v>
      </c>
    </row>
    <row r="436" spans="1:15" x14ac:dyDescent="0.2">
      <c r="A436" s="66">
        <v>100074</v>
      </c>
      <c r="B436" s="43" t="s">
        <v>66</v>
      </c>
      <c r="C436" s="43" t="s">
        <v>301</v>
      </c>
      <c r="D436" s="43">
        <v>43849</v>
      </c>
      <c r="E436" s="43">
        <v>3</v>
      </c>
      <c r="F436" s="43">
        <v>250.56</v>
      </c>
      <c r="G436" s="43">
        <v>5.32</v>
      </c>
      <c r="H436" s="43">
        <v>30.81</v>
      </c>
      <c r="I436" s="43">
        <v>0.28999999999999998</v>
      </c>
      <c r="J436" s="43">
        <v>22.41</v>
      </c>
      <c r="K436" s="43">
        <v>6.93</v>
      </c>
      <c r="L436" s="43">
        <v>7.6</v>
      </c>
      <c r="M436" s="43">
        <v>323.91000000000003</v>
      </c>
      <c r="N436" s="43">
        <v>64.78</v>
      </c>
      <c r="O436" s="43">
        <v>388.69</v>
      </c>
    </row>
    <row r="437" spans="1:15" x14ac:dyDescent="0.2">
      <c r="A437" s="66">
        <v>100074</v>
      </c>
      <c r="B437" s="43" t="s">
        <v>66</v>
      </c>
      <c r="C437" s="43" t="s">
        <v>301</v>
      </c>
      <c r="D437" s="43">
        <v>43849</v>
      </c>
      <c r="E437" s="43">
        <v>4</v>
      </c>
      <c r="F437" s="43">
        <v>250.56</v>
      </c>
      <c r="G437" s="43">
        <v>5.32</v>
      </c>
      <c r="H437" s="43">
        <v>30.81</v>
      </c>
      <c r="I437" s="43">
        <v>0.28999999999999998</v>
      </c>
      <c r="J437" s="43">
        <v>22.41</v>
      </c>
      <c r="K437" s="43">
        <v>6.93</v>
      </c>
      <c r="L437" s="43">
        <v>7.6</v>
      </c>
      <c r="M437" s="43">
        <v>323.91000000000003</v>
      </c>
      <c r="N437" s="43">
        <v>64.78</v>
      </c>
      <c r="O437" s="43">
        <v>388.69</v>
      </c>
    </row>
    <row r="438" spans="1:15" x14ac:dyDescent="0.2">
      <c r="A438" s="66">
        <v>100074</v>
      </c>
      <c r="B438" s="43" t="s">
        <v>66</v>
      </c>
      <c r="C438" s="43" t="s">
        <v>301</v>
      </c>
      <c r="D438" s="43">
        <v>43849</v>
      </c>
      <c r="E438" s="43">
        <v>5</v>
      </c>
      <c r="F438" s="43">
        <v>250.56</v>
      </c>
      <c r="G438" s="43">
        <v>5.32</v>
      </c>
      <c r="H438" s="43">
        <v>35.299999999999997</v>
      </c>
      <c r="I438" s="43">
        <v>0.33</v>
      </c>
      <c r="J438" s="43">
        <v>22.41</v>
      </c>
      <c r="K438" s="43">
        <v>6.93</v>
      </c>
      <c r="L438" s="43">
        <v>7.6</v>
      </c>
      <c r="M438" s="43">
        <v>328.44</v>
      </c>
      <c r="N438" s="43">
        <v>65.69</v>
      </c>
      <c r="O438" s="43">
        <v>394.13</v>
      </c>
    </row>
    <row r="439" spans="1:15" x14ac:dyDescent="0.2">
      <c r="A439" s="66">
        <v>100074</v>
      </c>
      <c r="B439" s="43" t="s">
        <v>66</v>
      </c>
      <c r="C439" s="43" t="s">
        <v>301</v>
      </c>
      <c r="D439" s="43">
        <v>43849</v>
      </c>
      <c r="E439" s="43">
        <v>6</v>
      </c>
      <c r="F439" s="43">
        <v>250.56</v>
      </c>
      <c r="G439" s="43">
        <v>5.32</v>
      </c>
      <c r="H439" s="43">
        <v>35.299999999999997</v>
      </c>
      <c r="I439" s="43">
        <v>0.33</v>
      </c>
      <c r="J439" s="43">
        <v>22.41</v>
      </c>
      <c r="K439" s="43">
        <v>6.93</v>
      </c>
      <c r="L439" s="43">
        <v>7.6</v>
      </c>
      <c r="M439" s="43">
        <v>328.44</v>
      </c>
      <c r="N439" s="43">
        <v>65.69</v>
      </c>
      <c r="O439" s="43">
        <v>394.13</v>
      </c>
    </row>
    <row r="440" spans="1:15" x14ac:dyDescent="0.2">
      <c r="A440" s="66">
        <v>100074</v>
      </c>
      <c r="B440" s="43" t="s">
        <v>66</v>
      </c>
      <c r="C440" s="43" t="s">
        <v>301</v>
      </c>
      <c r="D440" s="43">
        <v>43849</v>
      </c>
      <c r="E440" s="43">
        <v>7</v>
      </c>
      <c r="F440" s="43">
        <v>250.56</v>
      </c>
      <c r="G440" s="43">
        <v>5.32</v>
      </c>
      <c r="H440" s="43">
        <v>35.299999999999997</v>
      </c>
      <c r="I440" s="43">
        <v>0.33</v>
      </c>
      <c r="J440" s="43">
        <v>22.41</v>
      </c>
      <c r="K440" s="43">
        <v>6.93</v>
      </c>
      <c r="L440" s="43">
        <v>7.6</v>
      </c>
      <c r="M440" s="43">
        <v>328.44</v>
      </c>
      <c r="N440" s="43">
        <v>65.69</v>
      </c>
      <c r="O440" s="43">
        <v>394.13</v>
      </c>
    </row>
    <row r="441" spans="1:15" x14ac:dyDescent="0.2">
      <c r="A441" s="66">
        <v>100074</v>
      </c>
      <c r="B441" s="43" t="s">
        <v>66</v>
      </c>
      <c r="C441" s="43" t="s">
        <v>301</v>
      </c>
      <c r="D441" s="43">
        <v>43849</v>
      </c>
      <c r="E441" s="43">
        <v>8</v>
      </c>
      <c r="F441" s="43">
        <v>250.56</v>
      </c>
      <c r="G441" s="43">
        <v>5.32</v>
      </c>
      <c r="H441" s="43">
        <v>35.299999999999997</v>
      </c>
      <c r="I441" s="43">
        <v>0.33</v>
      </c>
      <c r="J441" s="43">
        <v>22.41</v>
      </c>
      <c r="K441" s="43">
        <v>6.93</v>
      </c>
      <c r="L441" s="43">
        <v>7.6</v>
      </c>
      <c r="M441" s="43">
        <v>328.44</v>
      </c>
      <c r="N441" s="43">
        <v>65.69</v>
      </c>
      <c r="O441" s="43">
        <v>394.13</v>
      </c>
    </row>
    <row r="442" spans="1:15" x14ac:dyDescent="0.2">
      <c r="A442" s="66">
        <v>100074</v>
      </c>
      <c r="B442" s="43" t="s">
        <v>66</v>
      </c>
      <c r="C442" s="43" t="s">
        <v>301</v>
      </c>
      <c r="D442" s="43">
        <v>43849</v>
      </c>
      <c r="E442" s="43">
        <v>9</v>
      </c>
      <c r="F442" s="43">
        <v>250.56</v>
      </c>
      <c r="G442" s="43">
        <v>5.32</v>
      </c>
      <c r="H442" s="43">
        <v>35.299999999999997</v>
      </c>
      <c r="I442" s="43">
        <v>0.33</v>
      </c>
      <c r="J442" s="43">
        <v>22.41</v>
      </c>
      <c r="K442" s="43">
        <v>6.93</v>
      </c>
      <c r="L442" s="43">
        <v>7.6</v>
      </c>
      <c r="M442" s="43">
        <v>328.44</v>
      </c>
      <c r="N442" s="43">
        <v>65.69</v>
      </c>
      <c r="O442" s="43">
        <v>394.13</v>
      </c>
    </row>
    <row r="443" spans="1:15" x14ac:dyDescent="0.2">
      <c r="A443" s="66">
        <v>100074</v>
      </c>
      <c r="B443" s="43" t="s">
        <v>66</v>
      </c>
      <c r="C443" s="43" t="s">
        <v>301</v>
      </c>
      <c r="D443" s="43">
        <v>43849</v>
      </c>
      <c r="E443" s="43">
        <v>10</v>
      </c>
      <c r="F443" s="43">
        <v>250.56</v>
      </c>
      <c r="G443" s="43">
        <v>5.32</v>
      </c>
      <c r="H443" s="43">
        <v>38.71</v>
      </c>
      <c r="I443" s="43">
        <v>0.36</v>
      </c>
      <c r="J443" s="43">
        <v>22.41</v>
      </c>
      <c r="K443" s="43">
        <v>6.93</v>
      </c>
      <c r="L443" s="43">
        <v>7.6</v>
      </c>
      <c r="M443" s="43">
        <v>331.89</v>
      </c>
      <c r="N443" s="43">
        <v>66.38</v>
      </c>
      <c r="O443" s="43">
        <v>398.27</v>
      </c>
    </row>
    <row r="444" spans="1:15" x14ac:dyDescent="0.2">
      <c r="A444" s="66">
        <v>100074</v>
      </c>
      <c r="B444" s="43" t="s">
        <v>66</v>
      </c>
      <c r="C444" s="43" t="s">
        <v>301</v>
      </c>
      <c r="D444" s="43">
        <v>43849</v>
      </c>
      <c r="E444" s="43">
        <v>11</v>
      </c>
      <c r="F444" s="43">
        <v>250.56</v>
      </c>
      <c r="G444" s="43">
        <v>5.32</v>
      </c>
      <c r="H444" s="43">
        <v>38.71</v>
      </c>
      <c r="I444" s="43">
        <v>0.36</v>
      </c>
      <c r="J444" s="43">
        <v>22.41</v>
      </c>
      <c r="K444" s="43">
        <v>6.93</v>
      </c>
      <c r="L444" s="43">
        <v>7.6</v>
      </c>
      <c r="M444" s="43">
        <v>331.89</v>
      </c>
      <c r="N444" s="43">
        <v>66.38</v>
      </c>
      <c r="O444" s="43">
        <v>398.27</v>
      </c>
    </row>
    <row r="445" spans="1:15" x14ac:dyDescent="0.2">
      <c r="A445" s="66">
        <v>100074</v>
      </c>
      <c r="B445" s="43" t="s">
        <v>66</v>
      </c>
      <c r="C445" s="43" t="s">
        <v>301</v>
      </c>
      <c r="D445" s="43">
        <v>43849</v>
      </c>
      <c r="E445" s="43">
        <v>12</v>
      </c>
      <c r="F445" s="43">
        <v>250.56</v>
      </c>
      <c r="G445" s="43">
        <v>5.32</v>
      </c>
      <c r="H445" s="43">
        <v>38.71</v>
      </c>
      <c r="I445" s="43">
        <v>0.36</v>
      </c>
      <c r="J445" s="43">
        <v>22.41</v>
      </c>
      <c r="K445" s="43">
        <v>6.93</v>
      </c>
      <c r="L445" s="43">
        <v>7.6</v>
      </c>
      <c r="M445" s="43">
        <v>331.89</v>
      </c>
      <c r="N445" s="43">
        <v>66.38</v>
      </c>
      <c r="O445" s="43">
        <v>398.27</v>
      </c>
    </row>
    <row r="446" spans="1:15" x14ac:dyDescent="0.2">
      <c r="A446" s="66">
        <v>100074</v>
      </c>
      <c r="B446" s="43" t="s">
        <v>66</v>
      </c>
      <c r="C446" s="43" t="s">
        <v>301</v>
      </c>
      <c r="D446" s="43">
        <v>43849</v>
      </c>
      <c r="E446" s="43">
        <v>13</v>
      </c>
      <c r="F446" s="43">
        <v>250.56</v>
      </c>
      <c r="G446" s="43">
        <v>5.32</v>
      </c>
      <c r="H446" s="43">
        <v>35.299999999999997</v>
      </c>
      <c r="I446" s="43">
        <v>0.33</v>
      </c>
      <c r="J446" s="43">
        <v>22.41</v>
      </c>
      <c r="K446" s="43">
        <v>6.93</v>
      </c>
      <c r="L446" s="43">
        <v>7.6</v>
      </c>
      <c r="M446" s="43">
        <v>328.44</v>
      </c>
      <c r="N446" s="43">
        <v>65.69</v>
      </c>
      <c r="O446" s="43">
        <v>394.13</v>
      </c>
    </row>
    <row r="447" spans="1:15" x14ac:dyDescent="0.2">
      <c r="A447" s="66">
        <v>100074</v>
      </c>
      <c r="B447" s="43" t="s">
        <v>66</v>
      </c>
      <c r="C447" s="43" t="s">
        <v>301</v>
      </c>
      <c r="D447" s="43">
        <v>43849</v>
      </c>
      <c r="E447" s="43">
        <v>14</v>
      </c>
      <c r="F447" s="43">
        <v>250.56</v>
      </c>
      <c r="G447" s="43">
        <v>5.32</v>
      </c>
      <c r="H447" s="43">
        <v>35.299999999999997</v>
      </c>
      <c r="I447" s="43">
        <v>0.33</v>
      </c>
      <c r="J447" s="43">
        <v>22.41</v>
      </c>
      <c r="K447" s="43">
        <v>6.93</v>
      </c>
      <c r="L447" s="43">
        <v>7.6</v>
      </c>
      <c r="M447" s="43">
        <v>328.44</v>
      </c>
      <c r="N447" s="43">
        <v>65.69</v>
      </c>
      <c r="O447" s="43">
        <v>394.13</v>
      </c>
    </row>
    <row r="448" spans="1:15" x14ac:dyDescent="0.2">
      <c r="A448" s="66">
        <v>100074</v>
      </c>
      <c r="B448" s="43" t="s">
        <v>66</v>
      </c>
      <c r="C448" s="43" t="s">
        <v>301</v>
      </c>
      <c r="D448" s="43">
        <v>43849</v>
      </c>
      <c r="E448" s="43">
        <v>15</v>
      </c>
      <c r="F448" s="43">
        <v>250.56</v>
      </c>
      <c r="G448" s="43">
        <v>5.32</v>
      </c>
      <c r="H448" s="43">
        <v>35.299999999999997</v>
      </c>
      <c r="I448" s="43">
        <v>0.33</v>
      </c>
      <c r="J448" s="43">
        <v>22.41</v>
      </c>
      <c r="K448" s="43">
        <v>6.93</v>
      </c>
      <c r="L448" s="43">
        <v>7.6</v>
      </c>
      <c r="M448" s="43">
        <v>328.44</v>
      </c>
      <c r="N448" s="43">
        <v>65.69</v>
      </c>
      <c r="O448" s="43">
        <v>394.13</v>
      </c>
    </row>
    <row r="449" spans="1:15" x14ac:dyDescent="0.2">
      <c r="A449" s="66">
        <v>100074</v>
      </c>
      <c r="B449" s="43" t="s">
        <v>66</v>
      </c>
      <c r="C449" s="43" t="s">
        <v>301</v>
      </c>
      <c r="D449" s="43">
        <v>43849</v>
      </c>
      <c r="E449" s="43">
        <v>16</v>
      </c>
      <c r="F449" s="43">
        <v>250.56</v>
      </c>
      <c r="G449" s="43">
        <v>5.32</v>
      </c>
      <c r="H449" s="43">
        <v>35.299999999999997</v>
      </c>
      <c r="I449" s="43">
        <v>0.33</v>
      </c>
      <c r="J449" s="43">
        <v>22.41</v>
      </c>
      <c r="K449" s="43">
        <v>6.93</v>
      </c>
      <c r="L449" s="43">
        <v>7.6</v>
      </c>
      <c r="M449" s="43">
        <v>328.44</v>
      </c>
      <c r="N449" s="43">
        <v>65.69</v>
      </c>
      <c r="O449" s="43">
        <v>394.13</v>
      </c>
    </row>
    <row r="450" spans="1:15" x14ac:dyDescent="0.2">
      <c r="A450" s="66">
        <v>100074</v>
      </c>
      <c r="B450" s="43" t="s">
        <v>66</v>
      </c>
      <c r="C450" s="43" t="s">
        <v>301</v>
      </c>
      <c r="D450" s="43">
        <v>43849</v>
      </c>
      <c r="E450" s="43">
        <v>17</v>
      </c>
      <c r="F450" s="43">
        <v>250.56</v>
      </c>
      <c r="G450" s="43">
        <v>5.32</v>
      </c>
      <c r="H450" s="43">
        <v>35.299999999999997</v>
      </c>
      <c r="I450" s="43">
        <v>0.33</v>
      </c>
      <c r="J450" s="43">
        <v>22.41</v>
      </c>
      <c r="K450" s="43">
        <v>6.93</v>
      </c>
      <c r="L450" s="43">
        <v>7.6</v>
      </c>
      <c r="M450" s="43">
        <v>328.44</v>
      </c>
      <c r="N450" s="43">
        <v>65.69</v>
      </c>
      <c r="O450" s="43">
        <v>394.13</v>
      </c>
    </row>
    <row r="451" spans="1:15" x14ac:dyDescent="0.2">
      <c r="A451" s="66">
        <v>100074</v>
      </c>
      <c r="B451" s="43" t="s">
        <v>66</v>
      </c>
      <c r="C451" s="43" t="s">
        <v>301</v>
      </c>
      <c r="D451" s="43">
        <v>43849</v>
      </c>
      <c r="E451" s="43">
        <v>18</v>
      </c>
      <c r="F451" s="43">
        <v>250.56</v>
      </c>
      <c r="G451" s="43">
        <v>5.32</v>
      </c>
      <c r="H451" s="43">
        <v>35.299999999999997</v>
      </c>
      <c r="I451" s="43">
        <v>0.33</v>
      </c>
      <c r="J451" s="43">
        <v>22.41</v>
      </c>
      <c r="K451" s="43">
        <v>6.93</v>
      </c>
      <c r="L451" s="43">
        <v>7.6</v>
      </c>
      <c r="M451" s="43">
        <v>328.44</v>
      </c>
      <c r="N451" s="43">
        <v>65.69</v>
      </c>
      <c r="O451" s="43">
        <v>394.13</v>
      </c>
    </row>
    <row r="452" spans="1:15" x14ac:dyDescent="0.2">
      <c r="A452" s="66">
        <v>100074</v>
      </c>
      <c r="B452" s="43" t="s">
        <v>66</v>
      </c>
      <c r="C452" s="43" t="s">
        <v>301</v>
      </c>
      <c r="D452" s="43">
        <v>43849</v>
      </c>
      <c r="E452" s="43">
        <v>19</v>
      </c>
      <c r="F452" s="43">
        <v>250.56</v>
      </c>
      <c r="G452" s="43">
        <v>5.32</v>
      </c>
      <c r="H452" s="43">
        <v>38.71</v>
      </c>
      <c r="I452" s="43">
        <v>0.36</v>
      </c>
      <c r="J452" s="43">
        <v>22.41</v>
      </c>
      <c r="K452" s="43">
        <v>6.93</v>
      </c>
      <c r="L452" s="43">
        <v>7.6</v>
      </c>
      <c r="M452" s="43">
        <v>331.89</v>
      </c>
      <c r="N452" s="43">
        <v>66.38</v>
      </c>
      <c r="O452" s="43">
        <v>398.27</v>
      </c>
    </row>
    <row r="453" spans="1:15" x14ac:dyDescent="0.2">
      <c r="A453" s="66">
        <v>100074</v>
      </c>
      <c r="B453" s="43" t="s">
        <v>66</v>
      </c>
      <c r="C453" s="43" t="s">
        <v>301</v>
      </c>
      <c r="D453" s="43">
        <v>43849</v>
      </c>
      <c r="E453" s="43">
        <v>20</v>
      </c>
      <c r="F453" s="43">
        <v>250.56</v>
      </c>
      <c r="G453" s="43">
        <v>5.32</v>
      </c>
      <c r="H453" s="43">
        <v>38.71</v>
      </c>
      <c r="I453" s="43">
        <v>0.36</v>
      </c>
      <c r="J453" s="43">
        <v>22.41</v>
      </c>
      <c r="K453" s="43">
        <v>6.93</v>
      </c>
      <c r="L453" s="43">
        <v>7.6</v>
      </c>
      <c r="M453" s="43">
        <v>331.89</v>
      </c>
      <c r="N453" s="43">
        <v>66.38</v>
      </c>
      <c r="O453" s="43">
        <v>398.27</v>
      </c>
    </row>
    <row r="454" spans="1:15" x14ac:dyDescent="0.2">
      <c r="A454" s="66">
        <v>100074</v>
      </c>
      <c r="B454" s="43" t="s">
        <v>66</v>
      </c>
      <c r="C454" s="43" t="s">
        <v>301</v>
      </c>
      <c r="D454" s="43">
        <v>43849</v>
      </c>
      <c r="E454" s="43">
        <v>21</v>
      </c>
      <c r="F454" s="43">
        <v>250.56</v>
      </c>
      <c r="G454" s="43">
        <v>5.32</v>
      </c>
      <c r="H454" s="43">
        <v>38.71</v>
      </c>
      <c r="I454" s="43">
        <v>0.36</v>
      </c>
      <c r="J454" s="43">
        <v>22.41</v>
      </c>
      <c r="K454" s="43">
        <v>6.93</v>
      </c>
      <c r="L454" s="43">
        <v>7.6</v>
      </c>
      <c r="M454" s="43">
        <v>331.89</v>
      </c>
      <c r="N454" s="43">
        <v>66.38</v>
      </c>
      <c r="O454" s="43">
        <v>398.27</v>
      </c>
    </row>
    <row r="455" spans="1:15" x14ac:dyDescent="0.2">
      <c r="A455" s="66">
        <v>100074</v>
      </c>
      <c r="B455" s="43" t="s">
        <v>66</v>
      </c>
      <c r="C455" s="43" t="s">
        <v>301</v>
      </c>
      <c r="D455" s="43">
        <v>43849</v>
      </c>
      <c r="E455" s="43">
        <v>22</v>
      </c>
      <c r="F455" s="43">
        <v>250.56</v>
      </c>
      <c r="G455" s="43">
        <v>5.32</v>
      </c>
      <c r="H455" s="43">
        <v>35.299999999999997</v>
      </c>
      <c r="I455" s="43">
        <v>0.33</v>
      </c>
      <c r="J455" s="43">
        <v>22.41</v>
      </c>
      <c r="K455" s="43">
        <v>6.93</v>
      </c>
      <c r="L455" s="43">
        <v>7.6</v>
      </c>
      <c r="M455" s="43">
        <v>328.44</v>
      </c>
      <c r="N455" s="43">
        <v>65.69</v>
      </c>
      <c r="O455" s="43">
        <v>394.13</v>
      </c>
    </row>
    <row r="456" spans="1:15" x14ac:dyDescent="0.2">
      <c r="A456" s="66">
        <v>100074</v>
      </c>
      <c r="B456" s="43" t="s">
        <v>66</v>
      </c>
      <c r="C456" s="43" t="s">
        <v>301</v>
      </c>
      <c r="D456" s="43">
        <v>43849</v>
      </c>
      <c r="E456" s="43">
        <v>23</v>
      </c>
      <c r="F456" s="43">
        <v>250.56</v>
      </c>
      <c r="G456" s="43">
        <v>5.32</v>
      </c>
      <c r="H456" s="43">
        <v>35.299999999999997</v>
      </c>
      <c r="I456" s="43">
        <v>0.33</v>
      </c>
      <c r="J456" s="43">
        <v>22.41</v>
      </c>
      <c r="K456" s="43">
        <v>6.93</v>
      </c>
      <c r="L456" s="43">
        <v>7.6</v>
      </c>
      <c r="M456" s="43">
        <v>328.44</v>
      </c>
      <c r="N456" s="43">
        <v>65.69</v>
      </c>
      <c r="O456" s="43">
        <v>394.13</v>
      </c>
    </row>
    <row r="457" spans="1:15" x14ac:dyDescent="0.2">
      <c r="A457" s="66">
        <v>100074</v>
      </c>
      <c r="B457" s="43" t="s">
        <v>66</v>
      </c>
      <c r="C457" s="43" t="s">
        <v>301</v>
      </c>
      <c r="D457" s="43">
        <v>43849</v>
      </c>
      <c r="E457" s="43">
        <v>24</v>
      </c>
      <c r="F457" s="43">
        <v>250.56</v>
      </c>
      <c r="G457" s="43">
        <v>5.32</v>
      </c>
      <c r="H457" s="43">
        <v>30.81</v>
      </c>
      <c r="I457" s="43">
        <v>0.28999999999999998</v>
      </c>
      <c r="J457" s="43">
        <v>22.41</v>
      </c>
      <c r="K457" s="43">
        <v>6.93</v>
      </c>
      <c r="L457" s="43">
        <v>7.6</v>
      </c>
      <c r="M457" s="43">
        <v>323.91000000000003</v>
      </c>
      <c r="N457" s="43">
        <v>64.78</v>
      </c>
      <c r="O457" s="43">
        <v>388.69</v>
      </c>
    </row>
    <row r="458" spans="1:15" x14ac:dyDescent="0.2">
      <c r="A458" s="66">
        <v>100074</v>
      </c>
      <c r="B458" s="43" t="s">
        <v>66</v>
      </c>
      <c r="C458" s="43" t="s">
        <v>301</v>
      </c>
      <c r="D458" s="43">
        <v>43850</v>
      </c>
      <c r="E458" s="43">
        <v>1</v>
      </c>
      <c r="F458" s="43">
        <v>250.56</v>
      </c>
      <c r="G458" s="43">
        <v>5.32</v>
      </c>
      <c r="H458" s="43">
        <v>30.81</v>
      </c>
      <c r="I458" s="43">
        <v>0.28999999999999998</v>
      </c>
      <c r="J458" s="43">
        <v>22.41</v>
      </c>
      <c r="K458" s="43">
        <v>6.93</v>
      </c>
      <c r="L458" s="43">
        <v>7.6</v>
      </c>
      <c r="M458" s="43">
        <v>323.91000000000003</v>
      </c>
      <c r="N458" s="43">
        <v>64.78</v>
      </c>
      <c r="O458" s="43">
        <v>388.69</v>
      </c>
    </row>
    <row r="459" spans="1:15" x14ac:dyDescent="0.2">
      <c r="A459" s="66">
        <v>100074</v>
      </c>
      <c r="B459" s="43" t="s">
        <v>66</v>
      </c>
      <c r="C459" s="43" t="s">
        <v>301</v>
      </c>
      <c r="D459" s="43">
        <v>43850</v>
      </c>
      <c r="E459" s="43">
        <v>2</v>
      </c>
      <c r="F459" s="43">
        <v>250.56</v>
      </c>
      <c r="G459" s="43">
        <v>5.32</v>
      </c>
      <c r="H459" s="43">
        <v>30.81</v>
      </c>
      <c r="I459" s="43">
        <v>0.28999999999999998</v>
      </c>
      <c r="J459" s="43">
        <v>22.41</v>
      </c>
      <c r="K459" s="43">
        <v>6.93</v>
      </c>
      <c r="L459" s="43">
        <v>7.6</v>
      </c>
      <c r="M459" s="43">
        <v>323.91000000000003</v>
      </c>
      <c r="N459" s="43">
        <v>64.78</v>
      </c>
      <c r="O459" s="43">
        <v>388.69</v>
      </c>
    </row>
    <row r="460" spans="1:15" x14ac:dyDescent="0.2">
      <c r="A460" s="66">
        <v>100074</v>
      </c>
      <c r="B460" s="43" t="s">
        <v>66</v>
      </c>
      <c r="C460" s="43" t="s">
        <v>301</v>
      </c>
      <c r="D460" s="43">
        <v>43850</v>
      </c>
      <c r="E460" s="43">
        <v>3</v>
      </c>
      <c r="F460" s="43">
        <v>250.56</v>
      </c>
      <c r="G460" s="43">
        <v>5.32</v>
      </c>
      <c r="H460" s="43">
        <v>30.81</v>
      </c>
      <c r="I460" s="43">
        <v>0.28999999999999998</v>
      </c>
      <c r="J460" s="43">
        <v>22.41</v>
      </c>
      <c r="K460" s="43">
        <v>6.93</v>
      </c>
      <c r="L460" s="43">
        <v>7.6</v>
      </c>
      <c r="M460" s="43">
        <v>323.91000000000003</v>
      </c>
      <c r="N460" s="43">
        <v>64.78</v>
      </c>
      <c r="O460" s="43">
        <v>388.69</v>
      </c>
    </row>
    <row r="461" spans="1:15" x14ac:dyDescent="0.2">
      <c r="A461" s="66">
        <v>100074</v>
      </c>
      <c r="B461" s="43" t="s">
        <v>66</v>
      </c>
      <c r="C461" s="43" t="s">
        <v>301</v>
      </c>
      <c r="D461" s="43">
        <v>43850</v>
      </c>
      <c r="E461" s="43">
        <v>4</v>
      </c>
      <c r="F461" s="43">
        <v>250.56</v>
      </c>
      <c r="G461" s="43">
        <v>5.32</v>
      </c>
      <c r="H461" s="43">
        <v>30.81</v>
      </c>
      <c r="I461" s="43">
        <v>0.28999999999999998</v>
      </c>
      <c r="J461" s="43">
        <v>22.41</v>
      </c>
      <c r="K461" s="43">
        <v>6.93</v>
      </c>
      <c r="L461" s="43">
        <v>7.6</v>
      </c>
      <c r="M461" s="43">
        <v>323.91000000000003</v>
      </c>
      <c r="N461" s="43">
        <v>64.78</v>
      </c>
      <c r="O461" s="43">
        <v>388.69</v>
      </c>
    </row>
    <row r="462" spans="1:15" x14ac:dyDescent="0.2">
      <c r="A462" s="66">
        <v>100074</v>
      </c>
      <c r="B462" s="43" t="s">
        <v>66</v>
      </c>
      <c r="C462" s="43" t="s">
        <v>301</v>
      </c>
      <c r="D462" s="43">
        <v>43850</v>
      </c>
      <c r="E462" s="43">
        <v>5</v>
      </c>
      <c r="F462" s="43">
        <v>250.56</v>
      </c>
      <c r="G462" s="43">
        <v>5.32</v>
      </c>
      <c r="H462" s="43">
        <v>35.299999999999997</v>
      </c>
      <c r="I462" s="43">
        <v>0.33</v>
      </c>
      <c r="J462" s="43">
        <v>22.41</v>
      </c>
      <c r="K462" s="43">
        <v>6.93</v>
      </c>
      <c r="L462" s="43">
        <v>7.6</v>
      </c>
      <c r="M462" s="43">
        <v>328.44</v>
      </c>
      <c r="N462" s="43">
        <v>65.69</v>
      </c>
      <c r="O462" s="43">
        <v>394.13</v>
      </c>
    </row>
    <row r="463" spans="1:15" x14ac:dyDescent="0.2">
      <c r="A463" s="66">
        <v>100074</v>
      </c>
      <c r="B463" s="43" t="s">
        <v>66</v>
      </c>
      <c r="C463" s="43" t="s">
        <v>301</v>
      </c>
      <c r="D463" s="43">
        <v>43850</v>
      </c>
      <c r="E463" s="43">
        <v>6</v>
      </c>
      <c r="F463" s="43">
        <v>250.56</v>
      </c>
      <c r="G463" s="43">
        <v>5.32</v>
      </c>
      <c r="H463" s="43">
        <v>35.299999999999997</v>
      </c>
      <c r="I463" s="43">
        <v>0.33</v>
      </c>
      <c r="J463" s="43">
        <v>22.41</v>
      </c>
      <c r="K463" s="43">
        <v>6.93</v>
      </c>
      <c r="L463" s="43">
        <v>7.6</v>
      </c>
      <c r="M463" s="43">
        <v>328.44</v>
      </c>
      <c r="N463" s="43">
        <v>65.69</v>
      </c>
      <c r="O463" s="43">
        <v>394.13</v>
      </c>
    </row>
    <row r="464" spans="1:15" x14ac:dyDescent="0.2">
      <c r="A464" s="66">
        <v>100074</v>
      </c>
      <c r="B464" s="43" t="s">
        <v>66</v>
      </c>
      <c r="C464" s="43" t="s">
        <v>301</v>
      </c>
      <c r="D464" s="43">
        <v>43850</v>
      </c>
      <c r="E464" s="43">
        <v>7</v>
      </c>
      <c r="F464" s="43">
        <v>250.56</v>
      </c>
      <c r="G464" s="43">
        <v>5.32</v>
      </c>
      <c r="H464" s="43">
        <v>35.299999999999997</v>
      </c>
      <c r="I464" s="43">
        <v>0.33</v>
      </c>
      <c r="J464" s="43">
        <v>22.41</v>
      </c>
      <c r="K464" s="43">
        <v>6.93</v>
      </c>
      <c r="L464" s="43">
        <v>7.6</v>
      </c>
      <c r="M464" s="43">
        <v>328.44</v>
      </c>
      <c r="N464" s="43">
        <v>65.69</v>
      </c>
      <c r="O464" s="43">
        <v>394.13</v>
      </c>
    </row>
    <row r="465" spans="1:15" x14ac:dyDescent="0.2">
      <c r="A465" s="66">
        <v>100074</v>
      </c>
      <c r="B465" s="43" t="s">
        <v>66</v>
      </c>
      <c r="C465" s="43" t="s">
        <v>301</v>
      </c>
      <c r="D465" s="43">
        <v>43850</v>
      </c>
      <c r="E465" s="43">
        <v>8</v>
      </c>
      <c r="F465" s="43">
        <v>250.56</v>
      </c>
      <c r="G465" s="43">
        <v>5.32</v>
      </c>
      <c r="H465" s="43">
        <v>35.299999999999997</v>
      </c>
      <c r="I465" s="43">
        <v>0.33</v>
      </c>
      <c r="J465" s="43">
        <v>22.41</v>
      </c>
      <c r="K465" s="43">
        <v>6.93</v>
      </c>
      <c r="L465" s="43">
        <v>7.6</v>
      </c>
      <c r="M465" s="43">
        <v>328.44</v>
      </c>
      <c r="N465" s="43">
        <v>65.69</v>
      </c>
      <c r="O465" s="43">
        <v>394.13</v>
      </c>
    </row>
    <row r="466" spans="1:15" x14ac:dyDescent="0.2">
      <c r="A466" s="66">
        <v>100074</v>
      </c>
      <c r="B466" s="43" t="s">
        <v>66</v>
      </c>
      <c r="C466" s="43" t="s">
        <v>301</v>
      </c>
      <c r="D466" s="43">
        <v>43850</v>
      </c>
      <c r="E466" s="43">
        <v>9</v>
      </c>
      <c r="F466" s="43">
        <v>250.56</v>
      </c>
      <c r="G466" s="43">
        <v>5.32</v>
      </c>
      <c r="H466" s="43">
        <v>35.299999999999997</v>
      </c>
      <c r="I466" s="43">
        <v>0.33</v>
      </c>
      <c r="J466" s="43">
        <v>22.41</v>
      </c>
      <c r="K466" s="43">
        <v>6.93</v>
      </c>
      <c r="L466" s="43">
        <v>7.6</v>
      </c>
      <c r="M466" s="43">
        <v>328.44</v>
      </c>
      <c r="N466" s="43">
        <v>65.69</v>
      </c>
      <c r="O466" s="43">
        <v>394.13</v>
      </c>
    </row>
    <row r="467" spans="1:15" x14ac:dyDescent="0.2">
      <c r="A467" s="66">
        <v>100074</v>
      </c>
      <c r="B467" s="43" t="s">
        <v>66</v>
      </c>
      <c r="C467" s="43" t="s">
        <v>301</v>
      </c>
      <c r="D467" s="43">
        <v>43850</v>
      </c>
      <c r="E467" s="43">
        <v>10</v>
      </c>
      <c r="F467" s="43">
        <v>250.56</v>
      </c>
      <c r="G467" s="43">
        <v>5.32</v>
      </c>
      <c r="H467" s="43">
        <v>38.71</v>
      </c>
      <c r="I467" s="43">
        <v>0.36</v>
      </c>
      <c r="J467" s="43">
        <v>22.41</v>
      </c>
      <c r="K467" s="43">
        <v>6.93</v>
      </c>
      <c r="L467" s="43">
        <v>7.6</v>
      </c>
      <c r="M467" s="43">
        <v>331.89</v>
      </c>
      <c r="N467" s="43">
        <v>66.38</v>
      </c>
      <c r="O467" s="43">
        <v>398.27</v>
      </c>
    </row>
    <row r="468" spans="1:15" x14ac:dyDescent="0.2">
      <c r="A468" s="66">
        <v>100074</v>
      </c>
      <c r="B468" s="43" t="s">
        <v>66</v>
      </c>
      <c r="C468" s="43" t="s">
        <v>301</v>
      </c>
      <c r="D468" s="43">
        <v>43850</v>
      </c>
      <c r="E468" s="43">
        <v>11</v>
      </c>
      <c r="F468" s="43">
        <v>250.56</v>
      </c>
      <c r="G468" s="43">
        <v>5.32</v>
      </c>
      <c r="H468" s="43">
        <v>38.71</v>
      </c>
      <c r="I468" s="43">
        <v>0.36</v>
      </c>
      <c r="J468" s="43">
        <v>22.41</v>
      </c>
      <c r="K468" s="43">
        <v>6.93</v>
      </c>
      <c r="L468" s="43">
        <v>7.6</v>
      </c>
      <c r="M468" s="43">
        <v>331.89</v>
      </c>
      <c r="N468" s="43">
        <v>66.38</v>
      </c>
      <c r="O468" s="43">
        <v>398.27</v>
      </c>
    </row>
    <row r="469" spans="1:15" x14ac:dyDescent="0.2">
      <c r="A469" s="66">
        <v>100074</v>
      </c>
      <c r="B469" s="43" t="s">
        <v>66</v>
      </c>
      <c r="C469" s="43" t="s">
        <v>301</v>
      </c>
      <c r="D469" s="43">
        <v>43850</v>
      </c>
      <c r="E469" s="43">
        <v>12</v>
      </c>
      <c r="F469" s="43">
        <v>250.56</v>
      </c>
      <c r="G469" s="43">
        <v>5.32</v>
      </c>
      <c r="H469" s="43">
        <v>38.71</v>
      </c>
      <c r="I469" s="43">
        <v>0.36</v>
      </c>
      <c r="J469" s="43">
        <v>22.41</v>
      </c>
      <c r="K469" s="43">
        <v>6.93</v>
      </c>
      <c r="L469" s="43">
        <v>7.6</v>
      </c>
      <c r="M469" s="43">
        <v>331.89</v>
      </c>
      <c r="N469" s="43">
        <v>66.38</v>
      </c>
      <c r="O469" s="43">
        <v>398.27</v>
      </c>
    </row>
    <row r="470" spans="1:15" x14ac:dyDescent="0.2">
      <c r="A470" s="66">
        <v>100074</v>
      </c>
      <c r="B470" s="43" t="s">
        <v>66</v>
      </c>
      <c r="C470" s="43" t="s">
        <v>301</v>
      </c>
      <c r="D470" s="43">
        <v>43850</v>
      </c>
      <c r="E470" s="43">
        <v>13</v>
      </c>
      <c r="F470" s="43">
        <v>250.56</v>
      </c>
      <c r="G470" s="43">
        <v>5.32</v>
      </c>
      <c r="H470" s="43">
        <v>35.299999999999997</v>
      </c>
      <c r="I470" s="43">
        <v>0.33</v>
      </c>
      <c r="J470" s="43">
        <v>22.41</v>
      </c>
      <c r="K470" s="43">
        <v>6.93</v>
      </c>
      <c r="L470" s="43">
        <v>7.6</v>
      </c>
      <c r="M470" s="43">
        <v>328.44</v>
      </c>
      <c r="N470" s="43">
        <v>65.69</v>
      </c>
      <c r="O470" s="43">
        <v>394.13</v>
      </c>
    </row>
    <row r="471" spans="1:15" x14ac:dyDescent="0.2">
      <c r="A471" s="66">
        <v>100074</v>
      </c>
      <c r="B471" s="43" t="s">
        <v>66</v>
      </c>
      <c r="C471" s="43" t="s">
        <v>301</v>
      </c>
      <c r="D471" s="43">
        <v>43850</v>
      </c>
      <c r="E471" s="43">
        <v>14</v>
      </c>
      <c r="F471" s="43">
        <v>250.56</v>
      </c>
      <c r="G471" s="43">
        <v>5.32</v>
      </c>
      <c r="H471" s="43">
        <v>35.299999999999997</v>
      </c>
      <c r="I471" s="43">
        <v>0.33</v>
      </c>
      <c r="J471" s="43">
        <v>22.41</v>
      </c>
      <c r="K471" s="43">
        <v>6.93</v>
      </c>
      <c r="L471" s="43">
        <v>7.6</v>
      </c>
      <c r="M471" s="43">
        <v>328.44</v>
      </c>
      <c r="N471" s="43">
        <v>65.69</v>
      </c>
      <c r="O471" s="43">
        <v>394.13</v>
      </c>
    </row>
    <row r="472" spans="1:15" x14ac:dyDescent="0.2">
      <c r="A472" s="66">
        <v>100074</v>
      </c>
      <c r="B472" s="43" t="s">
        <v>66</v>
      </c>
      <c r="C472" s="43" t="s">
        <v>301</v>
      </c>
      <c r="D472" s="43">
        <v>43850</v>
      </c>
      <c r="E472" s="43">
        <v>15</v>
      </c>
      <c r="F472" s="43">
        <v>250.56</v>
      </c>
      <c r="G472" s="43">
        <v>5.32</v>
      </c>
      <c r="H472" s="43">
        <v>35.299999999999997</v>
      </c>
      <c r="I472" s="43">
        <v>0.33</v>
      </c>
      <c r="J472" s="43">
        <v>22.41</v>
      </c>
      <c r="K472" s="43">
        <v>6.93</v>
      </c>
      <c r="L472" s="43">
        <v>7.6</v>
      </c>
      <c r="M472" s="43">
        <v>328.44</v>
      </c>
      <c r="N472" s="43">
        <v>65.69</v>
      </c>
      <c r="O472" s="43">
        <v>394.13</v>
      </c>
    </row>
    <row r="473" spans="1:15" x14ac:dyDescent="0.2">
      <c r="A473" s="66">
        <v>100074</v>
      </c>
      <c r="B473" s="43" t="s">
        <v>66</v>
      </c>
      <c r="C473" s="43" t="s">
        <v>301</v>
      </c>
      <c r="D473" s="43">
        <v>43850</v>
      </c>
      <c r="E473" s="43">
        <v>16</v>
      </c>
      <c r="F473" s="43">
        <v>250.56</v>
      </c>
      <c r="G473" s="43">
        <v>5.32</v>
      </c>
      <c r="H473" s="43">
        <v>35.299999999999997</v>
      </c>
      <c r="I473" s="43">
        <v>0.33</v>
      </c>
      <c r="J473" s="43">
        <v>22.41</v>
      </c>
      <c r="K473" s="43">
        <v>6.93</v>
      </c>
      <c r="L473" s="43">
        <v>7.6</v>
      </c>
      <c r="M473" s="43">
        <v>328.44</v>
      </c>
      <c r="N473" s="43">
        <v>65.69</v>
      </c>
      <c r="O473" s="43">
        <v>394.13</v>
      </c>
    </row>
    <row r="474" spans="1:15" x14ac:dyDescent="0.2">
      <c r="A474" s="66">
        <v>100074</v>
      </c>
      <c r="B474" s="43" t="s">
        <v>66</v>
      </c>
      <c r="C474" s="43" t="s">
        <v>301</v>
      </c>
      <c r="D474" s="43">
        <v>43850</v>
      </c>
      <c r="E474" s="43">
        <v>17</v>
      </c>
      <c r="F474" s="43">
        <v>250.56</v>
      </c>
      <c r="G474" s="43">
        <v>5.32</v>
      </c>
      <c r="H474" s="43">
        <v>35.299999999999997</v>
      </c>
      <c r="I474" s="43">
        <v>0.33</v>
      </c>
      <c r="J474" s="43">
        <v>22.41</v>
      </c>
      <c r="K474" s="43">
        <v>6.93</v>
      </c>
      <c r="L474" s="43">
        <v>7.6</v>
      </c>
      <c r="M474" s="43">
        <v>328.44</v>
      </c>
      <c r="N474" s="43">
        <v>65.69</v>
      </c>
      <c r="O474" s="43">
        <v>394.13</v>
      </c>
    </row>
    <row r="475" spans="1:15" x14ac:dyDescent="0.2">
      <c r="A475" s="66">
        <v>100074</v>
      </c>
      <c r="B475" s="43" t="s">
        <v>66</v>
      </c>
      <c r="C475" s="43" t="s">
        <v>301</v>
      </c>
      <c r="D475" s="43">
        <v>43850</v>
      </c>
      <c r="E475" s="43">
        <v>18</v>
      </c>
      <c r="F475" s="43">
        <v>250.56</v>
      </c>
      <c r="G475" s="43">
        <v>5.32</v>
      </c>
      <c r="H475" s="43">
        <v>35.299999999999997</v>
      </c>
      <c r="I475" s="43">
        <v>0.33</v>
      </c>
      <c r="J475" s="43">
        <v>22.41</v>
      </c>
      <c r="K475" s="43">
        <v>6.93</v>
      </c>
      <c r="L475" s="43">
        <v>7.6</v>
      </c>
      <c r="M475" s="43">
        <v>328.44</v>
      </c>
      <c r="N475" s="43">
        <v>65.69</v>
      </c>
      <c r="O475" s="43">
        <v>394.13</v>
      </c>
    </row>
    <row r="476" spans="1:15" x14ac:dyDescent="0.2">
      <c r="A476" s="66">
        <v>100074</v>
      </c>
      <c r="B476" s="43" t="s">
        <v>66</v>
      </c>
      <c r="C476" s="43" t="s">
        <v>301</v>
      </c>
      <c r="D476" s="43">
        <v>43850</v>
      </c>
      <c r="E476" s="43">
        <v>19</v>
      </c>
      <c r="F476" s="43">
        <v>250.56</v>
      </c>
      <c r="G476" s="43">
        <v>5.32</v>
      </c>
      <c r="H476" s="43">
        <v>38.71</v>
      </c>
      <c r="I476" s="43">
        <v>0.36</v>
      </c>
      <c r="J476" s="43">
        <v>22.41</v>
      </c>
      <c r="K476" s="43">
        <v>6.93</v>
      </c>
      <c r="L476" s="43">
        <v>7.6</v>
      </c>
      <c r="M476" s="43">
        <v>331.89</v>
      </c>
      <c r="N476" s="43">
        <v>66.38</v>
      </c>
      <c r="O476" s="43">
        <v>398.27</v>
      </c>
    </row>
    <row r="477" spans="1:15" x14ac:dyDescent="0.2">
      <c r="A477" s="66">
        <v>100074</v>
      </c>
      <c r="B477" s="43" t="s">
        <v>66</v>
      </c>
      <c r="C477" s="43" t="s">
        <v>301</v>
      </c>
      <c r="D477" s="43">
        <v>43850</v>
      </c>
      <c r="E477" s="43">
        <v>20</v>
      </c>
      <c r="F477" s="43">
        <v>250.56</v>
      </c>
      <c r="G477" s="43">
        <v>5.32</v>
      </c>
      <c r="H477" s="43">
        <v>38.71</v>
      </c>
      <c r="I477" s="43">
        <v>0.36</v>
      </c>
      <c r="J477" s="43">
        <v>22.41</v>
      </c>
      <c r="K477" s="43">
        <v>6.93</v>
      </c>
      <c r="L477" s="43">
        <v>7.6</v>
      </c>
      <c r="M477" s="43">
        <v>331.89</v>
      </c>
      <c r="N477" s="43">
        <v>66.38</v>
      </c>
      <c r="O477" s="43">
        <v>398.27</v>
      </c>
    </row>
    <row r="478" spans="1:15" x14ac:dyDescent="0.2">
      <c r="A478" s="66">
        <v>100074</v>
      </c>
      <c r="B478" s="43" t="s">
        <v>66</v>
      </c>
      <c r="C478" s="43" t="s">
        <v>301</v>
      </c>
      <c r="D478" s="43">
        <v>43850</v>
      </c>
      <c r="E478" s="43">
        <v>21</v>
      </c>
      <c r="F478" s="43">
        <v>250.56</v>
      </c>
      <c r="G478" s="43">
        <v>5.32</v>
      </c>
      <c r="H478" s="43">
        <v>38.71</v>
      </c>
      <c r="I478" s="43">
        <v>0.36</v>
      </c>
      <c r="J478" s="43">
        <v>22.41</v>
      </c>
      <c r="K478" s="43">
        <v>6.93</v>
      </c>
      <c r="L478" s="43">
        <v>7.6</v>
      </c>
      <c r="M478" s="43">
        <v>331.89</v>
      </c>
      <c r="N478" s="43">
        <v>66.38</v>
      </c>
      <c r="O478" s="43">
        <v>398.27</v>
      </c>
    </row>
    <row r="479" spans="1:15" x14ac:dyDescent="0.2">
      <c r="A479" s="66">
        <v>100074</v>
      </c>
      <c r="B479" s="43" t="s">
        <v>66</v>
      </c>
      <c r="C479" s="43" t="s">
        <v>301</v>
      </c>
      <c r="D479" s="43">
        <v>43850</v>
      </c>
      <c r="E479" s="43">
        <v>22</v>
      </c>
      <c r="F479" s="43">
        <v>250.56</v>
      </c>
      <c r="G479" s="43">
        <v>5.32</v>
      </c>
      <c r="H479" s="43">
        <v>35.299999999999997</v>
      </c>
      <c r="I479" s="43">
        <v>0.33</v>
      </c>
      <c r="J479" s="43">
        <v>22.41</v>
      </c>
      <c r="K479" s="43">
        <v>6.93</v>
      </c>
      <c r="L479" s="43">
        <v>7.6</v>
      </c>
      <c r="M479" s="43">
        <v>328.44</v>
      </c>
      <c r="N479" s="43">
        <v>65.69</v>
      </c>
      <c r="O479" s="43">
        <v>394.13</v>
      </c>
    </row>
    <row r="480" spans="1:15" x14ac:dyDescent="0.2">
      <c r="A480" s="66">
        <v>100074</v>
      </c>
      <c r="B480" s="43" t="s">
        <v>66</v>
      </c>
      <c r="C480" s="43" t="s">
        <v>301</v>
      </c>
      <c r="D480" s="43">
        <v>43850</v>
      </c>
      <c r="E480" s="43">
        <v>23</v>
      </c>
      <c r="F480" s="43">
        <v>250.56</v>
      </c>
      <c r="G480" s="43">
        <v>5.32</v>
      </c>
      <c r="H480" s="43">
        <v>35.299999999999997</v>
      </c>
      <c r="I480" s="43">
        <v>0.33</v>
      </c>
      <c r="J480" s="43">
        <v>22.41</v>
      </c>
      <c r="K480" s="43">
        <v>6.93</v>
      </c>
      <c r="L480" s="43">
        <v>7.6</v>
      </c>
      <c r="M480" s="43">
        <v>328.44</v>
      </c>
      <c r="N480" s="43">
        <v>65.69</v>
      </c>
      <c r="O480" s="43">
        <v>394.13</v>
      </c>
    </row>
    <row r="481" spans="1:15" x14ac:dyDescent="0.2">
      <c r="A481" s="66">
        <v>100074</v>
      </c>
      <c r="B481" s="43" t="s">
        <v>66</v>
      </c>
      <c r="C481" s="43" t="s">
        <v>301</v>
      </c>
      <c r="D481" s="43">
        <v>43850</v>
      </c>
      <c r="E481" s="43">
        <v>24</v>
      </c>
      <c r="F481" s="43">
        <v>250.56</v>
      </c>
      <c r="G481" s="43">
        <v>5.32</v>
      </c>
      <c r="H481" s="43">
        <v>30.81</v>
      </c>
      <c r="I481" s="43">
        <v>0.28999999999999998</v>
      </c>
      <c r="J481" s="43">
        <v>22.41</v>
      </c>
      <c r="K481" s="43">
        <v>6.93</v>
      </c>
      <c r="L481" s="43">
        <v>7.6</v>
      </c>
      <c r="M481" s="43">
        <v>323.91000000000003</v>
      </c>
      <c r="N481" s="43">
        <v>64.78</v>
      </c>
      <c r="O481" s="43">
        <v>388.69</v>
      </c>
    </row>
    <row r="482" spans="1:15" x14ac:dyDescent="0.2">
      <c r="A482" s="66">
        <v>100074</v>
      </c>
      <c r="B482" s="43" t="s">
        <v>66</v>
      </c>
      <c r="C482" s="43" t="s">
        <v>301</v>
      </c>
      <c r="D482" s="43">
        <v>43851</v>
      </c>
      <c r="E482" s="43">
        <v>1</v>
      </c>
      <c r="F482" s="43">
        <v>250.56</v>
      </c>
      <c r="G482" s="43">
        <v>5.32</v>
      </c>
      <c r="H482" s="43">
        <v>30.81</v>
      </c>
      <c r="I482" s="43">
        <v>0.28999999999999998</v>
      </c>
      <c r="J482" s="43">
        <v>22.41</v>
      </c>
      <c r="K482" s="43">
        <v>6.93</v>
      </c>
      <c r="L482" s="43">
        <v>7.6</v>
      </c>
      <c r="M482" s="43">
        <v>323.91000000000003</v>
      </c>
      <c r="N482" s="43">
        <v>64.78</v>
      </c>
      <c r="O482" s="43">
        <v>388.69</v>
      </c>
    </row>
    <row r="483" spans="1:15" x14ac:dyDescent="0.2">
      <c r="A483" s="66">
        <v>100074</v>
      </c>
      <c r="B483" s="43" t="s">
        <v>66</v>
      </c>
      <c r="C483" s="43" t="s">
        <v>301</v>
      </c>
      <c r="D483" s="43">
        <v>43851</v>
      </c>
      <c r="E483" s="43">
        <v>2</v>
      </c>
      <c r="F483" s="43">
        <v>250.56</v>
      </c>
      <c r="G483" s="43">
        <v>5.32</v>
      </c>
      <c r="H483" s="43">
        <v>30.81</v>
      </c>
      <c r="I483" s="43">
        <v>0.28999999999999998</v>
      </c>
      <c r="J483" s="43">
        <v>22.41</v>
      </c>
      <c r="K483" s="43">
        <v>6.93</v>
      </c>
      <c r="L483" s="43">
        <v>7.6</v>
      </c>
      <c r="M483" s="43">
        <v>323.91000000000003</v>
      </c>
      <c r="N483" s="43">
        <v>64.78</v>
      </c>
      <c r="O483" s="43">
        <v>388.69</v>
      </c>
    </row>
    <row r="484" spans="1:15" x14ac:dyDescent="0.2">
      <c r="A484" s="66">
        <v>100074</v>
      </c>
      <c r="B484" s="43" t="s">
        <v>66</v>
      </c>
      <c r="C484" s="43" t="s">
        <v>301</v>
      </c>
      <c r="D484" s="43">
        <v>43851</v>
      </c>
      <c r="E484" s="43">
        <v>3</v>
      </c>
      <c r="F484" s="43">
        <v>250.56</v>
      </c>
      <c r="G484" s="43">
        <v>5.32</v>
      </c>
      <c r="H484" s="43">
        <v>30.81</v>
      </c>
      <c r="I484" s="43">
        <v>0.28999999999999998</v>
      </c>
      <c r="J484" s="43">
        <v>22.41</v>
      </c>
      <c r="K484" s="43">
        <v>6.93</v>
      </c>
      <c r="L484" s="43">
        <v>7.6</v>
      </c>
      <c r="M484" s="43">
        <v>323.91000000000003</v>
      </c>
      <c r="N484" s="43">
        <v>64.78</v>
      </c>
      <c r="O484" s="43">
        <v>388.69</v>
      </c>
    </row>
    <row r="485" spans="1:15" x14ac:dyDescent="0.2">
      <c r="A485" s="66">
        <v>100074</v>
      </c>
      <c r="B485" s="43" t="s">
        <v>66</v>
      </c>
      <c r="C485" s="43" t="s">
        <v>301</v>
      </c>
      <c r="D485" s="43">
        <v>43851</v>
      </c>
      <c r="E485" s="43">
        <v>4</v>
      </c>
      <c r="F485" s="43">
        <v>250.56</v>
      </c>
      <c r="G485" s="43">
        <v>5.32</v>
      </c>
      <c r="H485" s="43">
        <v>30.81</v>
      </c>
      <c r="I485" s="43">
        <v>0.28999999999999998</v>
      </c>
      <c r="J485" s="43">
        <v>22.41</v>
      </c>
      <c r="K485" s="43">
        <v>6.93</v>
      </c>
      <c r="L485" s="43">
        <v>7.6</v>
      </c>
      <c r="M485" s="43">
        <v>323.91000000000003</v>
      </c>
      <c r="N485" s="43">
        <v>64.78</v>
      </c>
      <c r="O485" s="43">
        <v>388.69</v>
      </c>
    </row>
    <row r="486" spans="1:15" x14ac:dyDescent="0.2">
      <c r="A486" s="66">
        <v>100074</v>
      </c>
      <c r="B486" s="43" t="s">
        <v>66</v>
      </c>
      <c r="C486" s="43" t="s">
        <v>301</v>
      </c>
      <c r="D486" s="43">
        <v>43851</v>
      </c>
      <c r="E486" s="43">
        <v>5</v>
      </c>
      <c r="F486" s="43">
        <v>250.56</v>
      </c>
      <c r="G486" s="43">
        <v>5.32</v>
      </c>
      <c r="H486" s="43">
        <v>35.299999999999997</v>
      </c>
      <c r="I486" s="43">
        <v>0.33</v>
      </c>
      <c r="J486" s="43">
        <v>22.41</v>
      </c>
      <c r="K486" s="43">
        <v>6.93</v>
      </c>
      <c r="L486" s="43">
        <v>7.6</v>
      </c>
      <c r="M486" s="43">
        <v>328.44</v>
      </c>
      <c r="N486" s="43">
        <v>65.69</v>
      </c>
      <c r="O486" s="43">
        <v>394.13</v>
      </c>
    </row>
    <row r="487" spans="1:15" x14ac:dyDescent="0.2">
      <c r="A487" s="66">
        <v>100074</v>
      </c>
      <c r="B487" s="43" t="s">
        <v>66</v>
      </c>
      <c r="C487" s="43" t="s">
        <v>301</v>
      </c>
      <c r="D487" s="43">
        <v>43851</v>
      </c>
      <c r="E487" s="43">
        <v>6</v>
      </c>
      <c r="F487" s="43">
        <v>250.56</v>
      </c>
      <c r="G487" s="43">
        <v>5.32</v>
      </c>
      <c r="H487" s="43">
        <v>35.299999999999997</v>
      </c>
      <c r="I487" s="43">
        <v>0.33</v>
      </c>
      <c r="J487" s="43">
        <v>22.41</v>
      </c>
      <c r="K487" s="43">
        <v>6.93</v>
      </c>
      <c r="L487" s="43">
        <v>7.6</v>
      </c>
      <c r="M487" s="43">
        <v>328.44</v>
      </c>
      <c r="N487" s="43">
        <v>65.69</v>
      </c>
      <c r="O487" s="43">
        <v>394.13</v>
      </c>
    </row>
    <row r="488" spans="1:15" x14ac:dyDescent="0.2">
      <c r="A488" s="66">
        <v>100074</v>
      </c>
      <c r="B488" s="43" t="s">
        <v>66</v>
      </c>
      <c r="C488" s="43" t="s">
        <v>301</v>
      </c>
      <c r="D488" s="43">
        <v>43851</v>
      </c>
      <c r="E488" s="43">
        <v>7</v>
      </c>
      <c r="F488" s="43">
        <v>250.56</v>
      </c>
      <c r="G488" s="43">
        <v>5.32</v>
      </c>
      <c r="H488" s="43">
        <v>35.299999999999997</v>
      </c>
      <c r="I488" s="43">
        <v>0.33</v>
      </c>
      <c r="J488" s="43">
        <v>22.41</v>
      </c>
      <c r="K488" s="43">
        <v>6.93</v>
      </c>
      <c r="L488" s="43">
        <v>7.6</v>
      </c>
      <c r="M488" s="43">
        <v>328.44</v>
      </c>
      <c r="N488" s="43">
        <v>65.69</v>
      </c>
      <c r="O488" s="43">
        <v>394.13</v>
      </c>
    </row>
    <row r="489" spans="1:15" x14ac:dyDescent="0.2">
      <c r="A489" s="66">
        <v>100074</v>
      </c>
      <c r="B489" s="43" t="s">
        <v>66</v>
      </c>
      <c r="C489" s="43" t="s">
        <v>301</v>
      </c>
      <c r="D489" s="43">
        <v>43851</v>
      </c>
      <c r="E489" s="43">
        <v>8</v>
      </c>
      <c r="F489" s="43">
        <v>250.56</v>
      </c>
      <c r="G489" s="43">
        <v>5.32</v>
      </c>
      <c r="H489" s="43">
        <v>35.299999999999997</v>
      </c>
      <c r="I489" s="43">
        <v>0.33</v>
      </c>
      <c r="J489" s="43">
        <v>22.41</v>
      </c>
      <c r="K489" s="43">
        <v>6.93</v>
      </c>
      <c r="L489" s="43">
        <v>7.6</v>
      </c>
      <c r="M489" s="43">
        <v>328.44</v>
      </c>
      <c r="N489" s="43">
        <v>65.69</v>
      </c>
      <c r="O489" s="43">
        <v>394.13</v>
      </c>
    </row>
    <row r="490" spans="1:15" x14ac:dyDescent="0.2">
      <c r="A490" s="66">
        <v>100074</v>
      </c>
      <c r="B490" s="43" t="s">
        <v>66</v>
      </c>
      <c r="C490" s="43" t="s">
        <v>301</v>
      </c>
      <c r="D490" s="43">
        <v>43851</v>
      </c>
      <c r="E490" s="43">
        <v>9</v>
      </c>
      <c r="F490" s="43">
        <v>250.56</v>
      </c>
      <c r="G490" s="43">
        <v>5.32</v>
      </c>
      <c r="H490" s="43">
        <v>35.299999999999997</v>
      </c>
      <c r="I490" s="43">
        <v>0.33</v>
      </c>
      <c r="J490" s="43">
        <v>22.41</v>
      </c>
      <c r="K490" s="43">
        <v>6.93</v>
      </c>
      <c r="L490" s="43">
        <v>7.6</v>
      </c>
      <c r="M490" s="43">
        <v>328.44</v>
      </c>
      <c r="N490" s="43">
        <v>65.69</v>
      </c>
      <c r="O490" s="43">
        <v>394.13</v>
      </c>
    </row>
    <row r="491" spans="1:15" x14ac:dyDescent="0.2">
      <c r="A491" s="66">
        <v>100074</v>
      </c>
      <c r="B491" s="43" t="s">
        <v>66</v>
      </c>
      <c r="C491" s="43" t="s">
        <v>301</v>
      </c>
      <c r="D491" s="43">
        <v>43851</v>
      </c>
      <c r="E491" s="43">
        <v>10</v>
      </c>
      <c r="F491" s="43">
        <v>250.56</v>
      </c>
      <c r="G491" s="43">
        <v>5.32</v>
      </c>
      <c r="H491" s="43">
        <v>38.71</v>
      </c>
      <c r="I491" s="43">
        <v>0.36</v>
      </c>
      <c r="J491" s="43">
        <v>22.41</v>
      </c>
      <c r="K491" s="43">
        <v>6.93</v>
      </c>
      <c r="L491" s="43">
        <v>7.6</v>
      </c>
      <c r="M491" s="43">
        <v>331.89</v>
      </c>
      <c r="N491" s="43">
        <v>66.38</v>
      </c>
      <c r="O491" s="43">
        <v>398.27</v>
      </c>
    </row>
    <row r="492" spans="1:15" x14ac:dyDescent="0.2">
      <c r="A492" s="66">
        <v>100074</v>
      </c>
      <c r="B492" s="43" t="s">
        <v>66</v>
      </c>
      <c r="C492" s="43" t="s">
        <v>301</v>
      </c>
      <c r="D492" s="43">
        <v>43851</v>
      </c>
      <c r="E492" s="43">
        <v>11</v>
      </c>
      <c r="F492" s="43">
        <v>250.56</v>
      </c>
      <c r="G492" s="43">
        <v>5.32</v>
      </c>
      <c r="H492" s="43">
        <v>38.71</v>
      </c>
      <c r="I492" s="43">
        <v>0.36</v>
      </c>
      <c r="J492" s="43">
        <v>22.41</v>
      </c>
      <c r="K492" s="43">
        <v>6.93</v>
      </c>
      <c r="L492" s="43">
        <v>7.6</v>
      </c>
      <c r="M492" s="43">
        <v>331.89</v>
      </c>
      <c r="N492" s="43">
        <v>66.38</v>
      </c>
      <c r="O492" s="43">
        <v>398.27</v>
      </c>
    </row>
    <row r="493" spans="1:15" x14ac:dyDescent="0.2">
      <c r="A493" s="66">
        <v>100074</v>
      </c>
      <c r="B493" s="43" t="s">
        <v>66</v>
      </c>
      <c r="C493" s="43" t="s">
        <v>301</v>
      </c>
      <c r="D493" s="43">
        <v>43851</v>
      </c>
      <c r="E493" s="43">
        <v>12</v>
      </c>
      <c r="F493" s="43">
        <v>250.56</v>
      </c>
      <c r="G493" s="43">
        <v>5.32</v>
      </c>
      <c r="H493" s="43">
        <v>38.71</v>
      </c>
      <c r="I493" s="43">
        <v>0.36</v>
      </c>
      <c r="J493" s="43">
        <v>22.41</v>
      </c>
      <c r="K493" s="43">
        <v>6.93</v>
      </c>
      <c r="L493" s="43">
        <v>7.6</v>
      </c>
      <c r="M493" s="43">
        <v>331.89</v>
      </c>
      <c r="N493" s="43">
        <v>66.38</v>
      </c>
      <c r="O493" s="43">
        <v>398.27</v>
      </c>
    </row>
    <row r="494" spans="1:15" x14ac:dyDescent="0.2">
      <c r="A494" s="66">
        <v>100074</v>
      </c>
      <c r="B494" s="43" t="s">
        <v>66</v>
      </c>
      <c r="C494" s="43" t="s">
        <v>301</v>
      </c>
      <c r="D494" s="43">
        <v>43851</v>
      </c>
      <c r="E494" s="43">
        <v>13</v>
      </c>
      <c r="F494" s="43">
        <v>250.56</v>
      </c>
      <c r="G494" s="43">
        <v>5.32</v>
      </c>
      <c r="H494" s="43">
        <v>35.299999999999997</v>
      </c>
      <c r="I494" s="43">
        <v>0.33</v>
      </c>
      <c r="J494" s="43">
        <v>22.41</v>
      </c>
      <c r="K494" s="43">
        <v>6.93</v>
      </c>
      <c r="L494" s="43">
        <v>7.6</v>
      </c>
      <c r="M494" s="43">
        <v>328.44</v>
      </c>
      <c r="N494" s="43">
        <v>65.69</v>
      </c>
      <c r="O494" s="43">
        <v>394.13</v>
      </c>
    </row>
    <row r="495" spans="1:15" x14ac:dyDescent="0.2">
      <c r="A495" s="66">
        <v>100074</v>
      </c>
      <c r="B495" s="43" t="s">
        <v>66</v>
      </c>
      <c r="C495" s="43" t="s">
        <v>301</v>
      </c>
      <c r="D495" s="43">
        <v>43851</v>
      </c>
      <c r="E495" s="43">
        <v>14</v>
      </c>
      <c r="F495" s="43">
        <v>250.56</v>
      </c>
      <c r="G495" s="43">
        <v>5.32</v>
      </c>
      <c r="H495" s="43">
        <v>35.299999999999997</v>
      </c>
      <c r="I495" s="43">
        <v>0.33</v>
      </c>
      <c r="J495" s="43">
        <v>22.41</v>
      </c>
      <c r="K495" s="43">
        <v>6.93</v>
      </c>
      <c r="L495" s="43">
        <v>7.6</v>
      </c>
      <c r="M495" s="43">
        <v>328.44</v>
      </c>
      <c r="N495" s="43">
        <v>65.69</v>
      </c>
      <c r="O495" s="43">
        <v>394.13</v>
      </c>
    </row>
    <row r="496" spans="1:15" x14ac:dyDescent="0.2">
      <c r="A496" s="66">
        <v>100074</v>
      </c>
      <c r="B496" s="43" t="s">
        <v>66</v>
      </c>
      <c r="C496" s="43" t="s">
        <v>301</v>
      </c>
      <c r="D496" s="43">
        <v>43851</v>
      </c>
      <c r="E496" s="43">
        <v>15</v>
      </c>
      <c r="F496" s="43">
        <v>250.56</v>
      </c>
      <c r="G496" s="43">
        <v>5.32</v>
      </c>
      <c r="H496" s="43">
        <v>35.299999999999997</v>
      </c>
      <c r="I496" s="43">
        <v>0.33</v>
      </c>
      <c r="J496" s="43">
        <v>22.41</v>
      </c>
      <c r="K496" s="43">
        <v>6.93</v>
      </c>
      <c r="L496" s="43">
        <v>7.6</v>
      </c>
      <c r="M496" s="43">
        <v>328.44</v>
      </c>
      <c r="N496" s="43">
        <v>65.69</v>
      </c>
      <c r="O496" s="43">
        <v>394.13</v>
      </c>
    </row>
    <row r="497" spans="1:15" x14ac:dyDescent="0.2">
      <c r="A497" s="66">
        <v>100074</v>
      </c>
      <c r="B497" s="43" t="s">
        <v>66</v>
      </c>
      <c r="C497" s="43" t="s">
        <v>301</v>
      </c>
      <c r="D497" s="43">
        <v>43851</v>
      </c>
      <c r="E497" s="43">
        <v>16</v>
      </c>
      <c r="F497" s="43">
        <v>250.56</v>
      </c>
      <c r="G497" s="43">
        <v>5.32</v>
      </c>
      <c r="H497" s="43">
        <v>35.299999999999997</v>
      </c>
      <c r="I497" s="43">
        <v>0.33</v>
      </c>
      <c r="J497" s="43">
        <v>22.41</v>
      </c>
      <c r="K497" s="43">
        <v>6.93</v>
      </c>
      <c r="L497" s="43">
        <v>7.6</v>
      </c>
      <c r="M497" s="43">
        <v>328.44</v>
      </c>
      <c r="N497" s="43">
        <v>65.69</v>
      </c>
      <c r="O497" s="43">
        <v>394.13</v>
      </c>
    </row>
    <row r="498" spans="1:15" x14ac:dyDescent="0.2">
      <c r="A498" s="66">
        <v>100074</v>
      </c>
      <c r="B498" s="43" t="s">
        <v>66</v>
      </c>
      <c r="C498" s="43" t="s">
        <v>301</v>
      </c>
      <c r="D498" s="43">
        <v>43851</v>
      </c>
      <c r="E498" s="43">
        <v>17</v>
      </c>
      <c r="F498" s="43">
        <v>250.56</v>
      </c>
      <c r="G498" s="43">
        <v>5.32</v>
      </c>
      <c r="H498" s="43">
        <v>35.299999999999997</v>
      </c>
      <c r="I498" s="43">
        <v>0.33</v>
      </c>
      <c r="J498" s="43">
        <v>22.41</v>
      </c>
      <c r="K498" s="43">
        <v>6.93</v>
      </c>
      <c r="L498" s="43">
        <v>7.6</v>
      </c>
      <c r="M498" s="43">
        <v>328.44</v>
      </c>
      <c r="N498" s="43">
        <v>65.69</v>
      </c>
      <c r="O498" s="43">
        <v>394.13</v>
      </c>
    </row>
    <row r="499" spans="1:15" x14ac:dyDescent="0.2">
      <c r="A499" s="66">
        <v>100074</v>
      </c>
      <c r="B499" s="43" t="s">
        <v>66</v>
      </c>
      <c r="C499" s="43" t="s">
        <v>301</v>
      </c>
      <c r="D499" s="43">
        <v>43851</v>
      </c>
      <c r="E499" s="43">
        <v>18</v>
      </c>
      <c r="F499" s="43">
        <v>250.56</v>
      </c>
      <c r="G499" s="43">
        <v>5.32</v>
      </c>
      <c r="H499" s="43">
        <v>35.299999999999997</v>
      </c>
      <c r="I499" s="43">
        <v>0.33</v>
      </c>
      <c r="J499" s="43">
        <v>22.41</v>
      </c>
      <c r="K499" s="43">
        <v>6.93</v>
      </c>
      <c r="L499" s="43">
        <v>7.6</v>
      </c>
      <c r="M499" s="43">
        <v>328.44</v>
      </c>
      <c r="N499" s="43">
        <v>65.69</v>
      </c>
      <c r="O499" s="43">
        <v>394.13</v>
      </c>
    </row>
    <row r="500" spans="1:15" x14ac:dyDescent="0.2">
      <c r="A500" s="66">
        <v>100074</v>
      </c>
      <c r="B500" s="43" t="s">
        <v>66</v>
      </c>
      <c r="C500" s="43" t="s">
        <v>301</v>
      </c>
      <c r="D500" s="43">
        <v>43851</v>
      </c>
      <c r="E500" s="43">
        <v>19</v>
      </c>
      <c r="F500" s="43">
        <v>250.56</v>
      </c>
      <c r="G500" s="43">
        <v>5.32</v>
      </c>
      <c r="H500" s="43">
        <v>38.71</v>
      </c>
      <c r="I500" s="43">
        <v>0.36</v>
      </c>
      <c r="J500" s="43">
        <v>22.41</v>
      </c>
      <c r="K500" s="43">
        <v>6.93</v>
      </c>
      <c r="L500" s="43">
        <v>7.6</v>
      </c>
      <c r="M500" s="43">
        <v>331.89</v>
      </c>
      <c r="N500" s="43">
        <v>66.38</v>
      </c>
      <c r="O500" s="43">
        <v>398.27</v>
      </c>
    </row>
    <row r="501" spans="1:15" x14ac:dyDescent="0.2">
      <c r="A501" s="66">
        <v>100074</v>
      </c>
      <c r="B501" s="43" t="s">
        <v>66</v>
      </c>
      <c r="C501" s="43" t="s">
        <v>301</v>
      </c>
      <c r="D501" s="43">
        <v>43851</v>
      </c>
      <c r="E501" s="43">
        <v>20</v>
      </c>
      <c r="F501" s="43">
        <v>250.56</v>
      </c>
      <c r="G501" s="43">
        <v>5.32</v>
      </c>
      <c r="H501" s="43">
        <v>38.71</v>
      </c>
      <c r="I501" s="43">
        <v>0.36</v>
      </c>
      <c r="J501" s="43">
        <v>22.41</v>
      </c>
      <c r="K501" s="43">
        <v>6.93</v>
      </c>
      <c r="L501" s="43">
        <v>7.6</v>
      </c>
      <c r="M501" s="43">
        <v>331.89</v>
      </c>
      <c r="N501" s="43">
        <v>66.38</v>
      </c>
      <c r="O501" s="43">
        <v>398.27</v>
      </c>
    </row>
    <row r="502" spans="1:15" x14ac:dyDescent="0.2">
      <c r="A502" s="66">
        <v>100074</v>
      </c>
      <c r="B502" s="43" t="s">
        <v>66</v>
      </c>
      <c r="C502" s="43" t="s">
        <v>301</v>
      </c>
      <c r="D502" s="43">
        <v>43851</v>
      </c>
      <c r="E502" s="43">
        <v>21</v>
      </c>
      <c r="F502" s="43">
        <v>250.56</v>
      </c>
      <c r="G502" s="43">
        <v>5.32</v>
      </c>
      <c r="H502" s="43">
        <v>38.71</v>
      </c>
      <c r="I502" s="43">
        <v>0.36</v>
      </c>
      <c r="J502" s="43">
        <v>22.41</v>
      </c>
      <c r="K502" s="43">
        <v>6.93</v>
      </c>
      <c r="L502" s="43">
        <v>7.6</v>
      </c>
      <c r="M502" s="43">
        <v>331.89</v>
      </c>
      <c r="N502" s="43">
        <v>66.38</v>
      </c>
      <c r="O502" s="43">
        <v>398.27</v>
      </c>
    </row>
    <row r="503" spans="1:15" x14ac:dyDescent="0.2">
      <c r="A503" s="66">
        <v>100074</v>
      </c>
      <c r="B503" s="43" t="s">
        <v>66</v>
      </c>
      <c r="C503" s="43" t="s">
        <v>301</v>
      </c>
      <c r="D503" s="43">
        <v>43851</v>
      </c>
      <c r="E503" s="43">
        <v>22</v>
      </c>
      <c r="F503" s="43">
        <v>250.56</v>
      </c>
      <c r="G503" s="43">
        <v>5.32</v>
      </c>
      <c r="H503" s="43">
        <v>35.299999999999997</v>
      </c>
      <c r="I503" s="43">
        <v>0.33</v>
      </c>
      <c r="J503" s="43">
        <v>22.41</v>
      </c>
      <c r="K503" s="43">
        <v>6.93</v>
      </c>
      <c r="L503" s="43">
        <v>7.6</v>
      </c>
      <c r="M503" s="43">
        <v>328.44</v>
      </c>
      <c r="N503" s="43">
        <v>65.69</v>
      </c>
      <c r="O503" s="43">
        <v>394.13</v>
      </c>
    </row>
    <row r="504" spans="1:15" x14ac:dyDescent="0.2">
      <c r="A504" s="66">
        <v>100074</v>
      </c>
      <c r="B504" s="43" t="s">
        <v>66</v>
      </c>
      <c r="C504" s="43" t="s">
        <v>301</v>
      </c>
      <c r="D504" s="43">
        <v>43851</v>
      </c>
      <c r="E504" s="43">
        <v>23</v>
      </c>
      <c r="F504" s="43">
        <v>250.56</v>
      </c>
      <c r="G504" s="43">
        <v>5.32</v>
      </c>
      <c r="H504" s="43">
        <v>35.299999999999997</v>
      </c>
      <c r="I504" s="43">
        <v>0.33</v>
      </c>
      <c r="J504" s="43">
        <v>22.41</v>
      </c>
      <c r="K504" s="43">
        <v>6.93</v>
      </c>
      <c r="L504" s="43">
        <v>7.6</v>
      </c>
      <c r="M504" s="43">
        <v>328.44</v>
      </c>
      <c r="N504" s="43">
        <v>65.69</v>
      </c>
      <c r="O504" s="43">
        <v>394.13</v>
      </c>
    </row>
    <row r="505" spans="1:15" x14ac:dyDescent="0.2">
      <c r="A505" s="66">
        <v>100074</v>
      </c>
      <c r="B505" s="43" t="s">
        <v>66</v>
      </c>
      <c r="C505" s="43" t="s">
        <v>301</v>
      </c>
      <c r="D505" s="43">
        <v>43851</v>
      </c>
      <c r="E505" s="43">
        <v>24</v>
      </c>
      <c r="F505" s="43">
        <v>250.56</v>
      </c>
      <c r="G505" s="43">
        <v>5.32</v>
      </c>
      <c r="H505" s="43">
        <v>30.81</v>
      </c>
      <c r="I505" s="43">
        <v>0.28999999999999998</v>
      </c>
      <c r="J505" s="43">
        <v>22.41</v>
      </c>
      <c r="K505" s="43">
        <v>6.93</v>
      </c>
      <c r="L505" s="43">
        <v>7.6</v>
      </c>
      <c r="M505" s="43">
        <v>323.91000000000003</v>
      </c>
      <c r="N505" s="43">
        <v>64.78</v>
      </c>
      <c r="O505" s="43">
        <v>388.69</v>
      </c>
    </row>
    <row r="506" spans="1:15" x14ac:dyDescent="0.2">
      <c r="A506" s="66">
        <v>100074</v>
      </c>
      <c r="B506" s="43" t="s">
        <v>66</v>
      </c>
      <c r="C506" s="43" t="s">
        <v>301</v>
      </c>
      <c r="D506" s="43">
        <v>43852</v>
      </c>
      <c r="E506" s="43">
        <v>1</v>
      </c>
      <c r="F506" s="43">
        <v>250.56</v>
      </c>
      <c r="G506" s="43">
        <v>5.32</v>
      </c>
      <c r="H506" s="43">
        <v>30.81</v>
      </c>
      <c r="I506" s="43">
        <v>0.28999999999999998</v>
      </c>
      <c r="J506" s="43">
        <v>22.41</v>
      </c>
      <c r="K506" s="43">
        <v>6.93</v>
      </c>
      <c r="L506" s="43">
        <v>7.6</v>
      </c>
      <c r="M506" s="43">
        <v>323.91000000000003</v>
      </c>
      <c r="N506" s="43">
        <v>64.78</v>
      </c>
      <c r="O506" s="43">
        <v>388.69</v>
      </c>
    </row>
    <row r="507" spans="1:15" x14ac:dyDescent="0.2">
      <c r="A507" s="66">
        <v>100074</v>
      </c>
      <c r="B507" s="43" t="s">
        <v>66</v>
      </c>
      <c r="C507" s="43" t="s">
        <v>301</v>
      </c>
      <c r="D507" s="43">
        <v>43852</v>
      </c>
      <c r="E507" s="43">
        <v>2</v>
      </c>
      <c r="F507" s="43">
        <v>250.56</v>
      </c>
      <c r="G507" s="43">
        <v>5.32</v>
      </c>
      <c r="H507" s="43">
        <v>30.81</v>
      </c>
      <c r="I507" s="43">
        <v>0.28999999999999998</v>
      </c>
      <c r="J507" s="43">
        <v>22.41</v>
      </c>
      <c r="K507" s="43">
        <v>6.93</v>
      </c>
      <c r="L507" s="43">
        <v>7.6</v>
      </c>
      <c r="M507" s="43">
        <v>323.91000000000003</v>
      </c>
      <c r="N507" s="43">
        <v>64.78</v>
      </c>
      <c r="O507" s="43">
        <v>388.69</v>
      </c>
    </row>
    <row r="508" spans="1:15" x14ac:dyDescent="0.2">
      <c r="A508" s="66">
        <v>100074</v>
      </c>
      <c r="B508" s="43" t="s">
        <v>66</v>
      </c>
      <c r="C508" s="43" t="s">
        <v>301</v>
      </c>
      <c r="D508" s="43">
        <v>43852</v>
      </c>
      <c r="E508" s="43">
        <v>3</v>
      </c>
      <c r="F508" s="43">
        <v>250.56</v>
      </c>
      <c r="G508" s="43">
        <v>5.32</v>
      </c>
      <c r="H508" s="43">
        <v>30.81</v>
      </c>
      <c r="I508" s="43">
        <v>0.28999999999999998</v>
      </c>
      <c r="J508" s="43">
        <v>22.41</v>
      </c>
      <c r="K508" s="43">
        <v>6.93</v>
      </c>
      <c r="L508" s="43">
        <v>7.6</v>
      </c>
      <c r="M508" s="43">
        <v>323.91000000000003</v>
      </c>
      <c r="N508" s="43">
        <v>64.78</v>
      </c>
      <c r="O508" s="43">
        <v>388.69</v>
      </c>
    </row>
    <row r="509" spans="1:15" x14ac:dyDescent="0.2">
      <c r="A509" s="66">
        <v>100074</v>
      </c>
      <c r="B509" s="43" t="s">
        <v>66</v>
      </c>
      <c r="C509" s="43" t="s">
        <v>301</v>
      </c>
      <c r="D509" s="43">
        <v>43852</v>
      </c>
      <c r="E509" s="43">
        <v>4</v>
      </c>
      <c r="F509" s="43">
        <v>250.56</v>
      </c>
      <c r="G509" s="43">
        <v>5.32</v>
      </c>
      <c r="H509" s="43">
        <v>30.81</v>
      </c>
      <c r="I509" s="43">
        <v>0.28999999999999998</v>
      </c>
      <c r="J509" s="43">
        <v>22.41</v>
      </c>
      <c r="K509" s="43">
        <v>6.93</v>
      </c>
      <c r="L509" s="43">
        <v>7.6</v>
      </c>
      <c r="M509" s="43">
        <v>323.91000000000003</v>
      </c>
      <c r="N509" s="43">
        <v>64.78</v>
      </c>
      <c r="O509" s="43">
        <v>388.69</v>
      </c>
    </row>
    <row r="510" spans="1:15" x14ac:dyDescent="0.2">
      <c r="A510" s="66">
        <v>100074</v>
      </c>
      <c r="B510" s="43" t="s">
        <v>66</v>
      </c>
      <c r="C510" s="43" t="s">
        <v>301</v>
      </c>
      <c r="D510" s="43">
        <v>43852</v>
      </c>
      <c r="E510" s="43">
        <v>5</v>
      </c>
      <c r="F510" s="43">
        <v>250.56</v>
      </c>
      <c r="G510" s="43">
        <v>5.32</v>
      </c>
      <c r="H510" s="43">
        <v>35.299999999999997</v>
      </c>
      <c r="I510" s="43">
        <v>0.33</v>
      </c>
      <c r="J510" s="43">
        <v>22.41</v>
      </c>
      <c r="K510" s="43">
        <v>6.93</v>
      </c>
      <c r="L510" s="43">
        <v>7.6</v>
      </c>
      <c r="M510" s="43">
        <v>328.44</v>
      </c>
      <c r="N510" s="43">
        <v>65.69</v>
      </c>
      <c r="O510" s="43">
        <v>394.13</v>
      </c>
    </row>
    <row r="511" spans="1:15" x14ac:dyDescent="0.2">
      <c r="A511" s="66">
        <v>100074</v>
      </c>
      <c r="B511" s="43" t="s">
        <v>66</v>
      </c>
      <c r="C511" s="43" t="s">
        <v>301</v>
      </c>
      <c r="D511" s="43">
        <v>43852</v>
      </c>
      <c r="E511" s="43">
        <v>6</v>
      </c>
      <c r="F511" s="43">
        <v>250.56</v>
      </c>
      <c r="G511" s="43">
        <v>5.32</v>
      </c>
      <c r="H511" s="43">
        <v>35.299999999999997</v>
      </c>
      <c r="I511" s="43">
        <v>0.33</v>
      </c>
      <c r="J511" s="43">
        <v>22.41</v>
      </c>
      <c r="K511" s="43">
        <v>6.93</v>
      </c>
      <c r="L511" s="43">
        <v>7.6</v>
      </c>
      <c r="M511" s="43">
        <v>328.44</v>
      </c>
      <c r="N511" s="43">
        <v>65.69</v>
      </c>
      <c r="O511" s="43">
        <v>394.13</v>
      </c>
    </row>
    <row r="512" spans="1:15" x14ac:dyDescent="0.2">
      <c r="A512" s="66">
        <v>100074</v>
      </c>
      <c r="B512" s="43" t="s">
        <v>66</v>
      </c>
      <c r="C512" s="43" t="s">
        <v>301</v>
      </c>
      <c r="D512" s="43">
        <v>43852</v>
      </c>
      <c r="E512" s="43">
        <v>7</v>
      </c>
      <c r="F512" s="43">
        <v>250.56</v>
      </c>
      <c r="G512" s="43">
        <v>5.32</v>
      </c>
      <c r="H512" s="43">
        <v>35.299999999999997</v>
      </c>
      <c r="I512" s="43">
        <v>0.33</v>
      </c>
      <c r="J512" s="43">
        <v>22.41</v>
      </c>
      <c r="K512" s="43">
        <v>6.93</v>
      </c>
      <c r="L512" s="43">
        <v>7.6</v>
      </c>
      <c r="M512" s="43">
        <v>328.44</v>
      </c>
      <c r="N512" s="43">
        <v>65.69</v>
      </c>
      <c r="O512" s="43">
        <v>394.13</v>
      </c>
    </row>
    <row r="513" spans="1:15" x14ac:dyDescent="0.2">
      <c r="A513" s="66">
        <v>100074</v>
      </c>
      <c r="B513" s="43" t="s">
        <v>66</v>
      </c>
      <c r="C513" s="43" t="s">
        <v>301</v>
      </c>
      <c r="D513" s="43">
        <v>43852</v>
      </c>
      <c r="E513" s="43">
        <v>8</v>
      </c>
      <c r="F513" s="43">
        <v>250.56</v>
      </c>
      <c r="G513" s="43">
        <v>5.32</v>
      </c>
      <c r="H513" s="43">
        <v>35.299999999999997</v>
      </c>
      <c r="I513" s="43">
        <v>0.33</v>
      </c>
      <c r="J513" s="43">
        <v>22.41</v>
      </c>
      <c r="K513" s="43">
        <v>6.93</v>
      </c>
      <c r="L513" s="43">
        <v>7.6</v>
      </c>
      <c r="M513" s="43">
        <v>328.44</v>
      </c>
      <c r="N513" s="43">
        <v>65.69</v>
      </c>
      <c r="O513" s="43">
        <v>394.13</v>
      </c>
    </row>
    <row r="514" spans="1:15" x14ac:dyDescent="0.2">
      <c r="A514" s="66">
        <v>100074</v>
      </c>
      <c r="B514" s="43" t="s">
        <v>66</v>
      </c>
      <c r="C514" s="43" t="s">
        <v>301</v>
      </c>
      <c r="D514" s="43">
        <v>43852</v>
      </c>
      <c r="E514" s="43">
        <v>9</v>
      </c>
      <c r="F514" s="43">
        <v>250.56</v>
      </c>
      <c r="G514" s="43">
        <v>5.32</v>
      </c>
      <c r="H514" s="43">
        <v>35.299999999999997</v>
      </c>
      <c r="I514" s="43">
        <v>0.33</v>
      </c>
      <c r="J514" s="43">
        <v>22.41</v>
      </c>
      <c r="K514" s="43">
        <v>6.93</v>
      </c>
      <c r="L514" s="43">
        <v>7.6</v>
      </c>
      <c r="M514" s="43">
        <v>328.44</v>
      </c>
      <c r="N514" s="43">
        <v>65.69</v>
      </c>
      <c r="O514" s="43">
        <v>394.13</v>
      </c>
    </row>
    <row r="515" spans="1:15" x14ac:dyDescent="0.2">
      <c r="A515" s="66">
        <v>100074</v>
      </c>
      <c r="B515" s="43" t="s">
        <v>66</v>
      </c>
      <c r="C515" s="43" t="s">
        <v>301</v>
      </c>
      <c r="D515" s="43">
        <v>43852</v>
      </c>
      <c r="E515" s="43">
        <v>10</v>
      </c>
      <c r="F515" s="43">
        <v>250.56</v>
      </c>
      <c r="G515" s="43">
        <v>5.32</v>
      </c>
      <c r="H515" s="43">
        <v>38.71</v>
      </c>
      <c r="I515" s="43">
        <v>0.36</v>
      </c>
      <c r="J515" s="43">
        <v>22.41</v>
      </c>
      <c r="K515" s="43">
        <v>6.93</v>
      </c>
      <c r="L515" s="43">
        <v>7.6</v>
      </c>
      <c r="M515" s="43">
        <v>331.89</v>
      </c>
      <c r="N515" s="43">
        <v>66.38</v>
      </c>
      <c r="O515" s="43">
        <v>398.27</v>
      </c>
    </row>
    <row r="516" spans="1:15" x14ac:dyDescent="0.2">
      <c r="A516" s="66">
        <v>100074</v>
      </c>
      <c r="B516" s="43" t="s">
        <v>66</v>
      </c>
      <c r="C516" s="43" t="s">
        <v>301</v>
      </c>
      <c r="D516" s="43">
        <v>43852</v>
      </c>
      <c r="E516" s="43">
        <v>11</v>
      </c>
      <c r="F516" s="43">
        <v>250.56</v>
      </c>
      <c r="G516" s="43">
        <v>5.32</v>
      </c>
      <c r="H516" s="43">
        <v>38.71</v>
      </c>
      <c r="I516" s="43">
        <v>0.36</v>
      </c>
      <c r="J516" s="43">
        <v>22.41</v>
      </c>
      <c r="K516" s="43">
        <v>6.93</v>
      </c>
      <c r="L516" s="43">
        <v>7.6</v>
      </c>
      <c r="M516" s="43">
        <v>331.89</v>
      </c>
      <c r="N516" s="43">
        <v>66.38</v>
      </c>
      <c r="O516" s="43">
        <v>398.27</v>
      </c>
    </row>
    <row r="517" spans="1:15" x14ac:dyDescent="0.2">
      <c r="A517" s="66">
        <v>100074</v>
      </c>
      <c r="B517" s="43" t="s">
        <v>66</v>
      </c>
      <c r="C517" s="43" t="s">
        <v>301</v>
      </c>
      <c r="D517" s="43">
        <v>43852</v>
      </c>
      <c r="E517" s="43">
        <v>12</v>
      </c>
      <c r="F517" s="43">
        <v>250.56</v>
      </c>
      <c r="G517" s="43">
        <v>5.32</v>
      </c>
      <c r="H517" s="43">
        <v>38.71</v>
      </c>
      <c r="I517" s="43">
        <v>0.36</v>
      </c>
      <c r="J517" s="43">
        <v>22.41</v>
      </c>
      <c r="K517" s="43">
        <v>6.93</v>
      </c>
      <c r="L517" s="43">
        <v>7.6</v>
      </c>
      <c r="M517" s="43">
        <v>331.89</v>
      </c>
      <c r="N517" s="43">
        <v>66.38</v>
      </c>
      <c r="O517" s="43">
        <v>398.27</v>
      </c>
    </row>
    <row r="518" spans="1:15" x14ac:dyDescent="0.2">
      <c r="A518" s="66">
        <v>100074</v>
      </c>
      <c r="B518" s="43" t="s">
        <v>66</v>
      </c>
      <c r="C518" s="43" t="s">
        <v>301</v>
      </c>
      <c r="D518" s="43">
        <v>43852</v>
      </c>
      <c r="E518" s="43">
        <v>13</v>
      </c>
      <c r="F518" s="43">
        <v>250.56</v>
      </c>
      <c r="G518" s="43">
        <v>5.32</v>
      </c>
      <c r="H518" s="43">
        <v>35.299999999999997</v>
      </c>
      <c r="I518" s="43">
        <v>0.33</v>
      </c>
      <c r="J518" s="43">
        <v>22.41</v>
      </c>
      <c r="K518" s="43">
        <v>6.93</v>
      </c>
      <c r="L518" s="43">
        <v>7.6</v>
      </c>
      <c r="M518" s="43">
        <v>328.44</v>
      </c>
      <c r="N518" s="43">
        <v>65.69</v>
      </c>
      <c r="O518" s="43">
        <v>394.13</v>
      </c>
    </row>
    <row r="519" spans="1:15" x14ac:dyDescent="0.2">
      <c r="A519" s="66">
        <v>100074</v>
      </c>
      <c r="B519" s="43" t="s">
        <v>66</v>
      </c>
      <c r="C519" s="43" t="s">
        <v>301</v>
      </c>
      <c r="D519" s="43">
        <v>43852</v>
      </c>
      <c r="E519" s="43">
        <v>14</v>
      </c>
      <c r="F519" s="43">
        <v>250.56</v>
      </c>
      <c r="G519" s="43">
        <v>5.32</v>
      </c>
      <c r="H519" s="43">
        <v>35.299999999999997</v>
      </c>
      <c r="I519" s="43">
        <v>0.33</v>
      </c>
      <c r="J519" s="43">
        <v>22.41</v>
      </c>
      <c r="K519" s="43">
        <v>6.93</v>
      </c>
      <c r="L519" s="43">
        <v>7.6</v>
      </c>
      <c r="M519" s="43">
        <v>328.44</v>
      </c>
      <c r="N519" s="43">
        <v>65.69</v>
      </c>
      <c r="O519" s="43">
        <v>394.13</v>
      </c>
    </row>
    <row r="520" spans="1:15" x14ac:dyDescent="0.2">
      <c r="A520" s="66">
        <v>100074</v>
      </c>
      <c r="B520" s="43" t="s">
        <v>66</v>
      </c>
      <c r="C520" s="43" t="s">
        <v>301</v>
      </c>
      <c r="D520" s="43">
        <v>43852</v>
      </c>
      <c r="E520" s="43">
        <v>15</v>
      </c>
      <c r="F520" s="43">
        <v>250.56</v>
      </c>
      <c r="G520" s="43">
        <v>5.32</v>
      </c>
      <c r="H520" s="43">
        <v>35.299999999999997</v>
      </c>
      <c r="I520" s="43">
        <v>0.33</v>
      </c>
      <c r="J520" s="43">
        <v>22.41</v>
      </c>
      <c r="K520" s="43">
        <v>6.93</v>
      </c>
      <c r="L520" s="43">
        <v>7.6</v>
      </c>
      <c r="M520" s="43">
        <v>328.44</v>
      </c>
      <c r="N520" s="43">
        <v>65.69</v>
      </c>
      <c r="O520" s="43">
        <v>394.13</v>
      </c>
    </row>
    <row r="521" spans="1:15" x14ac:dyDescent="0.2">
      <c r="A521" s="66">
        <v>100074</v>
      </c>
      <c r="B521" s="43" t="s">
        <v>66</v>
      </c>
      <c r="C521" s="43" t="s">
        <v>301</v>
      </c>
      <c r="D521" s="43">
        <v>43852</v>
      </c>
      <c r="E521" s="43">
        <v>16</v>
      </c>
      <c r="F521" s="43">
        <v>250.56</v>
      </c>
      <c r="G521" s="43">
        <v>5.32</v>
      </c>
      <c r="H521" s="43">
        <v>35.299999999999997</v>
      </c>
      <c r="I521" s="43">
        <v>0.33</v>
      </c>
      <c r="J521" s="43">
        <v>22.41</v>
      </c>
      <c r="K521" s="43">
        <v>6.93</v>
      </c>
      <c r="L521" s="43">
        <v>7.6</v>
      </c>
      <c r="M521" s="43">
        <v>328.44</v>
      </c>
      <c r="N521" s="43">
        <v>65.69</v>
      </c>
      <c r="O521" s="43">
        <v>394.13</v>
      </c>
    </row>
    <row r="522" spans="1:15" x14ac:dyDescent="0.2">
      <c r="A522" s="66">
        <v>100074</v>
      </c>
      <c r="B522" s="43" t="s">
        <v>66</v>
      </c>
      <c r="C522" s="43" t="s">
        <v>301</v>
      </c>
      <c r="D522" s="43">
        <v>43852</v>
      </c>
      <c r="E522" s="43">
        <v>17</v>
      </c>
      <c r="F522" s="43">
        <v>250.56</v>
      </c>
      <c r="G522" s="43">
        <v>5.32</v>
      </c>
      <c r="H522" s="43">
        <v>35.299999999999997</v>
      </c>
      <c r="I522" s="43">
        <v>0.33</v>
      </c>
      <c r="J522" s="43">
        <v>22.41</v>
      </c>
      <c r="K522" s="43">
        <v>6.93</v>
      </c>
      <c r="L522" s="43">
        <v>7.6</v>
      </c>
      <c r="M522" s="43">
        <v>328.44</v>
      </c>
      <c r="N522" s="43">
        <v>65.69</v>
      </c>
      <c r="O522" s="43">
        <v>394.13</v>
      </c>
    </row>
    <row r="523" spans="1:15" x14ac:dyDescent="0.2">
      <c r="A523" s="66">
        <v>100074</v>
      </c>
      <c r="B523" s="43" t="s">
        <v>66</v>
      </c>
      <c r="C523" s="43" t="s">
        <v>301</v>
      </c>
      <c r="D523" s="43">
        <v>43852</v>
      </c>
      <c r="E523" s="43">
        <v>18</v>
      </c>
      <c r="F523" s="43">
        <v>250.56</v>
      </c>
      <c r="G523" s="43">
        <v>5.32</v>
      </c>
      <c r="H523" s="43">
        <v>35.299999999999997</v>
      </c>
      <c r="I523" s="43">
        <v>0.33</v>
      </c>
      <c r="J523" s="43">
        <v>22.41</v>
      </c>
      <c r="K523" s="43">
        <v>6.93</v>
      </c>
      <c r="L523" s="43">
        <v>7.6</v>
      </c>
      <c r="M523" s="43">
        <v>328.44</v>
      </c>
      <c r="N523" s="43">
        <v>65.69</v>
      </c>
      <c r="O523" s="43">
        <v>394.13</v>
      </c>
    </row>
    <row r="524" spans="1:15" x14ac:dyDescent="0.2">
      <c r="A524" s="66">
        <v>100074</v>
      </c>
      <c r="B524" s="43" t="s">
        <v>66</v>
      </c>
      <c r="C524" s="43" t="s">
        <v>301</v>
      </c>
      <c r="D524" s="43">
        <v>43852</v>
      </c>
      <c r="E524" s="43">
        <v>19</v>
      </c>
      <c r="F524" s="43">
        <v>250.56</v>
      </c>
      <c r="G524" s="43">
        <v>5.32</v>
      </c>
      <c r="H524" s="43">
        <v>38.71</v>
      </c>
      <c r="I524" s="43">
        <v>0.36</v>
      </c>
      <c r="J524" s="43">
        <v>22.41</v>
      </c>
      <c r="K524" s="43">
        <v>6.93</v>
      </c>
      <c r="L524" s="43">
        <v>7.6</v>
      </c>
      <c r="M524" s="43">
        <v>331.89</v>
      </c>
      <c r="N524" s="43">
        <v>66.38</v>
      </c>
      <c r="O524" s="43">
        <v>398.27</v>
      </c>
    </row>
    <row r="525" spans="1:15" x14ac:dyDescent="0.2">
      <c r="A525" s="66">
        <v>100074</v>
      </c>
      <c r="B525" s="43" t="s">
        <v>66</v>
      </c>
      <c r="C525" s="43" t="s">
        <v>301</v>
      </c>
      <c r="D525" s="43">
        <v>43852</v>
      </c>
      <c r="E525" s="43">
        <v>20</v>
      </c>
      <c r="F525" s="43">
        <v>250.56</v>
      </c>
      <c r="G525" s="43">
        <v>5.32</v>
      </c>
      <c r="H525" s="43">
        <v>38.71</v>
      </c>
      <c r="I525" s="43">
        <v>0.36</v>
      </c>
      <c r="J525" s="43">
        <v>22.41</v>
      </c>
      <c r="K525" s="43">
        <v>6.93</v>
      </c>
      <c r="L525" s="43">
        <v>7.6</v>
      </c>
      <c r="M525" s="43">
        <v>331.89</v>
      </c>
      <c r="N525" s="43">
        <v>66.38</v>
      </c>
      <c r="O525" s="43">
        <v>398.27</v>
      </c>
    </row>
    <row r="526" spans="1:15" x14ac:dyDescent="0.2">
      <c r="A526" s="66">
        <v>100074</v>
      </c>
      <c r="B526" s="43" t="s">
        <v>66</v>
      </c>
      <c r="C526" s="43" t="s">
        <v>301</v>
      </c>
      <c r="D526" s="43">
        <v>43852</v>
      </c>
      <c r="E526" s="43">
        <v>21</v>
      </c>
      <c r="F526" s="43">
        <v>250.56</v>
      </c>
      <c r="G526" s="43">
        <v>5.32</v>
      </c>
      <c r="H526" s="43">
        <v>38.71</v>
      </c>
      <c r="I526" s="43">
        <v>0.36</v>
      </c>
      <c r="J526" s="43">
        <v>22.41</v>
      </c>
      <c r="K526" s="43">
        <v>6.93</v>
      </c>
      <c r="L526" s="43">
        <v>7.6</v>
      </c>
      <c r="M526" s="43">
        <v>331.89</v>
      </c>
      <c r="N526" s="43">
        <v>66.38</v>
      </c>
      <c r="O526" s="43">
        <v>398.27</v>
      </c>
    </row>
    <row r="527" spans="1:15" x14ac:dyDescent="0.2">
      <c r="A527" s="66">
        <v>100074</v>
      </c>
      <c r="B527" s="43" t="s">
        <v>66</v>
      </c>
      <c r="C527" s="43" t="s">
        <v>301</v>
      </c>
      <c r="D527" s="43">
        <v>43852</v>
      </c>
      <c r="E527" s="43">
        <v>22</v>
      </c>
      <c r="F527" s="43">
        <v>250.56</v>
      </c>
      <c r="G527" s="43">
        <v>5.32</v>
      </c>
      <c r="H527" s="43">
        <v>35.299999999999997</v>
      </c>
      <c r="I527" s="43">
        <v>0.33</v>
      </c>
      <c r="J527" s="43">
        <v>22.41</v>
      </c>
      <c r="K527" s="43">
        <v>6.93</v>
      </c>
      <c r="L527" s="43">
        <v>7.6</v>
      </c>
      <c r="M527" s="43">
        <v>328.44</v>
      </c>
      <c r="N527" s="43">
        <v>65.69</v>
      </c>
      <c r="O527" s="43">
        <v>394.13</v>
      </c>
    </row>
    <row r="528" spans="1:15" x14ac:dyDescent="0.2">
      <c r="A528" s="66">
        <v>100074</v>
      </c>
      <c r="B528" s="43" t="s">
        <v>66</v>
      </c>
      <c r="C528" s="43" t="s">
        <v>301</v>
      </c>
      <c r="D528" s="43">
        <v>43852</v>
      </c>
      <c r="E528" s="43">
        <v>23</v>
      </c>
      <c r="F528" s="43">
        <v>250.56</v>
      </c>
      <c r="G528" s="43">
        <v>5.32</v>
      </c>
      <c r="H528" s="43">
        <v>35.299999999999997</v>
      </c>
      <c r="I528" s="43">
        <v>0.33</v>
      </c>
      <c r="J528" s="43">
        <v>22.41</v>
      </c>
      <c r="K528" s="43">
        <v>6.93</v>
      </c>
      <c r="L528" s="43">
        <v>7.6</v>
      </c>
      <c r="M528" s="43">
        <v>328.44</v>
      </c>
      <c r="N528" s="43">
        <v>65.69</v>
      </c>
      <c r="O528" s="43">
        <v>394.13</v>
      </c>
    </row>
    <row r="529" spans="1:15" x14ac:dyDescent="0.2">
      <c r="A529" s="66">
        <v>100074</v>
      </c>
      <c r="B529" s="43" t="s">
        <v>66</v>
      </c>
      <c r="C529" s="43" t="s">
        <v>301</v>
      </c>
      <c r="D529" s="43">
        <v>43852</v>
      </c>
      <c r="E529" s="43">
        <v>24</v>
      </c>
      <c r="F529" s="43">
        <v>250.56</v>
      </c>
      <c r="G529" s="43">
        <v>5.32</v>
      </c>
      <c r="H529" s="43">
        <v>30.81</v>
      </c>
      <c r="I529" s="43">
        <v>0.28999999999999998</v>
      </c>
      <c r="J529" s="43">
        <v>22.41</v>
      </c>
      <c r="K529" s="43">
        <v>6.93</v>
      </c>
      <c r="L529" s="43">
        <v>7.6</v>
      </c>
      <c r="M529" s="43">
        <v>323.91000000000003</v>
      </c>
      <c r="N529" s="43">
        <v>64.78</v>
      </c>
      <c r="O529" s="43">
        <v>388.69</v>
      </c>
    </row>
    <row r="530" spans="1:15" x14ac:dyDescent="0.2">
      <c r="A530" s="66">
        <v>100074</v>
      </c>
      <c r="B530" s="43" t="s">
        <v>66</v>
      </c>
      <c r="C530" s="43" t="s">
        <v>301</v>
      </c>
      <c r="D530" s="43">
        <v>43853</v>
      </c>
      <c r="E530" s="43">
        <v>1</v>
      </c>
      <c r="F530" s="43">
        <v>250.56</v>
      </c>
      <c r="G530" s="43">
        <v>5.32</v>
      </c>
      <c r="H530" s="43">
        <v>30.81</v>
      </c>
      <c r="I530" s="43">
        <v>0.28999999999999998</v>
      </c>
      <c r="J530" s="43">
        <v>22.41</v>
      </c>
      <c r="K530" s="43">
        <v>6.93</v>
      </c>
      <c r="L530" s="43">
        <v>7.6</v>
      </c>
      <c r="M530" s="43">
        <v>323.91000000000003</v>
      </c>
      <c r="N530" s="43">
        <v>64.78</v>
      </c>
      <c r="O530" s="43">
        <v>388.69</v>
      </c>
    </row>
    <row r="531" spans="1:15" x14ac:dyDescent="0.2">
      <c r="A531" s="66">
        <v>100074</v>
      </c>
      <c r="B531" s="43" t="s">
        <v>66</v>
      </c>
      <c r="C531" s="43" t="s">
        <v>301</v>
      </c>
      <c r="D531" s="43">
        <v>43853</v>
      </c>
      <c r="E531" s="43">
        <v>2</v>
      </c>
      <c r="F531" s="43">
        <v>250.56</v>
      </c>
      <c r="G531" s="43">
        <v>5.32</v>
      </c>
      <c r="H531" s="43">
        <v>30.81</v>
      </c>
      <c r="I531" s="43">
        <v>0.28999999999999998</v>
      </c>
      <c r="J531" s="43">
        <v>22.41</v>
      </c>
      <c r="K531" s="43">
        <v>6.93</v>
      </c>
      <c r="L531" s="43">
        <v>7.6</v>
      </c>
      <c r="M531" s="43">
        <v>323.91000000000003</v>
      </c>
      <c r="N531" s="43">
        <v>64.78</v>
      </c>
      <c r="O531" s="43">
        <v>388.69</v>
      </c>
    </row>
    <row r="532" spans="1:15" x14ac:dyDescent="0.2">
      <c r="A532" s="66">
        <v>100074</v>
      </c>
      <c r="B532" s="43" t="s">
        <v>66</v>
      </c>
      <c r="C532" s="43" t="s">
        <v>301</v>
      </c>
      <c r="D532" s="43">
        <v>43853</v>
      </c>
      <c r="E532" s="43">
        <v>3</v>
      </c>
      <c r="F532" s="43">
        <v>250.56</v>
      </c>
      <c r="G532" s="43">
        <v>5.32</v>
      </c>
      <c r="H532" s="43">
        <v>30.81</v>
      </c>
      <c r="I532" s="43">
        <v>0.28999999999999998</v>
      </c>
      <c r="J532" s="43">
        <v>22.41</v>
      </c>
      <c r="K532" s="43">
        <v>6.93</v>
      </c>
      <c r="L532" s="43">
        <v>7.6</v>
      </c>
      <c r="M532" s="43">
        <v>323.91000000000003</v>
      </c>
      <c r="N532" s="43">
        <v>64.78</v>
      </c>
      <c r="O532" s="43">
        <v>388.69</v>
      </c>
    </row>
    <row r="533" spans="1:15" x14ac:dyDescent="0.2">
      <c r="A533" s="66">
        <v>100074</v>
      </c>
      <c r="B533" s="43" t="s">
        <v>66</v>
      </c>
      <c r="C533" s="43" t="s">
        <v>301</v>
      </c>
      <c r="D533" s="43">
        <v>43853</v>
      </c>
      <c r="E533" s="43">
        <v>4</v>
      </c>
      <c r="F533" s="43">
        <v>250.56</v>
      </c>
      <c r="G533" s="43">
        <v>5.32</v>
      </c>
      <c r="H533" s="43">
        <v>30.81</v>
      </c>
      <c r="I533" s="43">
        <v>0.28999999999999998</v>
      </c>
      <c r="J533" s="43">
        <v>22.41</v>
      </c>
      <c r="K533" s="43">
        <v>6.93</v>
      </c>
      <c r="L533" s="43">
        <v>7.6</v>
      </c>
      <c r="M533" s="43">
        <v>323.91000000000003</v>
      </c>
      <c r="N533" s="43">
        <v>64.78</v>
      </c>
      <c r="O533" s="43">
        <v>388.69</v>
      </c>
    </row>
    <row r="534" spans="1:15" x14ac:dyDescent="0.2">
      <c r="A534" s="66">
        <v>100074</v>
      </c>
      <c r="B534" s="43" t="s">
        <v>66</v>
      </c>
      <c r="C534" s="43" t="s">
        <v>301</v>
      </c>
      <c r="D534" s="43">
        <v>43853</v>
      </c>
      <c r="E534" s="43">
        <v>5</v>
      </c>
      <c r="F534" s="43">
        <v>250.56</v>
      </c>
      <c r="G534" s="43">
        <v>5.32</v>
      </c>
      <c r="H534" s="43">
        <v>35.299999999999997</v>
      </c>
      <c r="I534" s="43">
        <v>0.33</v>
      </c>
      <c r="J534" s="43">
        <v>22.41</v>
      </c>
      <c r="K534" s="43">
        <v>6.93</v>
      </c>
      <c r="L534" s="43">
        <v>7.6</v>
      </c>
      <c r="M534" s="43">
        <v>328.44</v>
      </c>
      <c r="N534" s="43">
        <v>65.69</v>
      </c>
      <c r="O534" s="43">
        <v>394.13</v>
      </c>
    </row>
    <row r="535" spans="1:15" x14ac:dyDescent="0.2">
      <c r="A535" s="66">
        <v>100074</v>
      </c>
      <c r="B535" s="43" t="s">
        <v>66</v>
      </c>
      <c r="C535" s="43" t="s">
        <v>301</v>
      </c>
      <c r="D535" s="43">
        <v>43853</v>
      </c>
      <c r="E535" s="43">
        <v>6</v>
      </c>
      <c r="F535" s="43">
        <v>250.56</v>
      </c>
      <c r="G535" s="43">
        <v>5.32</v>
      </c>
      <c r="H535" s="43">
        <v>35.299999999999997</v>
      </c>
      <c r="I535" s="43">
        <v>0.33</v>
      </c>
      <c r="J535" s="43">
        <v>22.41</v>
      </c>
      <c r="K535" s="43">
        <v>6.93</v>
      </c>
      <c r="L535" s="43">
        <v>7.6</v>
      </c>
      <c r="M535" s="43">
        <v>328.44</v>
      </c>
      <c r="N535" s="43">
        <v>65.69</v>
      </c>
      <c r="O535" s="43">
        <v>394.13</v>
      </c>
    </row>
    <row r="536" spans="1:15" x14ac:dyDescent="0.2">
      <c r="A536" s="66">
        <v>100074</v>
      </c>
      <c r="B536" s="43" t="s">
        <v>66</v>
      </c>
      <c r="C536" s="43" t="s">
        <v>301</v>
      </c>
      <c r="D536" s="43">
        <v>43853</v>
      </c>
      <c r="E536" s="43">
        <v>7</v>
      </c>
      <c r="F536" s="43">
        <v>250.56</v>
      </c>
      <c r="G536" s="43">
        <v>5.32</v>
      </c>
      <c r="H536" s="43">
        <v>35.299999999999997</v>
      </c>
      <c r="I536" s="43">
        <v>0.33</v>
      </c>
      <c r="J536" s="43">
        <v>22.41</v>
      </c>
      <c r="K536" s="43">
        <v>6.93</v>
      </c>
      <c r="L536" s="43">
        <v>7.6</v>
      </c>
      <c r="M536" s="43">
        <v>328.44</v>
      </c>
      <c r="N536" s="43">
        <v>65.69</v>
      </c>
      <c r="O536" s="43">
        <v>394.13</v>
      </c>
    </row>
    <row r="537" spans="1:15" x14ac:dyDescent="0.2">
      <c r="A537" s="66">
        <v>100074</v>
      </c>
      <c r="B537" s="43" t="s">
        <v>66</v>
      </c>
      <c r="C537" s="43" t="s">
        <v>301</v>
      </c>
      <c r="D537" s="43">
        <v>43853</v>
      </c>
      <c r="E537" s="43">
        <v>8</v>
      </c>
      <c r="F537" s="43">
        <v>250.56</v>
      </c>
      <c r="G537" s="43">
        <v>5.32</v>
      </c>
      <c r="H537" s="43">
        <v>35.299999999999997</v>
      </c>
      <c r="I537" s="43">
        <v>0.33</v>
      </c>
      <c r="J537" s="43">
        <v>22.41</v>
      </c>
      <c r="K537" s="43">
        <v>6.93</v>
      </c>
      <c r="L537" s="43">
        <v>7.6</v>
      </c>
      <c r="M537" s="43">
        <v>328.44</v>
      </c>
      <c r="N537" s="43">
        <v>65.69</v>
      </c>
      <c r="O537" s="43">
        <v>394.13</v>
      </c>
    </row>
    <row r="538" spans="1:15" x14ac:dyDescent="0.2">
      <c r="A538" s="66">
        <v>100074</v>
      </c>
      <c r="B538" s="43" t="s">
        <v>66</v>
      </c>
      <c r="C538" s="43" t="s">
        <v>301</v>
      </c>
      <c r="D538" s="43">
        <v>43853</v>
      </c>
      <c r="E538" s="43">
        <v>9</v>
      </c>
      <c r="F538" s="43">
        <v>250.56</v>
      </c>
      <c r="G538" s="43">
        <v>5.32</v>
      </c>
      <c r="H538" s="43">
        <v>35.299999999999997</v>
      </c>
      <c r="I538" s="43">
        <v>0.33</v>
      </c>
      <c r="J538" s="43">
        <v>22.41</v>
      </c>
      <c r="K538" s="43">
        <v>6.93</v>
      </c>
      <c r="L538" s="43">
        <v>7.6</v>
      </c>
      <c r="M538" s="43">
        <v>328.44</v>
      </c>
      <c r="N538" s="43">
        <v>65.69</v>
      </c>
      <c r="O538" s="43">
        <v>394.13</v>
      </c>
    </row>
    <row r="539" spans="1:15" x14ac:dyDescent="0.2">
      <c r="A539" s="66">
        <v>100074</v>
      </c>
      <c r="B539" s="43" t="s">
        <v>66</v>
      </c>
      <c r="C539" s="43" t="s">
        <v>301</v>
      </c>
      <c r="D539" s="43">
        <v>43853</v>
      </c>
      <c r="E539" s="43">
        <v>10</v>
      </c>
      <c r="F539" s="43">
        <v>250.56</v>
      </c>
      <c r="G539" s="43">
        <v>5.32</v>
      </c>
      <c r="H539" s="43">
        <v>38.71</v>
      </c>
      <c r="I539" s="43">
        <v>0.36</v>
      </c>
      <c r="J539" s="43">
        <v>22.41</v>
      </c>
      <c r="K539" s="43">
        <v>6.93</v>
      </c>
      <c r="L539" s="43">
        <v>7.6</v>
      </c>
      <c r="M539" s="43">
        <v>331.89</v>
      </c>
      <c r="N539" s="43">
        <v>66.38</v>
      </c>
      <c r="O539" s="43">
        <v>398.27</v>
      </c>
    </row>
    <row r="540" spans="1:15" x14ac:dyDescent="0.2">
      <c r="A540" s="66">
        <v>100074</v>
      </c>
      <c r="B540" s="43" t="s">
        <v>66</v>
      </c>
      <c r="C540" s="43" t="s">
        <v>301</v>
      </c>
      <c r="D540" s="43">
        <v>43853</v>
      </c>
      <c r="E540" s="43">
        <v>11</v>
      </c>
      <c r="F540" s="43">
        <v>250.56</v>
      </c>
      <c r="G540" s="43">
        <v>5.32</v>
      </c>
      <c r="H540" s="43">
        <v>38.71</v>
      </c>
      <c r="I540" s="43">
        <v>0.36</v>
      </c>
      <c r="J540" s="43">
        <v>22.41</v>
      </c>
      <c r="K540" s="43">
        <v>6.93</v>
      </c>
      <c r="L540" s="43">
        <v>7.6</v>
      </c>
      <c r="M540" s="43">
        <v>331.89</v>
      </c>
      <c r="N540" s="43">
        <v>66.38</v>
      </c>
      <c r="O540" s="43">
        <v>398.27</v>
      </c>
    </row>
    <row r="541" spans="1:15" x14ac:dyDescent="0.2">
      <c r="A541" s="66">
        <v>100074</v>
      </c>
      <c r="B541" s="43" t="s">
        <v>66</v>
      </c>
      <c r="C541" s="43" t="s">
        <v>301</v>
      </c>
      <c r="D541" s="43">
        <v>43853</v>
      </c>
      <c r="E541" s="43">
        <v>12</v>
      </c>
      <c r="F541" s="43">
        <v>250.56</v>
      </c>
      <c r="G541" s="43">
        <v>5.32</v>
      </c>
      <c r="H541" s="43">
        <v>38.71</v>
      </c>
      <c r="I541" s="43">
        <v>0.36</v>
      </c>
      <c r="J541" s="43">
        <v>22.41</v>
      </c>
      <c r="K541" s="43">
        <v>6.93</v>
      </c>
      <c r="L541" s="43">
        <v>7.6</v>
      </c>
      <c r="M541" s="43">
        <v>331.89</v>
      </c>
      <c r="N541" s="43">
        <v>66.38</v>
      </c>
      <c r="O541" s="43">
        <v>398.27</v>
      </c>
    </row>
    <row r="542" spans="1:15" x14ac:dyDescent="0.2">
      <c r="A542" s="66">
        <v>100074</v>
      </c>
      <c r="B542" s="43" t="s">
        <v>66</v>
      </c>
      <c r="C542" s="43" t="s">
        <v>301</v>
      </c>
      <c r="D542" s="43">
        <v>43853</v>
      </c>
      <c r="E542" s="43">
        <v>13</v>
      </c>
      <c r="F542" s="43">
        <v>250.56</v>
      </c>
      <c r="G542" s="43">
        <v>5.32</v>
      </c>
      <c r="H542" s="43">
        <v>35.299999999999997</v>
      </c>
      <c r="I542" s="43">
        <v>0.33</v>
      </c>
      <c r="J542" s="43">
        <v>22.41</v>
      </c>
      <c r="K542" s="43">
        <v>6.93</v>
      </c>
      <c r="L542" s="43">
        <v>7.6</v>
      </c>
      <c r="M542" s="43">
        <v>328.44</v>
      </c>
      <c r="N542" s="43">
        <v>65.69</v>
      </c>
      <c r="O542" s="43">
        <v>394.13</v>
      </c>
    </row>
    <row r="543" spans="1:15" x14ac:dyDescent="0.2">
      <c r="A543" s="66">
        <v>100074</v>
      </c>
      <c r="B543" s="43" t="s">
        <v>66</v>
      </c>
      <c r="C543" s="43" t="s">
        <v>301</v>
      </c>
      <c r="D543" s="43">
        <v>43853</v>
      </c>
      <c r="E543" s="43">
        <v>14</v>
      </c>
      <c r="F543" s="43">
        <v>250.56</v>
      </c>
      <c r="G543" s="43">
        <v>5.32</v>
      </c>
      <c r="H543" s="43">
        <v>35.299999999999997</v>
      </c>
      <c r="I543" s="43">
        <v>0.33</v>
      </c>
      <c r="J543" s="43">
        <v>22.41</v>
      </c>
      <c r="K543" s="43">
        <v>6.93</v>
      </c>
      <c r="L543" s="43">
        <v>7.6</v>
      </c>
      <c r="M543" s="43">
        <v>328.44</v>
      </c>
      <c r="N543" s="43">
        <v>65.69</v>
      </c>
      <c r="O543" s="43">
        <v>394.13</v>
      </c>
    </row>
    <row r="544" spans="1:15" x14ac:dyDescent="0.2">
      <c r="A544" s="66">
        <v>100074</v>
      </c>
      <c r="B544" s="43" t="s">
        <v>66</v>
      </c>
      <c r="C544" s="43" t="s">
        <v>301</v>
      </c>
      <c r="D544" s="43">
        <v>43853</v>
      </c>
      <c r="E544" s="43">
        <v>15</v>
      </c>
      <c r="F544" s="43">
        <v>250.56</v>
      </c>
      <c r="G544" s="43">
        <v>5.32</v>
      </c>
      <c r="H544" s="43">
        <v>35.299999999999997</v>
      </c>
      <c r="I544" s="43">
        <v>0.33</v>
      </c>
      <c r="J544" s="43">
        <v>22.41</v>
      </c>
      <c r="K544" s="43">
        <v>6.93</v>
      </c>
      <c r="L544" s="43">
        <v>7.6</v>
      </c>
      <c r="M544" s="43">
        <v>328.44</v>
      </c>
      <c r="N544" s="43">
        <v>65.69</v>
      </c>
      <c r="O544" s="43">
        <v>394.13</v>
      </c>
    </row>
    <row r="545" spans="1:15" x14ac:dyDescent="0.2">
      <c r="A545" s="66">
        <v>100074</v>
      </c>
      <c r="B545" s="43" t="s">
        <v>66</v>
      </c>
      <c r="C545" s="43" t="s">
        <v>301</v>
      </c>
      <c r="D545" s="43">
        <v>43853</v>
      </c>
      <c r="E545" s="43">
        <v>16</v>
      </c>
      <c r="F545" s="43">
        <v>250.56</v>
      </c>
      <c r="G545" s="43">
        <v>5.32</v>
      </c>
      <c r="H545" s="43">
        <v>35.299999999999997</v>
      </c>
      <c r="I545" s="43">
        <v>0.33</v>
      </c>
      <c r="J545" s="43">
        <v>22.41</v>
      </c>
      <c r="K545" s="43">
        <v>6.93</v>
      </c>
      <c r="L545" s="43">
        <v>7.6</v>
      </c>
      <c r="M545" s="43">
        <v>328.44</v>
      </c>
      <c r="N545" s="43">
        <v>65.69</v>
      </c>
      <c r="O545" s="43">
        <v>394.13</v>
      </c>
    </row>
    <row r="546" spans="1:15" x14ac:dyDescent="0.2">
      <c r="A546" s="66">
        <v>100074</v>
      </c>
      <c r="B546" s="43" t="s">
        <v>66</v>
      </c>
      <c r="C546" s="43" t="s">
        <v>301</v>
      </c>
      <c r="D546" s="43">
        <v>43853</v>
      </c>
      <c r="E546" s="43">
        <v>17</v>
      </c>
      <c r="F546" s="43">
        <v>250.56</v>
      </c>
      <c r="G546" s="43">
        <v>5.32</v>
      </c>
      <c r="H546" s="43">
        <v>35.299999999999997</v>
      </c>
      <c r="I546" s="43">
        <v>0.33</v>
      </c>
      <c r="J546" s="43">
        <v>22.41</v>
      </c>
      <c r="K546" s="43">
        <v>6.93</v>
      </c>
      <c r="L546" s="43">
        <v>7.6</v>
      </c>
      <c r="M546" s="43">
        <v>328.44</v>
      </c>
      <c r="N546" s="43">
        <v>65.69</v>
      </c>
      <c r="O546" s="43">
        <v>394.13</v>
      </c>
    </row>
    <row r="547" spans="1:15" x14ac:dyDescent="0.2">
      <c r="A547" s="66">
        <v>100074</v>
      </c>
      <c r="B547" s="43" t="s">
        <v>66</v>
      </c>
      <c r="C547" s="43" t="s">
        <v>301</v>
      </c>
      <c r="D547" s="43">
        <v>43853</v>
      </c>
      <c r="E547" s="43">
        <v>18</v>
      </c>
      <c r="F547" s="43">
        <v>250.56</v>
      </c>
      <c r="G547" s="43">
        <v>5.32</v>
      </c>
      <c r="H547" s="43">
        <v>35.299999999999997</v>
      </c>
      <c r="I547" s="43">
        <v>0.33</v>
      </c>
      <c r="J547" s="43">
        <v>22.41</v>
      </c>
      <c r="K547" s="43">
        <v>6.93</v>
      </c>
      <c r="L547" s="43">
        <v>7.6</v>
      </c>
      <c r="M547" s="43">
        <v>328.44</v>
      </c>
      <c r="N547" s="43">
        <v>65.69</v>
      </c>
      <c r="O547" s="43">
        <v>394.13</v>
      </c>
    </row>
    <row r="548" spans="1:15" x14ac:dyDescent="0.2">
      <c r="A548" s="66">
        <v>100074</v>
      </c>
      <c r="B548" s="43" t="s">
        <v>66</v>
      </c>
      <c r="C548" s="43" t="s">
        <v>301</v>
      </c>
      <c r="D548" s="43">
        <v>43853</v>
      </c>
      <c r="E548" s="43">
        <v>19</v>
      </c>
      <c r="F548" s="43">
        <v>250.56</v>
      </c>
      <c r="G548" s="43">
        <v>5.32</v>
      </c>
      <c r="H548" s="43">
        <v>38.71</v>
      </c>
      <c r="I548" s="43">
        <v>0.36</v>
      </c>
      <c r="J548" s="43">
        <v>22.41</v>
      </c>
      <c r="K548" s="43">
        <v>6.93</v>
      </c>
      <c r="L548" s="43">
        <v>7.6</v>
      </c>
      <c r="M548" s="43">
        <v>331.89</v>
      </c>
      <c r="N548" s="43">
        <v>66.38</v>
      </c>
      <c r="O548" s="43">
        <v>398.27</v>
      </c>
    </row>
    <row r="549" spans="1:15" x14ac:dyDescent="0.2">
      <c r="A549" s="66">
        <v>100074</v>
      </c>
      <c r="B549" s="43" t="s">
        <v>66</v>
      </c>
      <c r="C549" s="43" t="s">
        <v>301</v>
      </c>
      <c r="D549" s="43">
        <v>43853</v>
      </c>
      <c r="E549" s="43">
        <v>20</v>
      </c>
      <c r="F549" s="43">
        <v>250.56</v>
      </c>
      <c r="G549" s="43">
        <v>5.32</v>
      </c>
      <c r="H549" s="43">
        <v>38.71</v>
      </c>
      <c r="I549" s="43">
        <v>0.36</v>
      </c>
      <c r="J549" s="43">
        <v>22.41</v>
      </c>
      <c r="K549" s="43">
        <v>6.93</v>
      </c>
      <c r="L549" s="43">
        <v>7.6</v>
      </c>
      <c r="M549" s="43">
        <v>331.89</v>
      </c>
      <c r="N549" s="43">
        <v>66.38</v>
      </c>
      <c r="O549" s="43">
        <v>398.27</v>
      </c>
    </row>
    <row r="550" spans="1:15" x14ac:dyDescent="0.2">
      <c r="A550" s="66">
        <v>100074</v>
      </c>
      <c r="B550" s="43" t="s">
        <v>66</v>
      </c>
      <c r="C550" s="43" t="s">
        <v>301</v>
      </c>
      <c r="D550" s="43">
        <v>43853</v>
      </c>
      <c r="E550" s="43">
        <v>21</v>
      </c>
      <c r="F550" s="43">
        <v>250.56</v>
      </c>
      <c r="G550" s="43">
        <v>5.32</v>
      </c>
      <c r="H550" s="43">
        <v>38.71</v>
      </c>
      <c r="I550" s="43">
        <v>0.36</v>
      </c>
      <c r="J550" s="43">
        <v>22.41</v>
      </c>
      <c r="K550" s="43">
        <v>6.93</v>
      </c>
      <c r="L550" s="43">
        <v>7.6</v>
      </c>
      <c r="M550" s="43">
        <v>331.89</v>
      </c>
      <c r="N550" s="43">
        <v>66.38</v>
      </c>
      <c r="O550" s="43">
        <v>398.27</v>
      </c>
    </row>
    <row r="551" spans="1:15" x14ac:dyDescent="0.2">
      <c r="A551" s="66">
        <v>100074</v>
      </c>
      <c r="B551" s="43" t="s">
        <v>66</v>
      </c>
      <c r="C551" s="43" t="s">
        <v>301</v>
      </c>
      <c r="D551" s="43">
        <v>43853</v>
      </c>
      <c r="E551" s="43">
        <v>22</v>
      </c>
      <c r="F551" s="43">
        <v>250.56</v>
      </c>
      <c r="G551" s="43">
        <v>5.32</v>
      </c>
      <c r="H551" s="43">
        <v>35.299999999999997</v>
      </c>
      <c r="I551" s="43">
        <v>0.33</v>
      </c>
      <c r="J551" s="43">
        <v>22.41</v>
      </c>
      <c r="K551" s="43">
        <v>6.93</v>
      </c>
      <c r="L551" s="43">
        <v>7.6</v>
      </c>
      <c r="M551" s="43">
        <v>328.44</v>
      </c>
      <c r="N551" s="43">
        <v>65.69</v>
      </c>
      <c r="O551" s="43">
        <v>394.13</v>
      </c>
    </row>
    <row r="552" spans="1:15" x14ac:dyDescent="0.2">
      <c r="A552" s="66">
        <v>100074</v>
      </c>
      <c r="B552" s="43" t="s">
        <v>66</v>
      </c>
      <c r="C552" s="43" t="s">
        <v>301</v>
      </c>
      <c r="D552" s="43">
        <v>43853</v>
      </c>
      <c r="E552" s="43">
        <v>23</v>
      </c>
      <c r="F552" s="43">
        <v>250.56</v>
      </c>
      <c r="G552" s="43">
        <v>5.32</v>
      </c>
      <c r="H552" s="43">
        <v>35.299999999999997</v>
      </c>
      <c r="I552" s="43">
        <v>0.33</v>
      </c>
      <c r="J552" s="43">
        <v>22.41</v>
      </c>
      <c r="K552" s="43">
        <v>6.93</v>
      </c>
      <c r="L552" s="43">
        <v>7.6</v>
      </c>
      <c r="M552" s="43">
        <v>328.44</v>
      </c>
      <c r="N552" s="43">
        <v>65.69</v>
      </c>
      <c r="O552" s="43">
        <v>394.13</v>
      </c>
    </row>
    <row r="553" spans="1:15" x14ac:dyDescent="0.2">
      <c r="A553" s="66">
        <v>100074</v>
      </c>
      <c r="B553" s="43" t="s">
        <v>66</v>
      </c>
      <c r="C553" s="43" t="s">
        <v>301</v>
      </c>
      <c r="D553" s="43">
        <v>43853</v>
      </c>
      <c r="E553" s="43">
        <v>24</v>
      </c>
      <c r="F553" s="43">
        <v>250.56</v>
      </c>
      <c r="G553" s="43">
        <v>5.32</v>
      </c>
      <c r="H553" s="43">
        <v>30.81</v>
      </c>
      <c r="I553" s="43">
        <v>0.28999999999999998</v>
      </c>
      <c r="J553" s="43">
        <v>22.41</v>
      </c>
      <c r="K553" s="43">
        <v>6.93</v>
      </c>
      <c r="L553" s="43">
        <v>7.6</v>
      </c>
      <c r="M553" s="43">
        <v>323.91000000000003</v>
      </c>
      <c r="N553" s="43">
        <v>64.78</v>
      </c>
      <c r="O553" s="43">
        <v>388.69</v>
      </c>
    </row>
    <row r="554" spans="1:15" x14ac:dyDescent="0.2">
      <c r="A554" s="66">
        <v>100074</v>
      </c>
      <c r="B554" s="43" t="s">
        <v>66</v>
      </c>
      <c r="C554" s="43" t="s">
        <v>301</v>
      </c>
      <c r="D554" s="43">
        <v>43854</v>
      </c>
      <c r="E554" s="43">
        <v>1</v>
      </c>
      <c r="F554" s="43">
        <v>250.56</v>
      </c>
      <c r="G554" s="43">
        <v>5.32</v>
      </c>
      <c r="H554" s="43">
        <v>30.81</v>
      </c>
      <c r="I554" s="43">
        <v>0.28999999999999998</v>
      </c>
      <c r="J554" s="43">
        <v>22.41</v>
      </c>
      <c r="K554" s="43">
        <v>6.93</v>
      </c>
      <c r="L554" s="43">
        <v>7.6</v>
      </c>
      <c r="M554" s="43">
        <v>323.91000000000003</v>
      </c>
      <c r="N554" s="43">
        <v>64.78</v>
      </c>
      <c r="O554" s="43">
        <v>388.69</v>
      </c>
    </row>
    <row r="555" spans="1:15" x14ac:dyDescent="0.2">
      <c r="A555" s="66">
        <v>100074</v>
      </c>
      <c r="B555" s="43" t="s">
        <v>66</v>
      </c>
      <c r="C555" s="43" t="s">
        <v>301</v>
      </c>
      <c r="D555" s="43">
        <v>43854</v>
      </c>
      <c r="E555" s="43">
        <v>2</v>
      </c>
      <c r="F555" s="43">
        <v>250.56</v>
      </c>
      <c r="G555" s="43">
        <v>5.32</v>
      </c>
      <c r="H555" s="43">
        <v>30.81</v>
      </c>
      <c r="I555" s="43">
        <v>0.28999999999999998</v>
      </c>
      <c r="J555" s="43">
        <v>22.41</v>
      </c>
      <c r="K555" s="43">
        <v>6.93</v>
      </c>
      <c r="L555" s="43">
        <v>7.6</v>
      </c>
      <c r="M555" s="43">
        <v>323.91000000000003</v>
      </c>
      <c r="N555" s="43">
        <v>64.78</v>
      </c>
      <c r="O555" s="43">
        <v>388.69</v>
      </c>
    </row>
    <row r="556" spans="1:15" x14ac:dyDescent="0.2">
      <c r="A556" s="66">
        <v>100074</v>
      </c>
      <c r="B556" s="43" t="s">
        <v>66</v>
      </c>
      <c r="C556" s="43" t="s">
        <v>301</v>
      </c>
      <c r="D556" s="43">
        <v>43854</v>
      </c>
      <c r="E556" s="43">
        <v>3</v>
      </c>
      <c r="F556" s="43">
        <v>250.56</v>
      </c>
      <c r="G556" s="43">
        <v>5.32</v>
      </c>
      <c r="H556" s="43">
        <v>30.81</v>
      </c>
      <c r="I556" s="43">
        <v>0.28999999999999998</v>
      </c>
      <c r="J556" s="43">
        <v>22.41</v>
      </c>
      <c r="K556" s="43">
        <v>6.93</v>
      </c>
      <c r="L556" s="43">
        <v>7.6</v>
      </c>
      <c r="M556" s="43">
        <v>323.91000000000003</v>
      </c>
      <c r="N556" s="43">
        <v>64.78</v>
      </c>
      <c r="O556" s="43">
        <v>388.69</v>
      </c>
    </row>
    <row r="557" spans="1:15" x14ac:dyDescent="0.2">
      <c r="A557" s="66">
        <v>100074</v>
      </c>
      <c r="B557" s="43" t="s">
        <v>66</v>
      </c>
      <c r="C557" s="43" t="s">
        <v>301</v>
      </c>
      <c r="D557" s="43">
        <v>43854</v>
      </c>
      <c r="E557" s="43">
        <v>4</v>
      </c>
      <c r="F557" s="43">
        <v>250.56</v>
      </c>
      <c r="G557" s="43">
        <v>5.32</v>
      </c>
      <c r="H557" s="43">
        <v>30.81</v>
      </c>
      <c r="I557" s="43">
        <v>0.28999999999999998</v>
      </c>
      <c r="J557" s="43">
        <v>22.41</v>
      </c>
      <c r="K557" s="43">
        <v>6.93</v>
      </c>
      <c r="L557" s="43">
        <v>7.6</v>
      </c>
      <c r="M557" s="43">
        <v>323.91000000000003</v>
      </c>
      <c r="N557" s="43">
        <v>64.78</v>
      </c>
      <c r="O557" s="43">
        <v>388.69</v>
      </c>
    </row>
    <row r="558" spans="1:15" x14ac:dyDescent="0.2">
      <c r="A558" s="66">
        <v>100074</v>
      </c>
      <c r="B558" s="43" t="s">
        <v>66</v>
      </c>
      <c r="C558" s="43" t="s">
        <v>301</v>
      </c>
      <c r="D558" s="43">
        <v>43854</v>
      </c>
      <c r="E558" s="43">
        <v>5</v>
      </c>
      <c r="F558" s="43">
        <v>250.56</v>
      </c>
      <c r="G558" s="43">
        <v>5.32</v>
      </c>
      <c r="H558" s="43">
        <v>35.299999999999997</v>
      </c>
      <c r="I558" s="43">
        <v>0.33</v>
      </c>
      <c r="J558" s="43">
        <v>22.41</v>
      </c>
      <c r="K558" s="43">
        <v>6.93</v>
      </c>
      <c r="L558" s="43">
        <v>7.6</v>
      </c>
      <c r="M558" s="43">
        <v>328.44</v>
      </c>
      <c r="N558" s="43">
        <v>65.69</v>
      </c>
      <c r="O558" s="43">
        <v>394.13</v>
      </c>
    </row>
    <row r="559" spans="1:15" x14ac:dyDescent="0.2">
      <c r="A559" s="66">
        <v>100074</v>
      </c>
      <c r="B559" s="43" t="s">
        <v>66</v>
      </c>
      <c r="C559" s="43" t="s">
        <v>301</v>
      </c>
      <c r="D559" s="43">
        <v>43854</v>
      </c>
      <c r="E559" s="43">
        <v>6</v>
      </c>
      <c r="F559" s="43">
        <v>250.56</v>
      </c>
      <c r="G559" s="43">
        <v>5.32</v>
      </c>
      <c r="H559" s="43">
        <v>35.299999999999997</v>
      </c>
      <c r="I559" s="43">
        <v>0.33</v>
      </c>
      <c r="J559" s="43">
        <v>22.41</v>
      </c>
      <c r="K559" s="43">
        <v>6.93</v>
      </c>
      <c r="L559" s="43">
        <v>7.6</v>
      </c>
      <c r="M559" s="43">
        <v>328.44</v>
      </c>
      <c r="N559" s="43">
        <v>65.69</v>
      </c>
      <c r="O559" s="43">
        <v>394.13</v>
      </c>
    </row>
    <row r="560" spans="1:15" x14ac:dyDescent="0.2">
      <c r="A560" s="66">
        <v>100074</v>
      </c>
      <c r="B560" s="43" t="s">
        <v>66</v>
      </c>
      <c r="C560" s="43" t="s">
        <v>301</v>
      </c>
      <c r="D560" s="43">
        <v>43854</v>
      </c>
      <c r="E560" s="43">
        <v>7</v>
      </c>
      <c r="F560" s="43">
        <v>250.56</v>
      </c>
      <c r="G560" s="43">
        <v>5.32</v>
      </c>
      <c r="H560" s="43">
        <v>35.299999999999997</v>
      </c>
      <c r="I560" s="43">
        <v>0.33</v>
      </c>
      <c r="J560" s="43">
        <v>22.41</v>
      </c>
      <c r="K560" s="43">
        <v>6.93</v>
      </c>
      <c r="L560" s="43">
        <v>7.6</v>
      </c>
      <c r="M560" s="43">
        <v>328.44</v>
      </c>
      <c r="N560" s="43">
        <v>65.69</v>
      </c>
      <c r="O560" s="43">
        <v>394.13</v>
      </c>
    </row>
    <row r="561" spans="1:15" x14ac:dyDescent="0.2">
      <c r="A561" s="66">
        <v>100074</v>
      </c>
      <c r="B561" s="43" t="s">
        <v>66</v>
      </c>
      <c r="C561" s="43" t="s">
        <v>301</v>
      </c>
      <c r="D561" s="43">
        <v>43854</v>
      </c>
      <c r="E561" s="43">
        <v>8</v>
      </c>
      <c r="F561" s="43">
        <v>250.56</v>
      </c>
      <c r="G561" s="43">
        <v>5.32</v>
      </c>
      <c r="H561" s="43">
        <v>35.299999999999997</v>
      </c>
      <c r="I561" s="43">
        <v>0.33</v>
      </c>
      <c r="J561" s="43">
        <v>22.41</v>
      </c>
      <c r="K561" s="43">
        <v>6.93</v>
      </c>
      <c r="L561" s="43">
        <v>7.6</v>
      </c>
      <c r="M561" s="43">
        <v>328.44</v>
      </c>
      <c r="N561" s="43">
        <v>65.69</v>
      </c>
      <c r="O561" s="43">
        <v>394.13</v>
      </c>
    </row>
    <row r="562" spans="1:15" x14ac:dyDescent="0.2">
      <c r="A562" s="66">
        <v>100074</v>
      </c>
      <c r="B562" s="43" t="s">
        <v>66</v>
      </c>
      <c r="C562" s="43" t="s">
        <v>301</v>
      </c>
      <c r="D562" s="43">
        <v>43854</v>
      </c>
      <c r="E562" s="43">
        <v>9</v>
      </c>
      <c r="F562" s="43">
        <v>250.56</v>
      </c>
      <c r="G562" s="43">
        <v>5.32</v>
      </c>
      <c r="H562" s="43">
        <v>35.299999999999997</v>
      </c>
      <c r="I562" s="43">
        <v>0.33</v>
      </c>
      <c r="J562" s="43">
        <v>22.41</v>
      </c>
      <c r="K562" s="43">
        <v>6.93</v>
      </c>
      <c r="L562" s="43">
        <v>7.6</v>
      </c>
      <c r="M562" s="43">
        <v>328.44</v>
      </c>
      <c r="N562" s="43">
        <v>65.69</v>
      </c>
      <c r="O562" s="43">
        <v>394.13</v>
      </c>
    </row>
    <row r="563" spans="1:15" x14ac:dyDescent="0.2">
      <c r="A563" s="66">
        <v>100074</v>
      </c>
      <c r="B563" s="43" t="s">
        <v>66</v>
      </c>
      <c r="C563" s="43" t="s">
        <v>301</v>
      </c>
      <c r="D563" s="43">
        <v>43854</v>
      </c>
      <c r="E563" s="43">
        <v>10</v>
      </c>
      <c r="F563" s="43">
        <v>250.56</v>
      </c>
      <c r="G563" s="43">
        <v>5.32</v>
      </c>
      <c r="H563" s="43">
        <v>38.71</v>
      </c>
      <c r="I563" s="43">
        <v>0.36</v>
      </c>
      <c r="J563" s="43">
        <v>22.41</v>
      </c>
      <c r="K563" s="43">
        <v>6.93</v>
      </c>
      <c r="L563" s="43">
        <v>7.6</v>
      </c>
      <c r="M563" s="43">
        <v>331.89</v>
      </c>
      <c r="N563" s="43">
        <v>66.38</v>
      </c>
      <c r="O563" s="43">
        <v>398.27</v>
      </c>
    </row>
    <row r="564" spans="1:15" x14ac:dyDescent="0.2">
      <c r="A564" s="66">
        <v>100074</v>
      </c>
      <c r="B564" s="43" t="s">
        <v>66</v>
      </c>
      <c r="C564" s="43" t="s">
        <v>301</v>
      </c>
      <c r="D564" s="43">
        <v>43854</v>
      </c>
      <c r="E564" s="43">
        <v>11</v>
      </c>
      <c r="F564" s="43">
        <v>250.56</v>
      </c>
      <c r="G564" s="43">
        <v>5.32</v>
      </c>
      <c r="H564" s="43">
        <v>38.71</v>
      </c>
      <c r="I564" s="43">
        <v>0.36</v>
      </c>
      <c r="J564" s="43">
        <v>22.41</v>
      </c>
      <c r="K564" s="43">
        <v>6.93</v>
      </c>
      <c r="L564" s="43">
        <v>7.6</v>
      </c>
      <c r="M564" s="43">
        <v>331.89</v>
      </c>
      <c r="N564" s="43">
        <v>66.38</v>
      </c>
      <c r="O564" s="43">
        <v>398.27</v>
      </c>
    </row>
    <row r="565" spans="1:15" x14ac:dyDescent="0.2">
      <c r="A565" s="66">
        <v>100074</v>
      </c>
      <c r="B565" s="43" t="s">
        <v>66</v>
      </c>
      <c r="C565" s="43" t="s">
        <v>301</v>
      </c>
      <c r="D565" s="43">
        <v>43854</v>
      </c>
      <c r="E565" s="43">
        <v>12</v>
      </c>
      <c r="F565" s="43">
        <v>250.56</v>
      </c>
      <c r="G565" s="43">
        <v>5.32</v>
      </c>
      <c r="H565" s="43">
        <v>38.71</v>
      </c>
      <c r="I565" s="43">
        <v>0.36</v>
      </c>
      <c r="J565" s="43">
        <v>22.41</v>
      </c>
      <c r="K565" s="43">
        <v>6.93</v>
      </c>
      <c r="L565" s="43">
        <v>7.6</v>
      </c>
      <c r="M565" s="43">
        <v>331.89</v>
      </c>
      <c r="N565" s="43">
        <v>66.38</v>
      </c>
      <c r="O565" s="43">
        <v>398.27</v>
      </c>
    </row>
    <row r="566" spans="1:15" x14ac:dyDescent="0.2">
      <c r="A566" s="66">
        <v>100074</v>
      </c>
      <c r="B566" s="43" t="s">
        <v>66</v>
      </c>
      <c r="C566" s="43" t="s">
        <v>301</v>
      </c>
      <c r="D566" s="43">
        <v>43854</v>
      </c>
      <c r="E566" s="43">
        <v>13</v>
      </c>
      <c r="F566" s="43">
        <v>250.56</v>
      </c>
      <c r="G566" s="43">
        <v>5.32</v>
      </c>
      <c r="H566" s="43">
        <v>35.299999999999997</v>
      </c>
      <c r="I566" s="43">
        <v>0.33</v>
      </c>
      <c r="J566" s="43">
        <v>22.41</v>
      </c>
      <c r="K566" s="43">
        <v>6.93</v>
      </c>
      <c r="L566" s="43">
        <v>7.6</v>
      </c>
      <c r="M566" s="43">
        <v>328.44</v>
      </c>
      <c r="N566" s="43">
        <v>65.69</v>
      </c>
      <c r="O566" s="43">
        <v>394.13</v>
      </c>
    </row>
    <row r="567" spans="1:15" x14ac:dyDescent="0.2">
      <c r="A567" s="66">
        <v>100074</v>
      </c>
      <c r="B567" s="43" t="s">
        <v>66</v>
      </c>
      <c r="C567" s="43" t="s">
        <v>301</v>
      </c>
      <c r="D567" s="43">
        <v>43854</v>
      </c>
      <c r="E567" s="43">
        <v>14</v>
      </c>
      <c r="F567" s="43">
        <v>250.56</v>
      </c>
      <c r="G567" s="43">
        <v>5.32</v>
      </c>
      <c r="H567" s="43">
        <v>35.299999999999997</v>
      </c>
      <c r="I567" s="43">
        <v>0.33</v>
      </c>
      <c r="J567" s="43">
        <v>22.41</v>
      </c>
      <c r="K567" s="43">
        <v>6.93</v>
      </c>
      <c r="L567" s="43">
        <v>7.6</v>
      </c>
      <c r="M567" s="43">
        <v>328.44</v>
      </c>
      <c r="N567" s="43">
        <v>65.69</v>
      </c>
      <c r="O567" s="43">
        <v>394.13</v>
      </c>
    </row>
    <row r="568" spans="1:15" x14ac:dyDescent="0.2">
      <c r="A568" s="66">
        <v>100074</v>
      </c>
      <c r="B568" s="43" t="s">
        <v>66</v>
      </c>
      <c r="C568" s="43" t="s">
        <v>301</v>
      </c>
      <c r="D568" s="43">
        <v>43854</v>
      </c>
      <c r="E568" s="43">
        <v>15</v>
      </c>
      <c r="F568" s="43">
        <v>250.56</v>
      </c>
      <c r="G568" s="43">
        <v>5.32</v>
      </c>
      <c r="H568" s="43">
        <v>35.299999999999997</v>
      </c>
      <c r="I568" s="43">
        <v>0.33</v>
      </c>
      <c r="J568" s="43">
        <v>22.41</v>
      </c>
      <c r="K568" s="43">
        <v>6.93</v>
      </c>
      <c r="L568" s="43">
        <v>7.6</v>
      </c>
      <c r="M568" s="43">
        <v>328.44</v>
      </c>
      <c r="N568" s="43">
        <v>65.69</v>
      </c>
      <c r="O568" s="43">
        <v>394.13</v>
      </c>
    </row>
    <row r="569" spans="1:15" x14ac:dyDescent="0.2">
      <c r="A569" s="66">
        <v>100074</v>
      </c>
      <c r="B569" s="43" t="s">
        <v>66</v>
      </c>
      <c r="C569" s="43" t="s">
        <v>301</v>
      </c>
      <c r="D569" s="43">
        <v>43854</v>
      </c>
      <c r="E569" s="43">
        <v>16</v>
      </c>
      <c r="F569" s="43">
        <v>250.56</v>
      </c>
      <c r="G569" s="43">
        <v>5.32</v>
      </c>
      <c r="H569" s="43">
        <v>35.299999999999997</v>
      </c>
      <c r="I569" s="43">
        <v>0.33</v>
      </c>
      <c r="J569" s="43">
        <v>22.41</v>
      </c>
      <c r="K569" s="43">
        <v>6.93</v>
      </c>
      <c r="L569" s="43">
        <v>7.6</v>
      </c>
      <c r="M569" s="43">
        <v>328.44</v>
      </c>
      <c r="N569" s="43">
        <v>65.69</v>
      </c>
      <c r="O569" s="43">
        <v>394.13</v>
      </c>
    </row>
    <row r="570" spans="1:15" x14ac:dyDescent="0.2">
      <c r="A570" s="66">
        <v>100074</v>
      </c>
      <c r="B570" s="43" t="s">
        <v>66</v>
      </c>
      <c r="C570" s="43" t="s">
        <v>301</v>
      </c>
      <c r="D570" s="43">
        <v>43854</v>
      </c>
      <c r="E570" s="43">
        <v>17</v>
      </c>
      <c r="F570" s="43">
        <v>250.56</v>
      </c>
      <c r="G570" s="43">
        <v>5.32</v>
      </c>
      <c r="H570" s="43">
        <v>35.299999999999997</v>
      </c>
      <c r="I570" s="43">
        <v>0.33</v>
      </c>
      <c r="J570" s="43">
        <v>22.41</v>
      </c>
      <c r="K570" s="43">
        <v>6.93</v>
      </c>
      <c r="L570" s="43">
        <v>7.6</v>
      </c>
      <c r="M570" s="43">
        <v>328.44</v>
      </c>
      <c r="N570" s="43">
        <v>65.69</v>
      </c>
      <c r="O570" s="43">
        <v>394.13</v>
      </c>
    </row>
    <row r="571" spans="1:15" x14ac:dyDescent="0.2">
      <c r="A571" s="66">
        <v>100074</v>
      </c>
      <c r="B571" s="43" t="s">
        <v>66</v>
      </c>
      <c r="C571" s="43" t="s">
        <v>301</v>
      </c>
      <c r="D571" s="43">
        <v>43854</v>
      </c>
      <c r="E571" s="43">
        <v>18</v>
      </c>
      <c r="F571" s="43">
        <v>250.56</v>
      </c>
      <c r="G571" s="43">
        <v>5.32</v>
      </c>
      <c r="H571" s="43">
        <v>35.299999999999997</v>
      </c>
      <c r="I571" s="43">
        <v>0.33</v>
      </c>
      <c r="J571" s="43">
        <v>22.41</v>
      </c>
      <c r="K571" s="43">
        <v>6.93</v>
      </c>
      <c r="L571" s="43">
        <v>7.6</v>
      </c>
      <c r="M571" s="43">
        <v>328.44</v>
      </c>
      <c r="N571" s="43">
        <v>65.69</v>
      </c>
      <c r="O571" s="43">
        <v>394.13</v>
      </c>
    </row>
    <row r="572" spans="1:15" x14ac:dyDescent="0.2">
      <c r="A572" s="66">
        <v>100074</v>
      </c>
      <c r="B572" s="43" t="s">
        <v>66</v>
      </c>
      <c r="C572" s="43" t="s">
        <v>301</v>
      </c>
      <c r="D572" s="43">
        <v>43854</v>
      </c>
      <c r="E572" s="43">
        <v>19</v>
      </c>
      <c r="F572" s="43">
        <v>250.56</v>
      </c>
      <c r="G572" s="43">
        <v>5.32</v>
      </c>
      <c r="H572" s="43">
        <v>38.71</v>
      </c>
      <c r="I572" s="43">
        <v>0.36</v>
      </c>
      <c r="J572" s="43">
        <v>22.41</v>
      </c>
      <c r="K572" s="43">
        <v>6.93</v>
      </c>
      <c r="L572" s="43">
        <v>7.6</v>
      </c>
      <c r="M572" s="43">
        <v>331.89</v>
      </c>
      <c r="N572" s="43">
        <v>66.38</v>
      </c>
      <c r="O572" s="43">
        <v>398.27</v>
      </c>
    </row>
    <row r="573" spans="1:15" x14ac:dyDescent="0.2">
      <c r="A573" s="66">
        <v>100074</v>
      </c>
      <c r="B573" s="43" t="s">
        <v>66</v>
      </c>
      <c r="C573" s="43" t="s">
        <v>301</v>
      </c>
      <c r="D573" s="43">
        <v>43854</v>
      </c>
      <c r="E573" s="43">
        <v>20</v>
      </c>
      <c r="F573" s="43">
        <v>250.56</v>
      </c>
      <c r="G573" s="43">
        <v>5.32</v>
      </c>
      <c r="H573" s="43">
        <v>38.71</v>
      </c>
      <c r="I573" s="43">
        <v>0.36</v>
      </c>
      <c r="J573" s="43">
        <v>22.41</v>
      </c>
      <c r="K573" s="43">
        <v>6.93</v>
      </c>
      <c r="L573" s="43">
        <v>7.6</v>
      </c>
      <c r="M573" s="43">
        <v>331.89</v>
      </c>
      <c r="N573" s="43">
        <v>66.38</v>
      </c>
      <c r="O573" s="43">
        <v>398.27</v>
      </c>
    </row>
    <row r="574" spans="1:15" x14ac:dyDescent="0.2">
      <c r="A574" s="66">
        <v>100074</v>
      </c>
      <c r="B574" s="43" t="s">
        <v>66</v>
      </c>
      <c r="C574" s="43" t="s">
        <v>301</v>
      </c>
      <c r="D574" s="43">
        <v>43854</v>
      </c>
      <c r="E574" s="43">
        <v>21</v>
      </c>
      <c r="F574" s="43">
        <v>250.56</v>
      </c>
      <c r="G574" s="43">
        <v>5.32</v>
      </c>
      <c r="H574" s="43">
        <v>38.71</v>
      </c>
      <c r="I574" s="43">
        <v>0.36</v>
      </c>
      <c r="J574" s="43">
        <v>22.41</v>
      </c>
      <c r="K574" s="43">
        <v>6.93</v>
      </c>
      <c r="L574" s="43">
        <v>7.6</v>
      </c>
      <c r="M574" s="43">
        <v>331.89</v>
      </c>
      <c r="N574" s="43">
        <v>66.38</v>
      </c>
      <c r="O574" s="43">
        <v>398.27</v>
      </c>
    </row>
    <row r="575" spans="1:15" x14ac:dyDescent="0.2">
      <c r="A575" s="66">
        <v>100074</v>
      </c>
      <c r="B575" s="43" t="s">
        <v>66</v>
      </c>
      <c r="C575" s="43" t="s">
        <v>301</v>
      </c>
      <c r="D575" s="43">
        <v>43854</v>
      </c>
      <c r="E575" s="43">
        <v>22</v>
      </c>
      <c r="F575" s="43">
        <v>250.56</v>
      </c>
      <c r="G575" s="43">
        <v>5.32</v>
      </c>
      <c r="H575" s="43">
        <v>35.299999999999997</v>
      </c>
      <c r="I575" s="43">
        <v>0.33</v>
      </c>
      <c r="J575" s="43">
        <v>22.41</v>
      </c>
      <c r="K575" s="43">
        <v>6.93</v>
      </c>
      <c r="L575" s="43">
        <v>7.6</v>
      </c>
      <c r="M575" s="43">
        <v>328.44</v>
      </c>
      <c r="N575" s="43">
        <v>65.69</v>
      </c>
      <c r="O575" s="43">
        <v>394.13</v>
      </c>
    </row>
    <row r="576" spans="1:15" x14ac:dyDescent="0.2">
      <c r="A576" s="66">
        <v>100074</v>
      </c>
      <c r="B576" s="43" t="s">
        <v>66</v>
      </c>
      <c r="C576" s="43" t="s">
        <v>301</v>
      </c>
      <c r="D576" s="43">
        <v>43854</v>
      </c>
      <c r="E576" s="43">
        <v>23</v>
      </c>
      <c r="F576" s="43">
        <v>250.56</v>
      </c>
      <c r="G576" s="43">
        <v>5.32</v>
      </c>
      <c r="H576" s="43">
        <v>35.299999999999997</v>
      </c>
      <c r="I576" s="43">
        <v>0.33</v>
      </c>
      <c r="J576" s="43">
        <v>22.41</v>
      </c>
      <c r="K576" s="43">
        <v>6.93</v>
      </c>
      <c r="L576" s="43">
        <v>7.6</v>
      </c>
      <c r="M576" s="43">
        <v>328.44</v>
      </c>
      <c r="N576" s="43">
        <v>65.69</v>
      </c>
      <c r="O576" s="43">
        <v>394.13</v>
      </c>
    </row>
    <row r="577" spans="1:15" x14ac:dyDescent="0.2">
      <c r="A577" s="66">
        <v>100074</v>
      </c>
      <c r="B577" s="43" t="s">
        <v>66</v>
      </c>
      <c r="C577" s="43" t="s">
        <v>301</v>
      </c>
      <c r="D577" s="43">
        <v>43854</v>
      </c>
      <c r="E577" s="43">
        <v>24</v>
      </c>
      <c r="F577" s="43">
        <v>250.56</v>
      </c>
      <c r="G577" s="43">
        <v>5.32</v>
      </c>
      <c r="H577" s="43">
        <v>30.81</v>
      </c>
      <c r="I577" s="43">
        <v>0.28999999999999998</v>
      </c>
      <c r="J577" s="43">
        <v>22.41</v>
      </c>
      <c r="K577" s="43">
        <v>6.93</v>
      </c>
      <c r="L577" s="43">
        <v>7.6</v>
      </c>
      <c r="M577" s="43">
        <v>323.91000000000003</v>
      </c>
      <c r="N577" s="43">
        <v>64.78</v>
      </c>
      <c r="O577" s="43">
        <v>388.69</v>
      </c>
    </row>
    <row r="578" spans="1:15" x14ac:dyDescent="0.2">
      <c r="A578" s="66">
        <v>100074</v>
      </c>
      <c r="B578" s="43" t="s">
        <v>66</v>
      </c>
      <c r="C578" s="43" t="s">
        <v>301</v>
      </c>
      <c r="D578" s="43">
        <v>43855</v>
      </c>
      <c r="E578" s="43">
        <v>1</v>
      </c>
      <c r="F578" s="43">
        <v>250.56</v>
      </c>
      <c r="G578" s="43">
        <v>5.32</v>
      </c>
      <c r="H578" s="43">
        <v>30.81</v>
      </c>
      <c r="I578" s="43">
        <v>0.28999999999999998</v>
      </c>
      <c r="J578" s="43">
        <v>22.41</v>
      </c>
      <c r="K578" s="43">
        <v>6.93</v>
      </c>
      <c r="L578" s="43">
        <v>7.6</v>
      </c>
      <c r="M578" s="43">
        <v>323.91000000000003</v>
      </c>
      <c r="N578" s="43">
        <v>64.78</v>
      </c>
      <c r="O578" s="43">
        <v>388.69</v>
      </c>
    </row>
    <row r="579" spans="1:15" x14ac:dyDescent="0.2">
      <c r="A579" s="66">
        <v>100074</v>
      </c>
      <c r="B579" s="43" t="s">
        <v>66</v>
      </c>
      <c r="C579" s="43" t="s">
        <v>301</v>
      </c>
      <c r="D579" s="43">
        <v>43855</v>
      </c>
      <c r="E579" s="43">
        <v>2</v>
      </c>
      <c r="F579" s="43">
        <v>250.56</v>
      </c>
      <c r="G579" s="43">
        <v>5.32</v>
      </c>
      <c r="H579" s="43">
        <v>30.81</v>
      </c>
      <c r="I579" s="43">
        <v>0.28999999999999998</v>
      </c>
      <c r="J579" s="43">
        <v>22.41</v>
      </c>
      <c r="K579" s="43">
        <v>6.93</v>
      </c>
      <c r="L579" s="43">
        <v>7.6</v>
      </c>
      <c r="M579" s="43">
        <v>323.91000000000003</v>
      </c>
      <c r="N579" s="43">
        <v>64.78</v>
      </c>
      <c r="O579" s="43">
        <v>388.69</v>
      </c>
    </row>
    <row r="580" spans="1:15" x14ac:dyDescent="0.2">
      <c r="A580" s="66">
        <v>100074</v>
      </c>
      <c r="B580" s="43" t="s">
        <v>66</v>
      </c>
      <c r="C580" s="43" t="s">
        <v>301</v>
      </c>
      <c r="D580" s="43">
        <v>43855</v>
      </c>
      <c r="E580" s="43">
        <v>3</v>
      </c>
      <c r="F580" s="43">
        <v>250.56</v>
      </c>
      <c r="G580" s="43">
        <v>5.32</v>
      </c>
      <c r="H580" s="43">
        <v>30.81</v>
      </c>
      <c r="I580" s="43">
        <v>0.28999999999999998</v>
      </c>
      <c r="J580" s="43">
        <v>22.41</v>
      </c>
      <c r="K580" s="43">
        <v>6.93</v>
      </c>
      <c r="L580" s="43">
        <v>7.6</v>
      </c>
      <c r="M580" s="43">
        <v>323.91000000000003</v>
      </c>
      <c r="N580" s="43">
        <v>64.78</v>
      </c>
      <c r="O580" s="43">
        <v>388.69</v>
      </c>
    </row>
    <row r="581" spans="1:15" x14ac:dyDescent="0.2">
      <c r="A581" s="66">
        <v>100074</v>
      </c>
      <c r="B581" s="43" t="s">
        <v>66</v>
      </c>
      <c r="C581" s="43" t="s">
        <v>301</v>
      </c>
      <c r="D581" s="43">
        <v>43855</v>
      </c>
      <c r="E581" s="43">
        <v>4</v>
      </c>
      <c r="F581" s="43">
        <v>250.56</v>
      </c>
      <c r="G581" s="43">
        <v>5.32</v>
      </c>
      <c r="H581" s="43">
        <v>30.81</v>
      </c>
      <c r="I581" s="43">
        <v>0.28999999999999998</v>
      </c>
      <c r="J581" s="43">
        <v>22.41</v>
      </c>
      <c r="K581" s="43">
        <v>6.93</v>
      </c>
      <c r="L581" s="43">
        <v>7.6</v>
      </c>
      <c r="M581" s="43">
        <v>323.91000000000003</v>
      </c>
      <c r="N581" s="43">
        <v>64.78</v>
      </c>
      <c r="O581" s="43">
        <v>388.69</v>
      </c>
    </row>
    <row r="582" spans="1:15" x14ac:dyDescent="0.2">
      <c r="A582" s="66">
        <v>100074</v>
      </c>
      <c r="B582" s="43" t="s">
        <v>66</v>
      </c>
      <c r="C582" s="43" t="s">
        <v>301</v>
      </c>
      <c r="D582" s="43">
        <v>43855</v>
      </c>
      <c r="E582" s="43">
        <v>5</v>
      </c>
      <c r="F582" s="43">
        <v>250.56</v>
      </c>
      <c r="G582" s="43">
        <v>5.32</v>
      </c>
      <c r="H582" s="43">
        <v>35.299999999999997</v>
      </c>
      <c r="I582" s="43">
        <v>0.33</v>
      </c>
      <c r="J582" s="43">
        <v>22.41</v>
      </c>
      <c r="K582" s="43">
        <v>6.93</v>
      </c>
      <c r="L582" s="43">
        <v>7.6</v>
      </c>
      <c r="M582" s="43">
        <v>328.44</v>
      </c>
      <c r="N582" s="43">
        <v>65.69</v>
      </c>
      <c r="O582" s="43">
        <v>394.13</v>
      </c>
    </row>
    <row r="583" spans="1:15" x14ac:dyDescent="0.2">
      <c r="A583" s="66">
        <v>100074</v>
      </c>
      <c r="B583" s="43" t="s">
        <v>66</v>
      </c>
      <c r="C583" s="43" t="s">
        <v>301</v>
      </c>
      <c r="D583" s="43">
        <v>43855</v>
      </c>
      <c r="E583" s="43">
        <v>6</v>
      </c>
      <c r="F583" s="43">
        <v>250.56</v>
      </c>
      <c r="G583" s="43">
        <v>5.32</v>
      </c>
      <c r="H583" s="43">
        <v>35.299999999999997</v>
      </c>
      <c r="I583" s="43">
        <v>0.33</v>
      </c>
      <c r="J583" s="43">
        <v>22.41</v>
      </c>
      <c r="K583" s="43">
        <v>6.93</v>
      </c>
      <c r="L583" s="43">
        <v>7.6</v>
      </c>
      <c r="M583" s="43">
        <v>328.44</v>
      </c>
      <c r="N583" s="43">
        <v>65.69</v>
      </c>
      <c r="O583" s="43">
        <v>394.13</v>
      </c>
    </row>
    <row r="584" spans="1:15" x14ac:dyDescent="0.2">
      <c r="A584" s="66">
        <v>100074</v>
      </c>
      <c r="B584" s="43" t="s">
        <v>66</v>
      </c>
      <c r="C584" s="43" t="s">
        <v>301</v>
      </c>
      <c r="D584" s="43">
        <v>43855</v>
      </c>
      <c r="E584" s="43">
        <v>7</v>
      </c>
      <c r="F584" s="43">
        <v>250.56</v>
      </c>
      <c r="G584" s="43">
        <v>5.32</v>
      </c>
      <c r="H584" s="43">
        <v>35.299999999999997</v>
      </c>
      <c r="I584" s="43">
        <v>0.33</v>
      </c>
      <c r="J584" s="43">
        <v>22.41</v>
      </c>
      <c r="K584" s="43">
        <v>6.93</v>
      </c>
      <c r="L584" s="43">
        <v>7.6</v>
      </c>
      <c r="M584" s="43">
        <v>328.44</v>
      </c>
      <c r="N584" s="43">
        <v>65.69</v>
      </c>
      <c r="O584" s="43">
        <v>394.13</v>
      </c>
    </row>
    <row r="585" spans="1:15" x14ac:dyDescent="0.2">
      <c r="A585" s="66">
        <v>100074</v>
      </c>
      <c r="B585" s="43" t="s">
        <v>66</v>
      </c>
      <c r="C585" s="43" t="s">
        <v>301</v>
      </c>
      <c r="D585" s="43">
        <v>43855</v>
      </c>
      <c r="E585" s="43">
        <v>8</v>
      </c>
      <c r="F585" s="43">
        <v>250.56</v>
      </c>
      <c r="G585" s="43">
        <v>5.32</v>
      </c>
      <c r="H585" s="43">
        <v>35.299999999999997</v>
      </c>
      <c r="I585" s="43">
        <v>0.33</v>
      </c>
      <c r="J585" s="43">
        <v>22.41</v>
      </c>
      <c r="K585" s="43">
        <v>6.93</v>
      </c>
      <c r="L585" s="43">
        <v>7.6</v>
      </c>
      <c r="M585" s="43">
        <v>328.44</v>
      </c>
      <c r="N585" s="43">
        <v>65.69</v>
      </c>
      <c r="O585" s="43">
        <v>394.13</v>
      </c>
    </row>
    <row r="586" spans="1:15" x14ac:dyDescent="0.2">
      <c r="A586" s="66">
        <v>100074</v>
      </c>
      <c r="B586" s="43" t="s">
        <v>66</v>
      </c>
      <c r="C586" s="43" t="s">
        <v>301</v>
      </c>
      <c r="D586" s="43">
        <v>43855</v>
      </c>
      <c r="E586" s="43">
        <v>9</v>
      </c>
      <c r="F586" s="43">
        <v>250.56</v>
      </c>
      <c r="G586" s="43">
        <v>5.32</v>
      </c>
      <c r="H586" s="43">
        <v>35.299999999999997</v>
      </c>
      <c r="I586" s="43">
        <v>0.33</v>
      </c>
      <c r="J586" s="43">
        <v>22.41</v>
      </c>
      <c r="K586" s="43">
        <v>6.93</v>
      </c>
      <c r="L586" s="43">
        <v>7.6</v>
      </c>
      <c r="M586" s="43">
        <v>328.44</v>
      </c>
      <c r="N586" s="43">
        <v>65.69</v>
      </c>
      <c r="O586" s="43">
        <v>394.13</v>
      </c>
    </row>
    <row r="587" spans="1:15" x14ac:dyDescent="0.2">
      <c r="A587" s="66">
        <v>100074</v>
      </c>
      <c r="B587" s="43" t="s">
        <v>66</v>
      </c>
      <c r="C587" s="43" t="s">
        <v>301</v>
      </c>
      <c r="D587" s="43">
        <v>43855</v>
      </c>
      <c r="E587" s="43">
        <v>10</v>
      </c>
      <c r="F587" s="43">
        <v>250.56</v>
      </c>
      <c r="G587" s="43">
        <v>5.32</v>
      </c>
      <c r="H587" s="43">
        <v>38.71</v>
      </c>
      <c r="I587" s="43">
        <v>0.36</v>
      </c>
      <c r="J587" s="43">
        <v>22.41</v>
      </c>
      <c r="K587" s="43">
        <v>6.93</v>
      </c>
      <c r="L587" s="43">
        <v>7.6</v>
      </c>
      <c r="M587" s="43">
        <v>331.89</v>
      </c>
      <c r="N587" s="43">
        <v>66.38</v>
      </c>
      <c r="O587" s="43">
        <v>398.27</v>
      </c>
    </row>
    <row r="588" spans="1:15" x14ac:dyDescent="0.2">
      <c r="A588" s="66">
        <v>100074</v>
      </c>
      <c r="B588" s="43" t="s">
        <v>66</v>
      </c>
      <c r="C588" s="43" t="s">
        <v>301</v>
      </c>
      <c r="D588" s="43">
        <v>43855</v>
      </c>
      <c r="E588" s="43">
        <v>11</v>
      </c>
      <c r="F588" s="43">
        <v>250.56</v>
      </c>
      <c r="G588" s="43">
        <v>5.32</v>
      </c>
      <c r="H588" s="43">
        <v>38.71</v>
      </c>
      <c r="I588" s="43">
        <v>0.36</v>
      </c>
      <c r="J588" s="43">
        <v>22.41</v>
      </c>
      <c r="K588" s="43">
        <v>6.93</v>
      </c>
      <c r="L588" s="43">
        <v>7.6</v>
      </c>
      <c r="M588" s="43">
        <v>331.89</v>
      </c>
      <c r="N588" s="43">
        <v>66.38</v>
      </c>
      <c r="O588" s="43">
        <v>398.27</v>
      </c>
    </row>
    <row r="589" spans="1:15" x14ac:dyDescent="0.2">
      <c r="A589" s="66">
        <v>100074</v>
      </c>
      <c r="B589" s="43" t="s">
        <v>66</v>
      </c>
      <c r="C589" s="43" t="s">
        <v>301</v>
      </c>
      <c r="D589" s="43">
        <v>43855</v>
      </c>
      <c r="E589" s="43">
        <v>12</v>
      </c>
      <c r="F589" s="43">
        <v>250.56</v>
      </c>
      <c r="G589" s="43">
        <v>5.32</v>
      </c>
      <c r="H589" s="43">
        <v>38.71</v>
      </c>
      <c r="I589" s="43">
        <v>0.36</v>
      </c>
      <c r="J589" s="43">
        <v>22.41</v>
      </c>
      <c r="K589" s="43">
        <v>6.93</v>
      </c>
      <c r="L589" s="43">
        <v>7.6</v>
      </c>
      <c r="M589" s="43">
        <v>331.89</v>
      </c>
      <c r="N589" s="43">
        <v>66.38</v>
      </c>
      <c r="O589" s="43">
        <v>398.27</v>
      </c>
    </row>
    <row r="590" spans="1:15" x14ac:dyDescent="0.2">
      <c r="A590" s="66">
        <v>100074</v>
      </c>
      <c r="B590" s="43" t="s">
        <v>66</v>
      </c>
      <c r="C590" s="43" t="s">
        <v>301</v>
      </c>
      <c r="D590" s="43">
        <v>43855</v>
      </c>
      <c r="E590" s="43">
        <v>13</v>
      </c>
      <c r="F590" s="43">
        <v>250.56</v>
      </c>
      <c r="G590" s="43">
        <v>5.32</v>
      </c>
      <c r="H590" s="43">
        <v>35.299999999999997</v>
      </c>
      <c r="I590" s="43">
        <v>0.33</v>
      </c>
      <c r="J590" s="43">
        <v>22.41</v>
      </c>
      <c r="K590" s="43">
        <v>6.93</v>
      </c>
      <c r="L590" s="43">
        <v>7.6</v>
      </c>
      <c r="M590" s="43">
        <v>328.44</v>
      </c>
      <c r="N590" s="43">
        <v>65.69</v>
      </c>
      <c r="O590" s="43">
        <v>394.13</v>
      </c>
    </row>
    <row r="591" spans="1:15" x14ac:dyDescent="0.2">
      <c r="A591" s="66">
        <v>100074</v>
      </c>
      <c r="B591" s="43" t="s">
        <v>66</v>
      </c>
      <c r="C591" s="43" t="s">
        <v>301</v>
      </c>
      <c r="D591" s="43">
        <v>43855</v>
      </c>
      <c r="E591" s="43">
        <v>14</v>
      </c>
      <c r="F591" s="43">
        <v>250.56</v>
      </c>
      <c r="G591" s="43">
        <v>5.32</v>
      </c>
      <c r="H591" s="43">
        <v>35.299999999999997</v>
      </c>
      <c r="I591" s="43">
        <v>0.33</v>
      </c>
      <c r="J591" s="43">
        <v>22.41</v>
      </c>
      <c r="K591" s="43">
        <v>6.93</v>
      </c>
      <c r="L591" s="43">
        <v>7.6</v>
      </c>
      <c r="M591" s="43">
        <v>328.44</v>
      </c>
      <c r="N591" s="43">
        <v>65.69</v>
      </c>
      <c r="O591" s="43">
        <v>394.13</v>
      </c>
    </row>
    <row r="592" spans="1:15" x14ac:dyDescent="0.2">
      <c r="A592" s="66">
        <v>100074</v>
      </c>
      <c r="B592" s="43" t="s">
        <v>66</v>
      </c>
      <c r="C592" s="43" t="s">
        <v>301</v>
      </c>
      <c r="D592" s="43">
        <v>43855</v>
      </c>
      <c r="E592" s="43">
        <v>15</v>
      </c>
      <c r="F592" s="43">
        <v>250.56</v>
      </c>
      <c r="G592" s="43">
        <v>5.32</v>
      </c>
      <c r="H592" s="43">
        <v>35.299999999999997</v>
      </c>
      <c r="I592" s="43">
        <v>0.33</v>
      </c>
      <c r="J592" s="43">
        <v>22.41</v>
      </c>
      <c r="K592" s="43">
        <v>6.93</v>
      </c>
      <c r="L592" s="43">
        <v>7.6</v>
      </c>
      <c r="M592" s="43">
        <v>328.44</v>
      </c>
      <c r="N592" s="43">
        <v>65.69</v>
      </c>
      <c r="O592" s="43">
        <v>394.13</v>
      </c>
    </row>
    <row r="593" spans="1:15" x14ac:dyDescent="0.2">
      <c r="A593" s="66">
        <v>100074</v>
      </c>
      <c r="B593" s="43" t="s">
        <v>66</v>
      </c>
      <c r="C593" s="43" t="s">
        <v>301</v>
      </c>
      <c r="D593" s="43">
        <v>43855</v>
      </c>
      <c r="E593" s="43">
        <v>16</v>
      </c>
      <c r="F593" s="43">
        <v>250.56</v>
      </c>
      <c r="G593" s="43">
        <v>5.32</v>
      </c>
      <c r="H593" s="43">
        <v>35.299999999999997</v>
      </c>
      <c r="I593" s="43">
        <v>0.33</v>
      </c>
      <c r="J593" s="43">
        <v>22.41</v>
      </c>
      <c r="K593" s="43">
        <v>6.93</v>
      </c>
      <c r="L593" s="43">
        <v>7.6</v>
      </c>
      <c r="M593" s="43">
        <v>328.44</v>
      </c>
      <c r="N593" s="43">
        <v>65.69</v>
      </c>
      <c r="O593" s="43">
        <v>394.13</v>
      </c>
    </row>
    <row r="594" spans="1:15" x14ac:dyDescent="0.2">
      <c r="A594" s="66">
        <v>100074</v>
      </c>
      <c r="B594" s="43" t="s">
        <v>66</v>
      </c>
      <c r="C594" s="43" t="s">
        <v>301</v>
      </c>
      <c r="D594" s="43">
        <v>43855</v>
      </c>
      <c r="E594" s="43">
        <v>17</v>
      </c>
      <c r="F594" s="43">
        <v>250.56</v>
      </c>
      <c r="G594" s="43">
        <v>5.32</v>
      </c>
      <c r="H594" s="43">
        <v>35.299999999999997</v>
      </c>
      <c r="I594" s="43">
        <v>0.33</v>
      </c>
      <c r="J594" s="43">
        <v>22.41</v>
      </c>
      <c r="K594" s="43">
        <v>6.93</v>
      </c>
      <c r="L594" s="43">
        <v>7.6</v>
      </c>
      <c r="M594" s="43">
        <v>328.44</v>
      </c>
      <c r="N594" s="43">
        <v>65.69</v>
      </c>
      <c r="O594" s="43">
        <v>394.13</v>
      </c>
    </row>
    <row r="595" spans="1:15" x14ac:dyDescent="0.2">
      <c r="A595" s="66">
        <v>100074</v>
      </c>
      <c r="B595" s="43" t="s">
        <v>66</v>
      </c>
      <c r="C595" s="43" t="s">
        <v>301</v>
      </c>
      <c r="D595" s="43">
        <v>43855</v>
      </c>
      <c r="E595" s="43">
        <v>18</v>
      </c>
      <c r="F595" s="43">
        <v>250.56</v>
      </c>
      <c r="G595" s="43">
        <v>5.32</v>
      </c>
      <c r="H595" s="43">
        <v>35.299999999999997</v>
      </c>
      <c r="I595" s="43">
        <v>0.33</v>
      </c>
      <c r="J595" s="43">
        <v>22.41</v>
      </c>
      <c r="K595" s="43">
        <v>6.93</v>
      </c>
      <c r="L595" s="43">
        <v>7.6</v>
      </c>
      <c r="M595" s="43">
        <v>328.44</v>
      </c>
      <c r="N595" s="43">
        <v>65.69</v>
      </c>
      <c r="O595" s="43">
        <v>394.13</v>
      </c>
    </row>
    <row r="596" spans="1:15" x14ac:dyDescent="0.2">
      <c r="A596" s="66">
        <v>100074</v>
      </c>
      <c r="B596" s="43" t="s">
        <v>66</v>
      </c>
      <c r="C596" s="43" t="s">
        <v>301</v>
      </c>
      <c r="D596" s="43">
        <v>43855</v>
      </c>
      <c r="E596" s="43">
        <v>19</v>
      </c>
      <c r="F596" s="43">
        <v>250.56</v>
      </c>
      <c r="G596" s="43">
        <v>5.32</v>
      </c>
      <c r="H596" s="43">
        <v>38.71</v>
      </c>
      <c r="I596" s="43">
        <v>0.36</v>
      </c>
      <c r="J596" s="43">
        <v>22.41</v>
      </c>
      <c r="K596" s="43">
        <v>6.93</v>
      </c>
      <c r="L596" s="43">
        <v>7.6</v>
      </c>
      <c r="M596" s="43">
        <v>331.89</v>
      </c>
      <c r="N596" s="43">
        <v>66.38</v>
      </c>
      <c r="O596" s="43">
        <v>398.27</v>
      </c>
    </row>
    <row r="597" spans="1:15" x14ac:dyDescent="0.2">
      <c r="A597" s="66">
        <v>100074</v>
      </c>
      <c r="B597" s="43" t="s">
        <v>66</v>
      </c>
      <c r="C597" s="43" t="s">
        <v>301</v>
      </c>
      <c r="D597" s="43">
        <v>43855</v>
      </c>
      <c r="E597" s="43">
        <v>20</v>
      </c>
      <c r="F597" s="43">
        <v>250.56</v>
      </c>
      <c r="G597" s="43">
        <v>5.32</v>
      </c>
      <c r="H597" s="43">
        <v>38.71</v>
      </c>
      <c r="I597" s="43">
        <v>0.36</v>
      </c>
      <c r="J597" s="43">
        <v>22.41</v>
      </c>
      <c r="K597" s="43">
        <v>6.93</v>
      </c>
      <c r="L597" s="43">
        <v>7.6</v>
      </c>
      <c r="M597" s="43">
        <v>331.89</v>
      </c>
      <c r="N597" s="43">
        <v>66.38</v>
      </c>
      <c r="O597" s="43">
        <v>398.27</v>
      </c>
    </row>
    <row r="598" spans="1:15" x14ac:dyDescent="0.2">
      <c r="A598" s="66">
        <v>100074</v>
      </c>
      <c r="B598" s="43" t="s">
        <v>66</v>
      </c>
      <c r="C598" s="43" t="s">
        <v>301</v>
      </c>
      <c r="D598" s="43">
        <v>43855</v>
      </c>
      <c r="E598" s="43">
        <v>21</v>
      </c>
      <c r="F598" s="43">
        <v>250.56</v>
      </c>
      <c r="G598" s="43">
        <v>5.32</v>
      </c>
      <c r="H598" s="43">
        <v>38.71</v>
      </c>
      <c r="I598" s="43">
        <v>0.36</v>
      </c>
      <c r="J598" s="43">
        <v>22.41</v>
      </c>
      <c r="K598" s="43">
        <v>6.93</v>
      </c>
      <c r="L598" s="43">
        <v>7.6</v>
      </c>
      <c r="M598" s="43">
        <v>331.89</v>
      </c>
      <c r="N598" s="43">
        <v>66.38</v>
      </c>
      <c r="O598" s="43">
        <v>398.27</v>
      </c>
    </row>
    <row r="599" spans="1:15" x14ac:dyDescent="0.2">
      <c r="A599" s="66">
        <v>100074</v>
      </c>
      <c r="B599" s="43" t="s">
        <v>66</v>
      </c>
      <c r="C599" s="43" t="s">
        <v>301</v>
      </c>
      <c r="D599" s="43">
        <v>43855</v>
      </c>
      <c r="E599" s="43">
        <v>22</v>
      </c>
      <c r="F599" s="43">
        <v>250.56</v>
      </c>
      <c r="G599" s="43">
        <v>5.32</v>
      </c>
      <c r="H599" s="43">
        <v>35.299999999999997</v>
      </c>
      <c r="I599" s="43">
        <v>0.33</v>
      </c>
      <c r="J599" s="43">
        <v>22.41</v>
      </c>
      <c r="K599" s="43">
        <v>6.93</v>
      </c>
      <c r="L599" s="43">
        <v>7.6</v>
      </c>
      <c r="M599" s="43">
        <v>328.44</v>
      </c>
      <c r="N599" s="43">
        <v>65.69</v>
      </c>
      <c r="O599" s="43">
        <v>394.13</v>
      </c>
    </row>
    <row r="600" spans="1:15" x14ac:dyDescent="0.2">
      <c r="A600" s="66">
        <v>100074</v>
      </c>
      <c r="B600" s="43" t="s">
        <v>66</v>
      </c>
      <c r="C600" s="43" t="s">
        <v>301</v>
      </c>
      <c r="D600" s="43">
        <v>43855</v>
      </c>
      <c r="E600" s="43">
        <v>23</v>
      </c>
      <c r="F600" s="43">
        <v>250.56</v>
      </c>
      <c r="G600" s="43">
        <v>5.32</v>
      </c>
      <c r="H600" s="43">
        <v>35.299999999999997</v>
      </c>
      <c r="I600" s="43">
        <v>0.33</v>
      </c>
      <c r="J600" s="43">
        <v>22.41</v>
      </c>
      <c r="K600" s="43">
        <v>6.93</v>
      </c>
      <c r="L600" s="43">
        <v>7.6</v>
      </c>
      <c r="M600" s="43">
        <v>328.44</v>
      </c>
      <c r="N600" s="43">
        <v>65.69</v>
      </c>
      <c r="O600" s="43">
        <v>394.13</v>
      </c>
    </row>
    <row r="601" spans="1:15" x14ac:dyDescent="0.2">
      <c r="A601" s="66">
        <v>100074</v>
      </c>
      <c r="B601" s="43" t="s">
        <v>66</v>
      </c>
      <c r="C601" s="43" t="s">
        <v>301</v>
      </c>
      <c r="D601" s="43">
        <v>43855</v>
      </c>
      <c r="E601" s="43">
        <v>24</v>
      </c>
      <c r="F601" s="43">
        <v>250.56</v>
      </c>
      <c r="G601" s="43">
        <v>5.32</v>
      </c>
      <c r="H601" s="43">
        <v>30.81</v>
      </c>
      <c r="I601" s="43">
        <v>0.28999999999999998</v>
      </c>
      <c r="J601" s="43">
        <v>22.41</v>
      </c>
      <c r="K601" s="43">
        <v>6.93</v>
      </c>
      <c r="L601" s="43">
        <v>7.6</v>
      </c>
      <c r="M601" s="43">
        <v>323.91000000000003</v>
      </c>
      <c r="N601" s="43">
        <v>64.78</v>
      </c>
      <c r="O601" s="43">
        <v>388.69</v>
      </c>
    </row>
    <row r="602" spans="1:15" x14ac:dyDescent="0.2">
      <c r="A602" s="66">
        <v>100074</v>
      </c>
      <c r="B602" s="43" t="s">
        <v>66</v>
      </c>
      <c r="C602" s="43" t="s">
        <v>301</v>
      </c>
      <c r="D602" s="43">
        <v>43856</v>
      </c>
      <c r="E602" s="43">
        <v>1</v>
      </c>
      <c r="F602" s="43">
        <v>250.56</v>
      </c>
      <c r="G602" s="43">
        <v>5.32</v>
      </c>
      <c r="H602" s="43">
        <v>30.81</v>
      </c>
      <c r="I602" s="43">
        <v>0.28999999999999998</v>
      </c>
      <c r="J602" s="43">
        <v>22.41</v>
      </c>
      <c r="K602" s="43">
        <v>6.93</v>
      </c>
      <c r="L602" s="43">
        <v>7.6</v>
      </c>
      <c r="M602" s="43">
        <v>323.91000000000003</v>
      </c>
      <c r="N602" s="43">
        <v>64.78</v>
      </c>
      <c r="O602" s="43">
        <v>388.69</v>
      </c>
    </row>
    <row r="603" spans="1:15" x14ac:dyDescent="0.2">
      <c r="A603" s="66">
        <v>100074</v>
      </c>
      <c r="B603" s="43" t="s">
        <v>66</v>
      </c>
      <c r="C603" s="43" t="s">
        <v>301</v>
      </c>
      <c r="D603" s="43">
        <v>43856</v>
      </c>
      <c r="E603" s="43">
        <v>2</v>
      </c>
      <c r="F603" s="43">
        <v>250.56</v>
      </c>
      <c r="G603" s="43">
        <v>5.32</v>
      </c>
      <c r="H603" s="43">
        <v>30.81</v>
      </c>
      <c r="I603" s="43">
        <v>0.28999999999999998</v>
      </c>
      <c r="J603" s="43">
        <v>22.41</v>
      </c>
      <c r="K603" s="43">
        <v>6.93</v>
      </c>
      <c r="L603" s="43">
        <v>7.6</v>
      </c>
      <c r="M603" s="43">
        <v>323.91000000000003</v>
      </c>
      <c r="N603" s="43">
        <v>64.78</v>
      </c>
      <c r="O603" s="43">
        <v>388.69</v>
      </c>
    </row>
    <row r="604" spans="1:15" x14ac:dyDescent="0.2">
      <c r="A604" s="66">
        <v>100074</v>
      </c>
      <c r="B604" s="43" t="s">
        <v>66</v>
      </c>
      <c r="C604" s="43" t="s">
        <v>301</v>
      </c>
      <c r="D604" s="43">
        <v>43856</v>
      </c>
      <c r="E604" s="43">
        <v>3</v>
      </c>
      <c r="F604" s="43">
        <v>250.56</v>
      </c>
      <c r="G604" s="43">
        <v>5.32</v>
      </c>
      <c r="H604" s="43">
        <v>30.81</v>
      </c>
      <c r="I604" s="43">
        <v>0.28999999999999998</v>
      </c>
      <c r="J604" s="43">
        <v>22.41</v>
      </c>
      <c r="K604" s="43">
        <v>6.93</v>
      </c>
      <c r="L604" s="43">
        <v>7.6</v>
      </c>
      <c r="M604" s="43">
        <v>323.91000000000003</v>
      </c>
      <c r="N604" s="43">
        <v>64.78</v>
      </c>
      <c r="O604" s="43">
        <v>388.69</v>
      </c>
    </row>
    <row r="605" spans="1:15" x14ac:dyDescent="0.2">
      <c r="A605" s="66">
        <v>100074</v>
      </c>
      <c r="B605" s="43" t="s">
        <v>66</v>
      </c>
      <c r="C605" s="43" t="s">
        <v>301</v>
      </c>
      <c r="D605" s="43">
        <v>43856</v>
      </c>
      <c r="E605" s="43">
        <v>4</v>
      </c>
      <c r="F605" s="43">
        <v>250.56</v>
      </c>
      <c r="G605" s="43">
        <v>5.32</v>
      </c>
      <c r="H605" s="43">
        <v>30.81</v>
      </c>
      <c r="I605" s="43">
        <v>0.28999999999999998</v>
      </c>
      <c r="J605" s="43">
        <v>22.41</v>
      </c>
      <c r="K605" s="43">
        <v>6.93</v>
      </c>
      <c r="L605" s="43">
        <v>7.6</v>
      </c>
      <c r="M605" s="43">
        <v>323.91000000000003</v>
      </c>
      <c r="N605" s="43">
        <v>64.78</v>
      </c>
      <c r="O605" s="43">
        <v>388.69</v>
      </c>
    </row>
    <row r="606" spans="1:15" x14ac:dyDescent="0.2">
      <c r="A606" s="66">
        <v>100074</v>
      </c>
      <c r="B606" s="43" t="s">
        <v>66</v>
      </c>
      <c r="C606" s="43" t="s">
        <v>301</v>
      </c>
      <c r="D606" s="43">
        <v>43856</v>
      </c>
      <c r="E606" s="43">
        <v>5</v>
      </c>
      <c r="F606" s="43">
        <v>250.56</v>
      </c>
      <c r="G606" s="43">
        <v>5.32</v>
      </c>
      <c r="H606" s="43">
        <v>35.299999999999997</v>
      </c>
      <c r="I606" s="43">
        <v>0.33</v>
      </c>
      <c r="J606" s="43">
        <v>22.41</v>
      </c>
      <c r="K606" s="43">
        <v>6.93</v>
      </c>
      <c r="L606" s="43">
        <v>7.6</v>
      </c>
      <c r="M606" s="43">
        <v>328.44</v>
      </c>
      <c r="N606" s="43">
        <v>65.69</v>
      </c>
      <c r="O606" s="43">
        <v>394.13</v>
      </c>
    </row>
    <row r="607" spans="1:15" x14ac:dyDescent="0.2">
      <c r="A607" s="66">
        <v>100074</v>
      </c>
      <c r="B607" s="43" t="s">
        <v>66</v>
      </c>
      <c r="C607" s="43" t="s">
        <v>301</v>
      </c>
      <c r="D607" s="43">
        <v>43856</v>
      </c>
      <c r="E607" s="43">
        <v>6</v>
      </c>
      <c r="F607" s="43">
        <v>250.56</v>
      </c>
      <c r="G607" s="43">
        <v>5.32</v>
      </c>
      <c r="H607" s="43">
        <v>35.299999999999997</v>
      </c>
      <c r="I607" s="43">
        <v>0.33</v>
      </c>
      <c r="J607" s="43">
        <v>22.41</v>
      </c>
      <c r="K607" s="43">
        <v>6.93</v>
      </c>
      <c r="L607" s="43">
        <v>7.6</v>
      </c>
      <c r="M607" s="43">
        <v>328.44</v>
      </c>
      <c r="N607" s="43">
        <v>65.69</v>
      </c>
      <c r="O607" s="43">
        <v>394.13</v>
      </c>
    </row>
    <row r="608" spans="1:15" x14ac:dyDescent="0.2">
      <c r="A608" s="66">
        <v>100074</v>
      </c>
      <c r="B608" s="43" t="s">
        <v>66</v>
      </c>
      <c r="C608" s="43" t="s">
        <v>301</v>
      </c>
      <c r="D608" s="43">
        <v>43856</v>
      </c>
      <c r="E608" s="43">
        <v>7</v>
      </c>
      <c r="F608" s="43">
        <v>250.56</v>
      </c>
      <c r="G608" s="43">
        <v>5.32</v>
      </c>
      <c r="H608" s="43">
        <v>35.299999999999997</v>
      </c>
      <c r="I608" s="43">
        <v>0.33</v>
      </c>
      <c r="J608" s="43">
        <v>22.41</v>
      </c>
      <c r="K608" s="43">
        <v>6.93</v>
      </c>
      <c r="L608" s="43">
        <v>7.6</v>
      </c>
      <c r="M608" s="43">
        <v>328.44</v>
      </c>
      <c r="N608" s="43">
        <v>65.69</v>
      </c>
      <c r="O608" s="43">
        <v>394.13</v>
      </c>
    </row>
    <row r="609" spans="1:15" x14ac:dyDescent="0.2">
      <c r="A609" s="66">
        <v>100074</v>
      </c>
      <c r="B609" s="43" t="s">
        <v>66</v>
      </c>
      <c r="C609" s="43" t="s">
        <v>301</v>
      </c>
      <c r="D609" s="43">
        <v>43856</v>
      </c>
      <c r="E609" s="43">
        <v>8</v>
      </c>
      <c r="F609" s="43">
        <v>250.56</v>
      </c>
      <c r="G609" s="43">
        <v>5.32</v>
      </c>
      <c r="H609" s="43">
        <v>35.299999999999997</v>
      </c>
      <c r="I609" s="43">
        <v>0.33</v>
      </c>
      <c r="J609" s="43">
        <v>22.41</v>
      </c>
      <c r="K609" s="43">
        <v>6.93</v>
      </c>
      <c r="L609" s="43">
        <v>7.6</v>
      </c>
      <c r="M609" s="43">
        <v>328.44</v>
      </c>
      <c r="N609" s="43">
        <v>65.69</v>
      </c>
      <c r="O609" s="43">
        <v>394.13</v>
      </c>
    </row>
    <row r="610" spans="1:15" x14ac:dyDescent="0.2">
      <c r="A610" s="66">
        <v>100074</v>
      </c>
      <c r="B610" s="43" t="s">
        <v>66</v>
      </c>
      <c r="C610" s="43" t="s">
        <v>301</v>
      </c>
      <c r="D610" s="43">
        <v>43856</v>
      </c>
      <c r="E610" s="43">
        <v>9</v>
      </c>
      <c r="F610" s="43">
        <v>250.56</v>
      </c>
      <c r="G610" s="43">
        <v>5.32</v>
      </c>
      <c r="H610" s="43">
        <v>35.299999999999997</v>
      </c>
      <c r="I610" s="43">
        <v>0.33</v>
      </c>
      <c r="J610" s="43">
        <v>22.41</v>
      </c>
      <c r="K610" s="43">
        <v>6.93</v>
      </c>
      <c r="L610" s="43">
        <v>7.6</v>
      </c>
      <c r="M610" s="43">
        <v>328.44</v>
      </c>
      <c r="N610" s="43">
        <v>65.69</v>
      </c>
      <c r="O610" s="43">
        <v>394.13</v>
      </c>
    </row>
    <row r="611" spans="1:15" x14ac:dyDescent="0.2">
      <c r="A611" s="66">
        <v>100074</v>
      </c>
      <c r="B611" s="43" t="s">
        <v>66</v>
      </c>
      <c r="C611" s="43" t="s">
        <v>301</v>
      </c>
      <c r="D611" s="43">
        <v>43856</v>
      </c>
      <c r="E611" s="43">
        <v>10</v>
      </c>
      <c r="F611" s="43">
        <v>250.56</v>
      </c>
      <c r="G611" s="43">
        <v>5.32</v>
      </c>
      <c r="H611" s="43">
        <v>38.71</v>
      </c>
      <c r="I611" s="43">
        <v>0.36</v>
      </c>
      <c r="J611" s="43">
        <v>22.41</v>
      </c>
      <c r="K611" s="43">
        <v>6.93</v>
      </c>
      <c r="L611" s="43">
        <v>7.6</v>
      </c>
      <c r="M611" s="43">
        <v>331.89</v>
      </c>
      <c r="N611" s="43">
        <v>66.38</v>
      </c>
      <c r="O611" s="43">
        <v>398.27</v>
      </c>
    </row>
    <row r="612" spans="1:15" x14ac:dyDescent="0.2">
      <c r="A612" s="66">
        <v>100074</v>
      </c>
      <c r="B612" s="43" t="s">
        <v>66</v>
      </c>
      <c r="C612" s="43" t="s">
        <v>301</v>
      </c>
      <c r="D612" s="43">
        <v>43856</v>
      </c>
      <c r="E612" s="43">
        <v>11</v>
      </c>
      <c r="F612" s="43">
        <v>250.56</v>
      </c>
      <c r="G612" s="43">
        <v>5.32</v>
      </c>
      <c r="H612" s="43">
        <v>38.71</v>
      </c>
      <c r="I612" s="43">
        <v>0.36</v>
      </c>
      <c r="J612" s="43">
        <v>22.41</v>
      </c>
      <c r="K612" s="43">
        <v>6.93</v>
      </c>
      <c r="L612" s="43">
        <v>7.6</v>
      </c>
      <c r="M612" s="43">
        <v>331.89</v>
      </c>
      <c r="N612" s="43">
        <v>66.38</v>
      </c>
      <c r="O612" s="43">
        <v>398.27</v>
      </c>
    </row>
    <row r="613" spans="1:15" x14ac:dyDescent="0.2">
      <c r="A613" s="66">
        <v>100074</v>
      </c>
      <c r="B613" s="43" t="s">
        <v>66</v>
      </c>
      <c r="C613" s="43" t="s">
        <v>301</v>
      </c>
      <c r="D613" s="43">
        <v>43856</v>
      </c>
      <c r="E613" s="43">
        <v>12</v>
      </c>
      <c r="F613" s="43">
        <v>250.56</v>
      </c>
      <c r="G613" s="43">
        <v>5.32</v>
      </c>
      <c r="H613" s="43">
        <v>38.71</v>
      </c>
      <c r="I613" s="43">
        <v>0.36</v>
      </c>
      <c r="J613" s="43">
        <v>22.41</v>
      </c>
      <c r="K613" s="43">
        <v>6.93</v>
      </c>
      <c r="L613" s="43">
        <v>7.6</v>
      </c>
      <c r="M613" s="43">
        <v>331.89</v>
      </c>
      <c r="N613" s="43">
        <v>66.38</v>
      </c>
      <c r="O613" s="43">
        <v>398.27</v>
      </c>
    </row>
    <row r="614" spans="1:15" x14ac:dyDescent="0.2">
      <c r="A614" s="66">
        <v>100074</v>
      </c>
      <c r="B614" s="43" t="s">
        <v>66</v>
      </c>
      <c r="C614" s="43" t="s">
        <v>301</v>
      </c>
      <c r="D614" s="43">
        <v>43856</v>
      </c>
      <c r="E614" s="43">
        <v>13</v>
      </c>
      <c r="F614" s="43">
        <v>250.56</v>
      </c>
      <c r="G614" s="43">
        <v>5.32</v>
      </c>
      <c r="H614" s="43">
        <v>35.299999999999997</v>
      </c>
      <c r="I614" s="43">
        <v>0.33</v>
      </c>
      <c r="J614" s="43">
        <v>22.41</v>
      </c>
      <c r="K614" s="43">
        <v>6.93</v>
      </c>
      <c r="L614" s="43">
        <v>7.6</v>
      </c>
      <c r="M614" s="43">
        <v>328.44</v>
      </c>
      <c r="N614" s="43">
        <v>65.69</v>
      </c>
      <c r="O614" s="43">
        <v>394.13</v>
      </c>
    </row>
    <row r="615" spans="1:15" x14ac:dyDescent="0.2">
      <c r="A615" s="66">
        <v>100074</v>
      </c>
      <c r="B615" s="43" t="s">
        <v>66</v>
      </c>
      <c r="C615" s="43" t="s">
        <v>301</v>
      </c>
      <c r="D615" s="43">
        <v>43856</v>
      </c>
      <c r="E615" s="43">
        <v>14</v>
      </c>
      <c r="F615" s="43">
        <v>250.56</v>
      </c>
      <c r="G615" s="43">
        <v>5.32</v>
      </c>
      <c r="H615" s="43">
        <v>35.299999999999997</v>
      </c>
      <c r="I615" s="43">
        <v>0.33</v>
      </c>
      <c r="J615" s="43">
        <v>22.41</v>
      </c>
      <c r="K615" s="43">
        <v>6.93</v>
      </c>
      <c r="L615" s="43">
        <v>7.6</v>
      </c>
      <c r="M615" s="43">
        <v>328.44</v>
      </c>
      <c r="N615" s="43">
        <v>65.69</v>
      </c>
      <c r="O615" s="43">
        <v>394.13</v>
      </c>
    </row>
    <row r="616" spans="1:15" x14ac:dyDescent="0.2">
      <c r="A616" s="66">
        <v>100074</v>
      </c>
      <c r="B616" s="43" t="s">
        <v>66</v>
      </c>
      <c r="C616" s="43" t="s">
        <v>301</v>
      </c>
      <c r="D616" s="43">
        <v>43856</v>
      </c>
      <c r="E616" s="43">
        <v>15</v>
      </c>
      <c r="F616" s="43">
        <v>250.56</v>
      </c>
      <c r="G616" s="43">
        <v>5.32</v>
      </c>
      <c r="H616" s="43">
        <v>35.299999999999997</v>
      </c>
      <c r="I616" s="43">
        <v>0.33</v>
      </c>
      <c r="J616" s="43">
        <v>22.41</v>
      </c>
      <c r="K616" s="43">
        <v>6.93</v>
      </c>
      <c r="L616" s="43">
        <v>7.6</v>
      </c>
      <c r="M616" s="43">
        <v>328.44</v>
      </c>
      <c r="N616" s="43">
        <v>65.69</v>
      </c>
      <c r="O616" s="43">
        <v>394.13</v>
      </c>
    </row>
    <row r="617" spans="1:15" x14ac:dyDescent="0.2">
      <c r="A617" s="66">
        <v>100074</v>
      </c>
      <c r="B617" s="43" t="s">
        <v>66</v>
      </c>
      <c r="C617" s="43" t="s">
        <v>301</v>
      </c>
      <c r="D617" s="43">
        <v>43856</v>
      </c>
      <c r="E617" s="43">
        <v>16</v>
      </c>
      <c r="F617" s="43">
        <v>250.56</v>
      </c>
      <c r="G617" s="43">
        <v>5.32</v>
      </c>
      <c r="H617" s="43">
        <v>35.299999999999997</v>
      </c>
      <c r="I617" s="43">
        <v>0.33</v>
      </c>
      <c r="J617" s="43">
        <v>22.41</v>
      </c>
      <c r="K617" s="43">
        <v>6.93</v>
      </c>
      <c r="L617" s="43">
        <v>7.6</v>
      </c>
      <c r="M617" s="43">
        <v>328.44</v>
      </c>
      <c r="N617" s="43">
        <v>65.69</v>
      </c>
      <c r="O617" s="43">
        <v>394.13</v>
      </c>
    </row>
    <row r="618" spans="1:15" x14ac:dyDescent="0.2">
      <c r="A618" s="66">
        <v>100074</v>
      </c>
      <c r="B618" s="43" t="s">
        <v>66</v>
      </c>
      <c r="C618" s="43" t="s">
        <v>301</v>
      </c>
      <c r="D618" s="43">
        <v>43856</v>
      </c>
      <c r="E618" s="43">
        <v>17</v>
      </c>
      <c r="F618" s="43">
        <v>250.56</v>
      </c>
      <c r="G618" s="43">
        <v>5.32</v>
      </c>
      <c r="H618" s="43">
        <v>35.299999999999997</v>
      </c>
      <c r="I618" s="43">
        <v>0.33</v>
      </c>
      <c r="J618" s="43">
        <v>22.41</v>
      </c>
      <c r="K618" s="43">
        <v>6.93</v>
      </c>
      <c r="L618" s="43">
        <v>7.6</v>
      </c>
      <c r="M618" s="43">
        <v>328.44</v>
      </c>
      <c r="N618" s="43">
        <v>65.69</v>
      </c>
      <c r="O618" s="43">
        <v>394.13</v>
      </c>
    </row>
    <row r="619" spans="1:15" x14ac:dyDescent="0.2">
      <c r="A619" s="66">
        <v>100074</v>
      </c>
      <c r="B619" s="43" t="s">
        <v>66</v>
      </c>
      <c r="C619" s="43" t="s">
        <v>301</v>
      </c>
      <c r="D619" s="43">
        <v>43856</v>
      </c>
      <c r="E619" s="43">
        <v>18</v>
      </c>
      <c r="F619" s="43">
        <v>250.56</v>
      </c>
      <c r="G619" s="43">
        <v>5.32</v>
      </c>
      <c r="H619" s="43">
        <v>35.299999999999997</v>
      </c>
      <c r="I619" s="43">
        <v>0.33</v>
      </c>
      <c r="J619" s="43">
        <v>22.41</v>
      </c>
      <c r="K619" s="43">
        <v>6.93</v>
      </c>
      <c r="L619" s="43">
        <v>7.6</v>
      </c>
      <c r="M619" s="43">
        <v>328.44</v>
      </c>
      <c r="N619" s="43">
        <v>65.69</v>
      </c>
      <c r="O619" s="43">
        <v>394.13</v>
      </c>
    </row>
    <row r="620" spans="1:15" x14ac:dyDescent="0.2">
      <c r="A620" s="66">
        <v>100074</v>
      </c>
      <c r="B620" s="43" t="s">
        <v>66</v>
      </c>
      <c r="C620" s="43" t="s">
        <v>301</v>
      </c>
      <c r="D620" s="43">
        <v>43856</v>
      </c>
      <c r="E620" s="43">
        <v>19</v>
      </c>
      <c r="F620" s="43">
        <v>250.56</v>
      </c>
      <c r="G620" s="43">
        <v>5.32</v>
      </c>
      <c r="H620" s="43">
        <v>38.71</v>
      </c>
      <c r="I620" s="43">
        <v>0.36</v>
      </c>
      <c r="J620" s="43">
        <v>22.41</v>
      </c>
      <c r="K620" s="43">
        <v>6.93</v>
      </c>
      <c r="L620" s="43">
        <v>7.6</v>
      </c>
      <c r="M620" s="43">
        <v>331.89</v>
      </c>
      <c r="N620" s="43">
        <v>66.38</v>
      </c>
      <c r="O620" s="43">
        <v>398.27</v>
      </c>
    </row>
    <row r="621" spans="1:15" x14ac:dyDescent="0.2">
      <c r="A621" s="66">
        <v>100074</v>
      </c>
      <c r="B621" s="43" t="s">
        <v>66</v>
      </c>
      <c r="C621" s="43" t="s">
        <v>301</v>
      </c>
      <c r="D621" s="43">
        <v>43856</v>
      </c>
      <c r="E621" s="43">
        <v>20</v>
      </c>
      <c r="F621" s="43">
        <v>250.56</v>
      </c>
      <c r="G621" s="43">
        <v>5.32</v>
      </c>
      <c r="H621" s="43">
        <v>38.71</v>
      </c>
      <c r="I621" s="43">
        <v>0.36</v>
      </c>
      <c r="J621" s="43">
        <v>22.41</v>
      </c>
      <c r="K621" s="43">
        <v>6.93</v>
      </c>
      <c r="L621" s="43">
        <v>7.6</v>
      </c>
      <c r="M621" s="43">
        <v>331.89</v>
      </c>
      <c r="N621" s="43">
        <v>66.38</v>
      </c>
      <c r="O621" s="43">
        <v>398.27</v>
      </c>
    </row>
    <row r="622" spans="1:15" x14ac:dyDescent="0.2">
      <c r="A622" s="66">
        <v>100074</v>
      </c>
      <c r="B622" s="43" t="s">
        <v>66</v>
      </c>
      <c r="C622" s="43" t="s">
        <v>301</v>
      </c>
      <c r="D622" s="43">
        <v>43856</v>
      </c>
      <c r="E622" s="43">
        <v>21</v>
      </c>
      <c r="F622" s="43">
        <v>250.56</v>
      </c>
      <c r="G622" s="43">
        <v>5.32</v>
      </c>
      <c r="H622" s="43">
        <v>38.71</v>
      </c>
      <c r="I622" s="43">
        <v>0.36</v>
      </c>
      <c r="J622" s="43">
        <v>22.41</v>
      </c>
      <c r="K622" s="43">
        <v>6.93</v>
      </c>
      <c r="L622" s="43">
        <v>7.6</v>
      </c>
      <c r="M622" s="43">
        <v>331.89</v>
      </c>
      <c r="N622" s="43">
        <v>66.38</v>
      </c>
      <c r="O622" s="43">
        <v>398.27</v>
      </c>
    </row>
    <row r="623" spans="1:15" x14ac:dyDescent="0.2">
      <c r="A623" s="66">
        <v>100074</v>
      </c>
      <c r="B623" s="43" t="s">
        <v>66</v>
      </c>
      <c r="C623" s="43" t="s">
        <v>301</v>
      </c>
      <c r="D623" s="43">
        <v>43856</v>
      </c>
      <c r="E623" s="43">
        <v>22</v>
      </c>
      <c r="F623" s="43">
        <v>250.56</v>
      </c>
      <c r="G623" s="43">
        <v>5.32</v>
      </c>
      <c r="H623" s="43">
        <v>35.299999999999997</v>
      </c>
      <c r="I623" s="43">
        <v>0.33</v>
      </c>
      <c r="J623" s="43">
        <v>22.41</v>
      </c>
      <c r="K623" s="43">
        <v>6.93</v>
      </c>
      <c r="L623" s="43">
        <v>7.6</v>
      </c>
      <c r="M623" s="43">
        <v>328.44</v>
      </c>
      <c r="N623" s="43">
        <v>65.69</v>
      </c>
      <c r="O623" s="43">
        <v>394.13</v>
      </c>
    </row>
    <row r="624" spans="1:15" x14ac:dyDescent="0.2">
      <c r="A624" s="66">
        <v>100074</v>
      </c>
      <c r="B624" s="43" t="s">
        <v>66</v>
      </c>
      <c r="C624" s="43" t="s">
        <v>301</v>
      </c>
      <c r="D624" s="43">
        <v>43856</v>
      </c>
      <c r="E624" s="43">
        <v>23</v>
      </c>
      <c r="F624" s="43">
        <v>250.56</v>
      </c>
      <c r="G624" s="43">
        <v>5.32</v>
      </c>
      <c r="H624" s="43">
        <v>35.299999999999997</v>
      </c>
      <c r="I624" s="43">
        <v>0.33</v>
      </c>
      <c r="J624" s="43">
        <v>22.41</v>
      </c>
      <c r="K624" s="43">
        <v>6.93</v>
      </c>
      <c r="L624" s="43">
        <v>7.6</v>
      </c>
      <c r="M624" s="43">
        <v>328.44</v>
      </c>
      <c r="N624" s="43">
        <v>65.69</v>
      </c>
      <c r="O624" s="43">
        <v>394.13</v>
      </c>
    </row>
    <row r="625" spans="1:15" x14ac:dyDescent="0.2">
      <c r="A625" s="66">
        <v>100074</v>
      </c>
      <c r="B625" s="43" t="s">
        <v>66</v>
      </c>
      <c r="C625" s="43" t="s">
        <v>301</v>
      </c>
      <c r="D625" s="43">
        <v>43856</v>
      </c>
      <c r="E625" s="43">
        <v>24</v>
      </c>
      <c r="F625" s="43">
        <v>250.56</v>
      </c>
      <c r="G625" s="43">
        <v>5.32</v>
      </c>
      <c r="H625" s="43">
        <v>30.81</v>
      </c>
      <c r="I625" s="43">
        <v>0.28999999999999998</v>
      </c>
      <c r="J625" s="43">
        <v>22.41</v>
      </c>
      <c r="K625" s="43">
        <v>6.93</v>
      </c>
      <c r="L625" s="43">
        <v>7.6</v>
      </c>
      <c r="M625" s="43">
        <v>323.91000000000003</v>
      </c>
      <c r="N625" s="43">
        <v>64.78</v>
      </c>
      <c r="O625" s="43">
        <v>388.69</v>
      </c>
    </row>
    <row r="626" spans="1:15" x14ac:dyDescent="0.2">
      <c r="A626" s="66">
        <v>100074</v>
      </c>
      <c r="B626" s="43" t="s">
        <v>66</v>
      </c>
      <c r="C626" s="43" t="s">
        <v>301</v>
      </c>
      <c r="D626" s="43">
        <v>43857</v>
      </c>
      <c r="E626" s="43">
        <v>1</v>
      </c>
      <c r="F626" s="43">
        <v>250.56</v>
      </c>
      <c r="G626" s="43">
        <v>5.32</v>
      </c>
      <c r="H626" s="43">
        <v>30.81</v>
      </c>
      <c r="I626" s="43">
        <v>0.28999999999999998</v>
      </c>
      <c r="J626" s="43">
        <v>22.41</v>
      </c>
      <c r="K626" s="43">
        <v>6.93</v>
      </c>
      <c r="L626" s="43">
        <v>7.6</v>
      </c>
      <c r="M626" s="43">
        <v>323.91000000000003</v>
      </c>
      <c r="N626" s="43">
        <v>64.78</v>
      </c>
      <c r="O626" s="43">
        <v>388.69</v>
      </c>
    </row>
    <row r="627" spans="1:15" x14ac:dyDescent="0.2">
      <c r="A627" s="66">
        <v>100074</v>
      </c>
      <c r="B627" s="43" t="s">
        <v>66</v>
      </c>
      <c r="C627" s="43" t="s">
        <v>301</v>
      </c>
      <c r="D627" s="43">
        <v>43857</v>
      </c>
      <c r="E627" s="43">
        <v>2</v>
      </c>
      <c r="F627" s="43">
        <v>250.56</v>
      </c>
      <c r="G627" s="43">
        <v>5.32</v>
      </c>
      <c r="H627" s="43">
        <v>30.81</v>
      </c>
      <c r="I627" s="43">
        <v>0.28999999999999998</v>
      </c>
      <c r="J627" s="43">
        <v>22.41</v>
      </c>
      <c r="K627" s="43">
        <v>6.93</v>
      </c>
      <c r="L627" s="43">
        <v>7.6</v>
      </c>
      <c r="M627" s="43">
        <v>323.91000000000003</v>
      </c>
      <c r="N627" s="43">
        <v>64.78</v>
      </c>
      <c r="O627" s="43">
        <v>388.69</v>
      </c>
    </row>
    <row r="628" spans="1:15" x14ac:dyDescent="0.2">
      <c r="A628" s="66">
        <v>100074</v>
      </c>
      <c r="B628" s="43" t="s">
        <v>66</v>
      </c>
      <c r="C628" s="43" t="s">
        <v>301</v>
      </c>
      <c r="D628" s="43">
        <v>43857</v>
      </c>
      <c r="E628" s="43">
        <v>3</v>
      </c>
      <c r="F628" s="43">
        <v>250.56</v>
      </c>
      <c r="G628" s="43">
        <v>5.32</v>
      </c>
      <c r="H628" s="43">
        <v>30.81</v>
      </c>
      <c r="I628" s="43">
        <v>0.28999999999999998</v>
      </c>
      <c r="J628" s="43">
        <v>22.41</v>
      </c>
      <c r="K628" s="43">
        <v>6.93</v>
      </c>
      <c r="L628" s="43">
        <v>7.6</v>
      </c>
      <c r="M628" s="43">
        <v>323.91000000000003</v>
      </c>
      <c r="N628" s="43">
        <v>64.78</v>
      </c>
      <c r="O628" s="43">
        <v>388.69</v>
      </c>
    </row>
    <row r="629" spans="1:15" x14ac:dyDescent="0.2">
      <c r="A629" s="66">
        <v>100074</v>
      </c>
      <c r="B629" s="43" t="s">
        <v>66</v>
      </c>
      <c r="C629" s="43" t="s">
        <v>301</v>
      </c>
      <c r="D629" s="43">
        <v>43857</v>
      </c>
      <c r="E629" s="43">
        <v>4</v>
      </c>
      <c r="F629" s="43">
        <v>250.56</v>
      </c>
      <c r="G629" s="43">
        <v>5.32</v>
      </c>
      <c r="H629" s="43">
        <v>30.81</v>
      </c>
      <c r="I629" s="43">
        <v>0.28999999999999998</v>
      </c>
      <c r="J629" s="43">
        <v>22.41</v>
      </c>
      <c r="K629" s="43">
        <v>6.93</v>
      </c>
      <c r="L629" s="43">
        <v>7.6</v>
      </c>
      <c r="M629" s="43">
        <v>323.91000000000003</v>
      </c>
      <c r="N629" s="43">
        <v>64.78</v>
      </c>
      <c r="O629" s="43">
        <v>388.69</v>
      </c>
    </row>
    <row r="630" spans="1:15" x14ac:dyDescent="0.2">
      <c r="A630" s="66">
        <v>100074</v>
      </c>
      <c r="B630" s="43" t="s">
        <v>66</v>
      </c>
      <c r="C630" s="43" t="s">
        <v>301</v>
      </c>
      <c r="D630" s="43">
        <v>43857</v>
      </c>
      <c r="E630" s="43">
        <v>5</v>
      </c>
      <c r="F630" s="43">
        <v>250.56</v>
      </c>
      <c r="G630" s="43">
        <v>5.32</v>
      </c>
      <c r="H630" s="43">
        <v>35.299999999999997</v>
      </c>
      <c r="I630" s="43">
        <v>0.33</v>
      </c>
      <c r="J630" s="43">
        <v>22.41</v>
      </c>
      <c r="K630" s="43">
        <v>6.93</v>
      </c>
      <c r="L630" s="43">
        <v>7.6</v>
      </c>
      <c r="M630" s="43">
        <v>328.44</v>
      </c>
      <c r="N630" s="43">
        <v>65.69</v>
      </c>
      <c r="O630" s="43">
        <v>394.13</v>
      </c>
    </row>
    <row r="631" spans="1:15" x14ac:dyDescent="0.2">
      <c r="A631" s="66">
        <v>100074</v>
      </c>
      <c r="B631" s="43" t="s">
        <v>66</v>
      </c>
      <c r="C631" s="43" t="s">
        <v>301</v>
      </c>
      <c r="D631" s="43">
        <v>43857</v>
      </c>
      <c r="E631" s="43">
        <v>6</v>
      </c>
      <c r="F631" s="43">
        <v>250.56</v>
      </c>
      <c r="G631" s="43">
        <v>5.32</v>
      </c>
      <c r="H631" s="43">
        <v>35.299999999999997</v>
      </c>
      <c r="I631" s="43">
        <v>0.33</v>
      </c>
      <c r="J631" s="43">
        <v>22.41</v>
      </c>
      <c r="K631" s="43">
        <v>6.93</v>
      </c>
      <c r="L631" s="43">
        <v>7.6</v>
      </c>
      <c r="M631" s="43">
        <v>328.44</v>
      </c>
      <c r="N631" s="43">
        <v>65.69</v>
      </c>
      <c r="O631" s="43">
        <v>394.13</v>
      </c>
    </row>
    <row r="632" spans="1:15" x14ac:dyDescent="0.2">
      <c r="A632" s="66">
        <v>100074</v>
      </c>
      <c r="B632" s="43" t="s">
        <v>66</v>
      </c>
      <c r="C632" s="43" t="s">
        <v>301</v>
      </c>
      <c r="D632" s="43">
        <v>43857</v>
      </c>
      <c r="E632" s="43">
        <v>7</v>
      </c>
      <c r="F632" s="43">
        <v>250.56</v>
      </c>
      <c r="G632" s="43">
        <v>5.32</v>
      </c>
      <c r="H632" s="43">
        <v>35.299999999999997</v>
      </c>
      <c r="I632" s="43">
        <v>0.33</v>
      </c>
      <c r="J632" s="43">
        <v>22.41</v>
      </c>
      <c r="K632" s="43">
        <v>6.93</v>
      </c>
      <c r="L632" s="43">
        <v>7.6</v>
      </c>
      <c r="M632" s="43">
        <v>328.44</v>
      </c>
      <c r="N632" s="43">
        <v>65.69</v>
      </c>
      <c r="O632" s="43">
        <v>394.13</v>
      </c>
    </row>
    <row r="633" spans="1:15" x14ac:dyDescent="0.2">
      <c r="A633" s="66">
        <v>100074</v>
      </c>
      <c r="B633" s="43" t="s">
        <v>66</v>
      </c>
      <c r="C633" s="43" t="s">
        <v>301</v>
      </c>
      <c r="D633" s="43">
        <v>43857</v>
      </c>
      <c r="E633" s="43">
        <v>8</v>
      </c>
      <c r="F633" s="43">
        <v>250.56</v>
      </c>
      <c r="G633" s="43">
        <v>5.32</v>
      </c>
      <c r="H633" s="43">
        <v>35.299999999999997</v>
      </c>
      <c r="I633" s="43">
        <v>0.33</v>
      </c>
      <c r="J633" s="43">
        <v>22.41</v>
      </c>
      <c r="K633" s="43">
        <v>6.93</v>
      </c>
      <c r="L633" s="43">
        <v>7.6</v>
      </c>
      <c r="M633" s="43">
        <v>328.44</v>
      </c>
      <c r="N633" s="43">
        <v>65.69</v>
      </c>
      <c r="O633" s="43">
        <v>394.13</v>
      </c>
    </row>
    <row r="634" spans="1:15" x14ac:dyDescent="0.2">
      <c r="A634" s="66">
        <v>100074</v>
      </c>
      <c r="B634" s="43" t="s">
        <v>66</v>
      </c>
      <c r="C634" s="43" t="s">
        <v>301</v>
      </c>
      <c r="D634" s="43">
        <v>43857</v>
      </c>
      <c r="E634" s="43">
        <v>9</v>
      </c>
      <c r="F634" s="43">
        <v>250.56</v>
      </c>
      <c r="G634" s="43">
        <v>5.32</v>
      </c>
      <c r="H634" s="43">
        <v>35.299999999999997</v>
      </c>
      <c r="I634" s="43">
        <v>0.33</v>
      </c>
      <c r="J634" s="43">
        <v>22.41</v>
      </c>
      <c r="K634" s="43">
        <v>6.93</v>
      </c>
      <c r="L634" s="43">
        <v>7.6</v>
      </c>
      <c r="M634" s="43">
        <v>328.44</v>
      </c>
      <c r="N634" s="43">
        <v>65.69</v>
      </c>
      <c r="O634" s="43">
        <v>394.13</v>
      </c>
    </row>
    <row r="635" spans="1:15" x14ac:dyDescent="0.2">
      <c r="A635" s="66">
        <v>100074</v>
      </c>
      <c r="B635" s="43" t="s">
        <v>66</v>
      </c>
      <c r="C635" s="43" t="s">
        <v>301</v>
      </c>
      <c r="D635" s="43">
        <v>43857</v>
      </c>
      <c r="E635" s="43">
        <v>10</v>
      </c>
      <c r="F635" s="43">
        <v>250.56</v>
      </c>
      <c r="G635" s="43">
        <v>5.32</v>
      </c>
      <c r="H635" s="43">
        <v>38.71</v>
      </c>
      <c r="I635" s="43">
        <v>0.36</v>
      </c>
      <c r="J635" s="43">
        <v>22.41</v>
      </c>
      <c r="K635" s="43">
        <v>6.93</v>
      </c>
      <c r="L635" s="43">
        <v>7.6</v>
      </c>
      <c r="M635" s="43">
        <v>331.89</v>
      </c>
      <c r="N635" s="43">
        <v>66.38</v>
      </c>
      <c r="O635" s="43">
        <v>398.27</v>
      </c>
    </row>
    <row r="636" spans="1:15" x14ac:dyDescent="0.2">
      <c r="A636" s="66">
        <v>100074</v>
      </c>
      <c r="B636" s="43" t="s">
        <v>66</v>
      </c>
      <c r="C636" s="43" t="s">
        <v>301</v>
      </c>
      <c r="D636" s="43">
        <v>43857</v>
      </c>
      <c r="E636" s="43">
        <v>11</v>
      </c>
      <c r="F636" s="43">
        <v>250.56</v>
      </c>
      <c r="G636" s="43">
        <v>5.32</v>
      </c>
      <c r="H636" s="43">
        <v>38.71</v>
      </c>
      <c r="I636" s="43">
        <v>0.36</v>
      </c>
      <c r="J636" s="43">
        <v>22.41</v>
      </c>
      <c r="K636" s="43">
        <v>6.93</v>
      </c>
      <c r="L636" s="43">
        <v>7.6</v>
      </c>
      <c r="M636" s="43">
        <v>331.89</v>
      </c>
      <c r="N636" s="43">
        <v>66.38</v>
      </c>
      <c r="O636" s="43">
        <v>398.27</v>
      </c>
    </row>
    <row r="637" spans="1:15" x14ac:dyDescent="0.2">
      <c r="A637" s="66">
        <v>100074</v>
      </c>
      <c r="B637" s="43" t="s">
        <v>66</v>
      </c>
      <c r="C637" s="43" t="s">
        <v>301</v>
      </c>
      <c r="D637" s="43">
        <v>43857</v>
      </c>
      <c r="E637" s="43">
        <v>12</v>
      </c>
      <c r="F637" s="43">
        <v>250.56</v>
      </c>
      <c r="G637" s="43">
        <v>5.32</v>
      </c>
      <c r="H637" s="43">
        <v>38.71</v>
      </c>
      <c r="I637" s="43">
        <v>0.36</v>
      </c>
      <c r="J637" s="43">
        <v>22.41</v>
      </c>
      <c r="K637" s="43">
        <v>6.93</v>
      </c>
      <c r="L637" s="43">
        <v>7.6</v>
      </c>
      <c r="M637" s="43">
        <v>331.89</v>
      </c>
      <c r="N637" s="43">
        <v>66.38</v>
      </c>
      <c r="O637" s="43">
        <v>398.27</v>
      </c>
    </row>
    <row r="638" spans="1:15" x14ac:dyDescent="0.2">
      <c r="A638" s="66">
        <v>100074</v>
      </c>
      <c r="B638" s="43" t="s">
        <v>66</v>
      </c>
      <c r="C638" s="43" t="s">
        <v>301</v>
      </c>
      <c r="D638" s="43">
        <v>43857</v>
      </c>
      <c r="E638" s="43">
        <v>13</v>
      </c>
      <c r="F638" s="43">
        <v>250.56</v>
      </c>
      <c r="G638" s="43">
        <v>5.32</v>
      </c>
      <c r="H638" s="43">
        <v>35.299999999999997</v>
      </c>
      <c r="I638" s="43">
        <v>0.33</v>
      </c>
      <c r="J638" s="43">
        <v>22.41</v>
      </c>
      <c r="K638" s="43">
        <v>6.93</v>
      </c>
      <c r="L638" s="43">
        <v>7.6</v>
      </c>
      <c r="M638" s="43">
        <v>328.44</v>
      </c>
      <c r="N638" s="43">
        <v>65.69</v>
      </c>
      <c r="O638" s="43">
        <v>394.13</v>
      </c>
    </row>
    <row r="639" spans="1:15" x14ac:dyDescent="0.2">
      <c r="A639" s="66">
        <v>100074</v>
      </c>
      <c r="B639" s="43" t="s">
        <v>66</v>
      </c>
      <c r="C639" s="43" t="s">
        <v>301</v>
      </c>
      <c r="D639" s="43">
        <v>43857</v>
      </c>
      <c r="E639" s="43">
        <v>14</v>
      </c>
      <c r="F639" s="43">
        <v>250.56</v>
      </c>
      <c r="G639" s="43">
        <v>5.32</v>
      </c>
      <c r="H639" s="43">
        <v>35.299999999999997</v>
      </c>
      <c r="I639" s="43">
        <v>0.33</v>
      </c>
      <c r="J639" s="43">
        <v>22.41</v>
      </c>
      <c r="K639" s="43">
        <v>6.93</v>
      </c>
      <c r="L639" s="43">
        <v>7.6</v>
      </c>
      <c r="M639" s="43">
        <v>328.44</v>
      </c>
      <c r="N639" s="43">
        <v>65.69</v>
      </c>
      <c r="O639" s="43">
        <v>394.13</v>
      </c>
    </row>
    <row r="640" spans="1:15" x14ac:dyDescent="0.2">
      <c r="A640" s="66">
        <v>100074</v>
      </c>
      <c r="B640" s="43" t="s">
        <v>66</v>
      </c>
      <c r="C640" s="43" t="s">
        <v>301</v>
      </c>
      <c r="D640" s="43">
        <v>43857</v>
      </c>
      <c r="E640" s="43">
        <v>15</v>
      </c>
      <c r="F640" s="43">
        <v>250.56</v>
      </c>
      <c r="G640" s="43">
        <v>5.32</v>
      </c>
      <c r="H640" s="43">
        <v>35.299999999999997</v>
      </c>
      <c r="I640" s="43">
        <v>0.33</v>
      </c>
      <c r="J640" s="43">
        <v>22.41</v>
      </c>
      <c r="K640" s="43">
        <v>6.93</v>
      </c>
      <c r="L640" s="43">
        <v>7.6</v>
      </c>
      <c r="M640" s="43">
        <v>328.44</v>
      </c>
      <c r="N640" s="43">
        <v>65.69</v>
      </c>
      <c r="O640" s="43">
        <v>394.13</v>
      </c>
    </row>
    <row r="641" spans="1:15" x14ac:dyDescent="0.2">
      <c r="A641" s="66">
        <v>100074</v>
      </c>
      <c r="B641" s="43" t="s">
        <v>66</v>
      </c>
      <c r="C641" s="43" t="s">
        <v>301</v>
      </c>
      <c r="D641" s="43">
        <v>43857</v>
      </c>
      <c r="E641" s="43">
        <v>16</v>
      </c>
      <c r="F641" s="43">
        <v>250.56</v>
      </c>
      <c r="G641" s="43">
        <v>5.32</v>
      </c>
      <c r="H641" s="43">
        <v>35.299999999999997</v>
      </c>
      <c r="I641" s="43">
        <v>0.33</v>
      </c>
      <c r="J641" s="43">
        <v>22.41</v>
      </c>
      <c r="K641" s="43">
        <v>6.93</v>
      </c>
      <c r="L641" s="43">
        <v>7.6</v>
      </c>
      <c r="M641" s="43">
        <v>328.44</v>
      </c>
      <c r="N641" s="43">
        <v>65.69</v>
      </c>
      <c r="O641" s="43">
        <v>394.13</v>
      </c>
    </row>
    <row r="642" spans="1:15" x14ac:dyDescent="0.2">
      <c r="A642" s="66">
        <v>100074</v>
      </c>
      <c r="B642" s="43" t="s">
        <v>66</v>
      </c>
      <c r="C642" s="43" t="s">
        <v>301</v>
      </c>
      <c r="D642" s="43">
        <v>43857</v>
      </c>
      <c r="E642" s="43">
        <v>17</v>
      </c>
      <c r="F642" s="43">
        <v>250.56</v>
      </c>
      <c r="G642" s="43">
        <v>5.32</v>
      </c>
      <c r="H642" s="43">
        <v>35.299999999999997</v>
      </c>
      <c r="I642" s="43">
        <v>0.33</v>
      </c>
      <c r="J642" s="43">
        <v>22.41</v>
      </c>
      <c r="K642" s="43">
        <v>6.93</v>
      </c>
      <c r="L642" s="43">
        <v>7.6</v>
      </c>
      <c r="M642" s="43">
        <v>328.44</v>
      </c>
      <c r="N642" s="43">
        <v>65.69</v>
      </c>
      <c r="O642" s="43">
        <v>394.13</v>
      </c>
    </row>
    <row r="643" spans="1:15" x14ac:dyDescent="0.2">
      <c r="A643" s="66">
        <v>100074</v>
      </c>
      <c r="B643" s="43" t="s">
        <v>66</v>
      </c>
      <c r="C643" s="43" t="s">
        <v>301</v>
      </c>
      <c r="D643" s="43">
        <v>43857</v>
      </c>
      <c r="E643" s="43">
        <v>18</v>
      </c>
      <c r="F643" s="43">
        <v>250.56</v>
      </c>
      <c r="G643" s="43">
        <v>5.32</v>
      </c>
      <c r="H643" s="43">
        <v>35.299999999999997</v>
      </c>
      <c r="I643" s="43">
        <v>0.33</v>
      </c>
      <c r="J643" s="43">
        <v>22.41</v>
      </c>
      <c r="K643" s="43">
        <v>6.93</v>
      </c>
      <c r="L643" s="43">
        <v>7.6</v>
      </c>
      <c r="M643" s="43">
        <v>328.44</v>
      </c>
      <c r="N643" s="43">
        <v>65.69</v>
      </c>
      <c r="O643" s="43">
        <v>394.13</v>
      </c>
    </row>
    <row r="644" spans="1:15" x14ac:dyDescent="0.2">
      <c r="A644" s="66">
        <v>100074</v>
      </c>
      <c r="B644" s="43" t="s">
        <v>66</v>
      </c>
      <c r="C644" s="43" t="s">
        <v>301</v>
      </c>
      <c r="D644" s="43">
        <v>43857</v>
      </c>
      <c r="E644" s="43">
        <v>19</v>
      </c>
      <c r="F644" s="43">
        <v>250.56</v>
      </c>
      <c r="G644" s="43">
        <v>5.32</v>
      </c>
      <c r="H644" s="43">
        <v>38.71</v>
      </c>
      <c r="I644" s="43">
        <v>0.36</v>
      </c>
      <c r="J644" s="43">
        <v>22.41</v>
      </c>
      <c r="K644" s="43">
        <v>6.93</v>
      </c>
      <c r="L644" s="43">
        <v>7.6</v>
      </c>
      <c r="M644" s="43">
        <v>331.89</v>
      </c>
      <c r="N644" s="43">
        <v>66.38</v>
      </c>
      <c r="O644" s="43">
        <v>398.27</v>
      </c>
    </row>
    <row r="645" spans="1:15" x14ac:dyDescent="0.2">
      <c r="A645" s="66">
        <v>100074</v>
      </c>
      <c r="B645" s="43" t="s">
        <v>66</v>
      </c>
      <c r="C645" s="43" t="s">
        <v>301</v>
      </c>
      <c r="D645" s="43">
        <v>43857</v>
      </c>
      <c r="E645" s="43">
        <v>20</v>
      </c>
      <c r="F645" s="43">
        <v>250.56</v>
      </c>
      <c r="G645" s="43">
        <v>5.32</v>
      </c>
      <c r="H645" s="43">
        <v>38.71</v>
      </c>
      <c r="I645" s="43">
        <v>0.36</v>
      </c>
      <c r="J645" s="43">
        <v>22.41</v>
      </c>
      <c r="K645" s="43">
        <v>6.93</v>
      </c>
      <c r="L645" s="43">
        <v>7.6</v>
      </c>
      <c r="M645" s="43">
        <v>331.89</v>
      </c>
      <c r="N645" s="43">
        <v>66.38</v>
      </c>
      <c r="O645" s="43">
        <v>398.27</v>
      </c>
    </row>
    <row r="646" spans="1:15" x14ac:dyDescent="0.2">
      <c r="A646" s="66">
        <v>100074</v>
      </c>
      <c r="B646" s="43" t="s">
        <v>66</v>
      </c>
      <c r="C646" s="43" t="s">
        <v>301</v>
      </c>
      <c r="D646" s="43">
        <v>43857</v>
      </c>
      <c r="E646" s="43">
        <v>21</v>
      </c>
      <c r="F646" s="43">
        <v>250.56</v>
      </c>
      <c r="G646" s="43">
        <v>5.32</v>
      </c>
      <c r="H646" s="43">
        <v>38.71</v>
      </c>
      <c r="I646" s="43">
        <v>0.36</v>
      </c>
      <c r="J646" s="43">
        <v>22.41</v>
      </c>
      <c r="K646" s="43">
        <v>6.93</v>
      </c>
      <c r="L646" s="43">
        <v>7.6</v>
      </c>
      <c r="M646" s="43">
        <v>331.89</v>
      </c>
      <c r="N646" s="43">
        <v>66.38</v>
      </c>
      <c r="O646" s="43">
        <v>398.27</v>
      </c>
    </row>
    <row r="647" spans="1:15" x14ac:dyDescent="0.2">
      <c r="A647" s="66">
        <v>100074</v>
      </c>
      <c r="B647" s="43" t="s">
        <v>66</v>
      </c>
      <c r="C647" s="43" t="s">
        <v>301</v>
      </c>
      <c r="D647" s="43">
        <v>43857</v>
      </c>
      <c r="E647" s="43">
        <v>22</v>
      </c>
      <c r="F647" s="43">
        <v>250.56</v>
      </c>
      <c r="G647" s="43">
        <v>5.32</v>
      </c>
      <c r="H647" s="43">
        <v>35.299999999999997</v>
      </c>
      <c r="I647" s="43">
        <v>0.33</v>
      </c>
      <c r="J647" s="43">
        <v>22.41</v>
      </c>
      <c r="K647" s="43">
        <v>6.93</v>
      </c>
      <c r="L647" s="43">
        <v>7.6</v>
      </c>
      <c r="M647" s="43">
        <v>328.44</v>
      </c>
      <c r="N647" s="43">
        <v>65.69</v>
      </c>
      <c r="O647" s="43">
        <v>394.13</v>
      </c>
    </row>
    <row r="648" spans="1:15" x14ac:dyDescent="0.2">
      <c r="A648" s="66">
        <v>100074</v>
      </c>
      <c r="B648" s="43" t="s">
        <v>66</v>
      </c>
      <c r="C648" s="43" t="s">
        <v>301</v>
      </c>
      <c r="D648" s="43">
        <v>43857</v>
      </c>
      <c r="E648" s="43">
        <v>23</v>
      </c>
      <c r="F648" s="43">
        <v>250.56</v>
      </c>
      <c r="G648" s="43">
        <v>5.32</v>
      </c>
      <c r="H648" s="43">
        <v>35.299999999999997</v>
      </c>
      <c r="I648" s="43">
        <v>0.33</v>
      </c>
      <c r="J648" s="43">
        <v>22.41</v>
      </c>
      <c r="K648" s="43">
        <v>6.93</v>
      </c>
      <c r="L648" s="43">
        <v>7.6</v>
      </c>
      <c r="M648" s="43">
        <v>328.44</v>
      </c>
      <c r="N648" s="43">
        <v>65.69</v>
      </c>
      <c r="O648" s="43">
        <v>394.13</v>
      </c>
    </row>
    <row r="649" spans="1:15" x14ac:dyDescent="0.2">
      <c r="A649" s="66">
        <v>100074</v>
      </c>
      <c r="B649" s="43" t="s">
        <v>66</v>
      </c>
      <c r="C649" s="43" t="s">
        <v>301</v>
      </c>
      <c r="D649" s="43">
        <v>43857</v>
      </c>
      <c r="E649" s="43">
        <v>24</v>
      </c>
      <c r="F649" s="43">
        <v>250.56</v>
      </c>
      <c r="G649" s="43">
        <v>5.32</v>
      </c>
      <c r="H649" s="43">
        <v>30.81</v>
      </c>
      <c r="I649" s="43">
        <v>0.28999999999999998</v>
      </c>
      <c r="J649" s="43">
        <v>22.41</v>
      </c>
      <c r="K649" s="43">
        <v>6.93</v>
      </c>
      <c r="L649" s="43">
        <v>7.6</v>
      </c>
      <c r="M649" s="43">
        <v>323.91000000000003</v>
      </c>
      <c r="N649" s="43">
        <v>64.78</v>
      </c>
      <c r="O649" s="43">
        <v>388.69</v>
      </c>
    </row>
    <row r="650" spans="1:15" x14ac:dyDescent="0.2">
      <c r="A650" s="66">
        <v>100074</v>
      </c>
      <c r="B650" s="43" t="s">
        <v>66</v>
      </c>
      <c r="C650" s="43" t="s">
        <v>301</v>
      </c>
      <c r="D650" s="43">
        <v>43858</v>
      </c>
      <c r="E650" s="43">
        <v>1</v>
      </c>
      <c r="F650" s="43">
        <v>250.56</v>
      </c>
      <c r="G650" s="43">
        <v>5.32</v>
      </c>
      <c r="H650" s="43">
        <v>30.81</v>
      </c>
      <c r="I650" s="43">
        <v>0.28999999999999998</v>
      </c>
      <c r="J650" s="43">
        <v>22.41</v>
      </c>
      <c r="K650" s="43">
        <v>6.93</v>
      </c>
      <c r="L650" s="43">
        <v>7.6</v>
      </c>
      <c r="M650" s="43">
        <v>323.91000000000003</v>
      </c>
      <c r="N650" s="43">
        <v>64.78</v>
      </c>
      <c r="O650" s="43">
        <v>388.69</v>
      </c>
    </row>
    <row r="651" spans="1:15" x14ac:dyDescent="0.2">
      <c r="A651" s="66">
        <v>100074</v>
      </c>
      <c r="B651" s="43" t="s">
        <v>66</v>
      </c>
      <c r="C651" s="43" t="s">
        <v>301</v>
      </c>
      <c r="D651" s="43">
        <v>43858</v>
      </c>
      <c r="E651" s="43">
        <v>2</v>
      </c>
      <c r="F651" s="43">
        <v>250.56</v>
      </c>
      <c r="G651" s="43">
        <v>5.32</v>
      </c>
      <c r="H651" s="43">
        <v>30.81</v>
      </c>
      <c r="I651" s="43">
        <v>0.28999999999999998</v>
      </c>
      <c r="J651" s="43">
        <v>22.41</v>
      </c>
      <c r="K651" s="43">
        <v>6.93</v>
      </c>
      <c r="L651" s="43">
        <v>7.6</v>
      </c>
      <c r="M651" s="43">
        <v>323.91000000000003</v>
      </c>
      <c r="N651" s="43">
        <v>64.78</v>
      </c>
      <c r="O651" s="43">
        <v>388.69</v>
      </c>
    </row>
    <row r="652" spans="1:15" x14ac:dyDescent="0.2">
      <c r="A652" s="66">
        <v>100074</v>
      </c>
      <c r="B652" s="43" t="s">
        <v>66</v>
      </c>
      <c r="C652" s="43" t="s">
        <v>301</v>
      </c>
      <c r="D652" s="43">
        <v>43858</v>
      </c>
      <c r="E652" s="43">
        <v>3</v>
      </c>
      <c r="F652" s="43">
        <v>250.56</v>
      </c>
      <c r="G652" s="43">
        <v>5.32</v>
      </c>
      <c r="H652" s="43">
        <v>30.81</v>
      </c>
      <c r="I652" s="43">
        <v>0.28999999999999998</v>
      </c>
      <c r="J652" s="43">
        <v>22.41</v>
      </c>
      <c r="K652" s="43">
        <v>6.93</v>
      </c>
      <c r="L652" s="43">
        <v>7.6</v>
      </c>
      <c r="M652" s="43">
        <v>323.91000000000003</v>
      </c>
      <c r="N652" s="43">
        <v>64.78</v>
      </c>
      <c r="O652" s="43">
        <v>388.69</v>
      </c>
    </row>
    <row r="653" spans="1:15" x14ac:dyDescent="0.2">
      <c r="A653" s="66">
        <v>100074</v>
      </c>
      <c r="B653" s="43" t="s">
        <v>66</v>
      </c>
      <c r="C653" s="43" t="s">
        <v>301</v>
      </c>
      <c r="D653" s="43">
        <v>43858</v>
      </c>
      <c r="E653" s="43">
        <v>4</v>
      </c>
      <c r="F653" s="43">
        <v>250.56</v>
      </c>
      <c r="G653" s="43">
        <v>5.32</v>
      </c>
      <c r="H653" s="43">
        <v>30.81</v>
      </c>
      <c r="I653" s="43">
        <v>0.28999999999999998</v>
      </c>
      <c r="J653" s="43">
        <v>22.41</v>
      </c>
      <c r="K653" s="43">
        <v>6.93</v>
      </c>
      <c r="L653" s="43">
        <v>7.6</v>
      </c>
      <c r="M653" s="43">
        <v>323.91000000000003</v>
      </c>
      <c r="N653" s="43">
        <v>64.78</v>
      </c>
      <c r="O653" s="43">
        <v>388.69</v>
      </c>
    </row>
    <row r="654" spans="1:15" x14ac:dyDescent="0.2">
      <c r="A654" s="66">
        <v>100074</v>
      </c>
      <c r="B654" s="43" t="s">
        <v>66</v>
      </c>
      <c r="C654" s="43" t="s">
        <v>301</v>
      </c>
      <c r="D654" s="43">
        <v>43858</v>
      </c>
      <c r="E654" s="43">
        <v>5</v>
      </c>
      <c r="F654" s="43">
        <v>250.56</v>
      </c>
      <c r="G654" s="43">
        <v>5.32</v>
      </c>
      <c r="H654" s="43">
        <v>35.299999999999997</v>
      </c>
      <c r="I654" s="43">
        <v>0.33</v>
      </c>
      <c r="J654" s="43">
        <v>22.41</v>
      </c>
      <c r="K654" s="43">
        <v>6.93</v>
      </c>
      <c r="L654" s="43">
        <v>7.6</v>
      </c>
      <c r="M654" s="43">
        <v>328.44</v>
      </c>
      <c r="N654" s="43">
        <v>65.69</v>
      </c>
      <c r="O654" s="43">
        <v>394.13</v>
      </c>
    </row>
    <row r="655" spans="1:15" x14ac:dyDescent="0.2">
      <c r="A655" s="66">
        <v>100074</v>
      </c>
      <c r="B655" s="43" t="s">
        <v>66</v>
      </c>
      <c r="C655" s="43" t="s">
        <v>301</v>
      </c>
      <c r="D655" s="43">
        <v>43858</v>
      </c>
      <c r="E655" s="43">
        <v>6</v>
      </c>
      <c r="F655" s="43">
        <v>250.56</v>
      </c>
      <c r="G655" s="43">
        <v>5.32</v>
      </c>
      <c r="H655" s="43">
        <v>35.299999999999997</v>
      </c>
      <c r="I655" s="43">
        <v>0.33</v>
      </c>
      <c r="J655" s="43">
        <v>22.41</v>
      </c>
      <c r="K655" s="43">
        <v>6.93</v>
      </c>
      <c r="L655" s="43">
        <v>7.6</v>
      </c>
      <c r="M655" s="43">
        <v>328.44</v>
      </c>
      <c r="N655" s="43">
        <v>65.69</v>
      </c>
      <c r="O655" s="43">
        <v>394.13</v>
      </c>
    </row>
    <row r="656" spans="1:15" x14ac:dyDescent="0.2">
      <c r="A656" s="66">
        <v>100074</v>
      </c>
      <c r="B656" s="43" t="s">
        <v>66</v>
      </c>
      <c r="C656" s="43" t="s">
        <v>301</v>
      </c>
      <c r="D656" s="43">
        <v>43858</v>
      </c>
      <c r="E656" s="43">
        <v>7</v>
      </c>
      <c r="F656" s="43">
        <v>250.56</v>
      </c>
      <c r="G656" s="43">
        <v>5.32</v>
      </c>
      <c r="H656" s="43">
        <v>35.299999999999997</v>
      </c>
      <c r="I656" s="43">
        <v>0.33</v>
      </c>
      <c r="J656" s="43">
        <v>22.41</v>
      </c>
      <c r="K656" s="43">
        <v>6.93</v>
      </c>
      <c r="L656" s="43">
        <v>7.6</v>
      </c>
      <c r="M656" s="43">
        <v>328.44</v>
      </c>
      <c r="N656" s="43">
        <v>65.69</v>
      </c>
      <c r="O656" s="43">
        <v>394.13</v>
      </c>
    </row>
    <row r="657" spans="1:15" x14ac:dyDescent="0.2">
      <c r="A657" s="66">
        <v>100074</v>
      </c>
      <c r="B657" s="43" t="s">
        <v>66</v>
      </c>
      <c r="C657" s="43" t="s">
        <v>301</v>
      </c>
      <c r="D657" s="43">
        <v>43858</v>
      </c>
      <c r="E657" s="43">
        <v>8</v>
      </c>
      <c r="F657" s="43">
        <v>250.56</v>
      </c>
      <c r="G657" s="43">
        <v>5.32</v>
      </c>
      <c r="H657" s="43">
        <v>35.299999999999997</v>
      </c>
      <c r="I657" s="43">
        <v>0.33</v>
      </c>
      <c r="J657" s="43">
        <v>22.41</v>
      </c>
      <c r="K657" s="43">
        <v>6.93</v>
      </c>
      <c r="L657" s="43">
        <v>7.6</v>
      </c>
      <c r="M657" s="43">
        <v>328.44</v>
      </c>
      <c r="N657" s="43">
        <v>65.69</v>
      </c>
      <c r="O657" s="43">
        <v>394.13</v>
      </c>
    </row>
    <row r="658" spans="1:15" x14ac:dyDescent="0.2">
      <c r="A658" s="66">
        <v>100074</v>
      </c>
      <c r="B658" s="43" t="s">
        <v>66</v>
      </c>
      <c r="C658" s="43" t="s">
        <v>301</v>
      </c>
      <c r="D658" s="43">
        <v>43858</v>
      </c>
      <c r="E658" s="43">
        <v>9</v>
      </c>
      <c r="F658" s="43">
        <v>250.56</v>
      </c>
      <c r="G658" s="43">
        <v>5.32</v>
      </c>
      <c r="H658" s="43">
        <v>35.299999999999997</v>
      </c>
      <c r="I658" s="43">
        <v>0.33</v>
      </c>
      <c r="J658" s="43">
        <v>22.41</v>
      </c>
      <c r="K658" s="43">
        <v>6.93</v>
      </c>
      <c r="L658" s="43">
        <v>7.6</v>
      </c>
      <c r="M658" s="43">
        <v>328.44</v>
      </c>
      <c r="N658" s="43">
        <v>65.69</v>
      </c>
      <c r="O658" s="43">
        <v>394.13</v>
      </c>
    </row>
    <row r="659" spans="1:15" x14ac:dyDescent="0.2">
      <c r="A659" s="66">
        <v>100074</v>
      </c>
      <c r="B659" s="43" t="s">
        <v>66</v>
      </c>
      <c r="C659" s="43" t="s">
        <v>301</v>
      </c>
      <c r="D659" s="43">
        <v>43858</v>
      </c>
      <c r="E659" s="43">
        <v>10</v>
      </c>
      <c r="F659" s="43">
        <v>250.56</v>
      </c>
      <c r="G659" s="43">
        <v>5.32</v>
      </c>
      <c r="H659" s="43">
        <v>38.71</v>
      </c>
      <c r="I659" s="43">
        <v>0.36</v>
      </c>
      <c r="J659" s="43">
        <v>22.41</v>
      </c>
      <c r="K659" s="43">
        <v>6.93</v>
      </c>
      <c r="L659" s="43">
        <v>7.6</v>
      </c>
      <c r="M659" s="43">
        <v>331.89</v>
      </c>
      <c r="N659" s="43">
        <v>66.38</v>
      </c>
      <c r="O659" s="43">
        <v>398.27</v>
      </c>
    </row>
    <row r="660" spans="1:15" x14ac:dyDescent="0.2">
      <c r="A660" s="66">
        <v>100074</v>
      </c>
      <c r="B660" s="43" t="s">
        <v>66</v>
      </c>
      <c r="C660" s="43" t="s">
        <v>301</v>
      </c>
      <c r="D660" s="43">
        <v>43858</v>
      </c>
      <c r="E660" s="43">
        <v>11</v>
      </c>
      <c r="F660" s="43">
        <v>250.56</v>
      </c>
      <c r="G660" s="43">
        <v>5.32</v>
      </c>
      <c r="H660" s="43">
        <v>38.71</v>
      </c>
      <c r="I660" s="43">
        <v>0.36</v>
      </c>
      <c r="J660" s="43">
        <v>22.41</v>
      </c>
      <c r="K660" s="43">
        <v>6.93</v>
      </c>
      <c r="L660" s="43">
        <v>7.6</v>
      </c>
      <c r="M660" s="43">
        <v>331.89</v>
      </c>
      <c r="N660" s="43">
        <v>66.38</v>
      </c>
      <c r="O660" s="43">
        <v>398.27</v>
      </c>
    </row>
    <row r="661" spans="1:15" x14ac:dyDescent="0.2">
      <c r="A661" s="66">
        <v>100074</v>
      </c>
      <c r="B661" s="43" t="s">
        <v>66</v>
      </c>
      <c r="C661" s="43" t="s">
        <v>301</v>
      </c>
      <c r="D661" s="43">
        <v>43858</v>
      </c>
      <c r="E661" s="43">
        <v>12</v>
      </c>
      <c r="F661" s="43">
        <v>250.56</v>
      </c>
      <c r="G661" s="43">
        <v>5.32</v>
      </c>
      <c r="H661" s="43">
        <v>38.71</v>
      </c>
      <c r="I661" s="43">
        <v>0.36</v>
      </c>
      <c r="J661" s="43">
        <v>22.41</v>
      </c>
      <c r="K661" s="43">
        <v>6.93</v>
      </c>
      <c r="L661" s="43">
        <v>7.6</v>
      </c>
      <c r="M661" s="43">
        <v>331.89</v>
      </c>
      <c r="N661" s="43">
        <v>66.38</v>
      </c>
      <c r="O661" s="43">
        <v>398.27</v>
      </c>
    </row>
    <row r="662" spans="1:15" x14ac:dyDescent="0.2">
      <c r="A662" s="66">
        <v>100074</v>
      </c>
      <c r="B662" s="43" t="s">
        <v>66</v>
      </c>
      <c r="C662" s="43" t="s">
        <v>301</v>
      </c>
      <c r="D662" s="43">
        <v>43858</v>
      </c>
      <c r="E662" s="43">
        <v>13</v>
      </c>
      <c r="F662" s="43">
        <v>250.56</v>
      </c>
      <c r="G662" s="43">
        <v>5.32</v>
      </c>
      <c r="H662" s="43">
        <v>35.299999999999997</v>
      </c>
      <c r="I662" s="43">
        <v>0.33</v>
      </c>
      <c r="J662" s="43">
        <v>22.41</v>
      </c>
      <c r="K662" s="43">
        <v>6.93</v>
      </c>
      <c r="L662" s="43">
        <v>7.6</v>
      </c>
      <c r="M662" s="43">
        <v>328.44</v>
      </c>
      <c r="N662" s="43">
        <v>65.69</v>
      </c>
      <c r="O662" s="43">
        <v>394.13</v>
      </c>
    </row>
    <row r="663" spans="1:15" x14ac:dyDescent="0.2">
      <c r="A663" s="66">
        <v>100074</v>
      </c>
      <c r="B663" s="43" t="s">
        <v>66</v>
      </c>
      <c r="C663" s="43" t="s">
        <v>301</v>
      </c>
      <c r="D663" s="43">
        <v>43858</v>
      </c>
      <c r="E663" s="43">
        <v>14</v>
      </c>
      <c r="F663" s="43">
        <v>250.56</v>
      </c>
      <c r="G663" s="43">
        <v>5.32</v>
      </c>
      <c r="H663" s="43">
        <v>35.299999999999997</v>
      </c>
      <c r="I663" s="43">
        <v>0.33</v>
      </c>
      <c r="J663" s="43">
        <v>22.41</v>
      </c>
      <c r="K663" s="43">
        <v>6.93</v>
      </c>
      <c r="L663" s="43">
        <v>7.6</v>
      </c>
      <c r="M663" s="43">
        <v>328.44</v>
      </c>
      <c r="N663" s="43">
        <v>65.69</v>
      </c>
      <c r="O663" s="43">
        <v>394.13</v>
      </c>
    </row>
    <row r="664" spans="1:15" x14ac:dyDescent="0.2">
      <c r="A664" s="66">
        <v>100074</v>
      </c>
      <c r="B664" s="43" t="s">
        <v>66</v>
      </c>
      <c r="C664" s="43" t="s">
        <v>301</v>
      </c>
      <c r="D664" s="43">
        <v>43858</v>
      </c>
      <c r="E664" s="43">
        <v>15</v>
      </c>
      <c r="F664" s="43">
        <v>250.56</v>
      </c>
      <c r="G664" s="43">
        <v>5.32</v>
      </c>
      <c r="H664" s="43">
        <v>35.299999999999997</v>
      </c>
      <c r="I664" s="43">
        <v>0.33</v>
      </c>
      <c r="J664" s="43">
        <v>22.41</v>
      </c>
      <c r="K664" s="43">
        <v>6.93</v>
      </c>
      <c r="L664" s="43">
        <v>7.6</v>
      </c>
      <c r="M664" s="43">
        <v>328.44</v>
      </c>
      <c r="N664" s="43">
        <v>65.69</v>
      </c>
      <c r="O664" s="43">
        <v>394.13</v>
      </c>
    </row>
    <row r="665" spans="1:15" x14ac:dyDescent="0.2">
      <c r="A665" s="66">
        <v>100074</v>
      </c>
      <c r="B665" s="43" t="s">
        <v>66</v>
      </c>
      <c r="C665" s="43" t="s">
        <v>301</v>
      </c>
      <c r="D665" s="43">
        <v>43858</v>
      </c>
      <c r="E665" s="43">
        <v>16</v>
      </c>
      <c r="F665" s="43">
        <v>250.56</v>
      </c>
      <c r="G665" s="43">
        <v>5.32</v>
      </c>
      <c r="H665" s="43">
        <v>35.299999999999997</v>
      </c>
      <c r="I665" s="43">
        <v>0.33</v>
      </c>
      <c r="J665" s="43">
        <v>22.41</v>
      </c>
      <c r="K665" s="43">
        <v>6.93</v>
      </c>
      <c r="L665" s="43">
        <v>7.6</v>
      </c>
      <c r="M665" s="43">
        <v>328.44</v>
      </c>
      <c r="N665" s="43">
        <v>65.69</v>
      </c>
      <c r="O665" s="43">
        <v>394.13</v>
      </c>
    </row>
    <row r="666" spans="1:15" x14ac:dyDescent="0.2">
      <c r="A666" s="66">
        <v>100074</v>
      </c>
      <c r="B666" s="43" t="s">
        <v>66</v>
      </c>
      <c r="C666" s="43" t="s">
        <v>301</v>
      </c>
      <c r="D666" s="43">
        <v>43858</v>
      </c>
      <c r="E666" s="43">
        <v>17</v>
      </c>
      <c r="F666" s="43">
        <v>250.56</v>
      </c>
      <c r="G666" s="43">
        <v>5.32</v>
      </c>
      <c r="H666" s="43">
        <v>35.299999999999997</v>
      </c>
      <c r="I666" s="43">
        <v>0.33</v>
      </c>
      <c r="J666" s="43">
        <v>22.41</v>
      </c>
      <c r="K666" s="43">
        <v>6.93</v>
      </c>
      <c r="L666" s="43">
        <v>7.6</v>
      </c>
      <c r="M666" s="43">
        <v>328.44</v>
      </c>
      <c r="N666" s="43">
        <v>65.69</v>
      </c>
      <c r="O666" s="43">
        <v>394.13</v>
      </c>
    </row>
    <row r="667" spans="1:15" x14ac:dyDescent="0.2">
      <c r="A667" s="66">
        <v>100074</v>
      </c>
      <c r="B667" s="43" t="s">
        <v>66</v>
      </c>
      <c r="C667" s="43" t="s">
        <v>301</v>
      </c>
      <c r="D667" s="43">
        <v>43858</v>
      </c>
      <c r="E667" s="43">
        <v>18</v>
      </c>
      <c r="F667" s="43">
        <v>250.56</v>
      </c>
      <c r="G667" s="43">
        <v>5.32</v>
      </c>
      <c r="H667" s="43">
        <v>35.299999999999997</v>
      </c>
      <c r="I667" s="43">
        <v>0.33</v>
      </c>
      <c r="J667" s="43">
        <v>22.41</v>
      </c>
      <c r="K667" s="43">
        <v>6.93</v>
      </c>
      <c r="L667" s="43">
        <v>7.6</v>
      </c>
      <c r="M667" s="43">
        <v>328.44</v>
      </c>
      <c r="N667" s="43">
        <v>65.69</v>
      </c>
      <c r="O667" s="43">
        <v>394.13</v>
      </c>
    </row>
    <row r="668" spans="1:15" x14ac:dyDescent="0.2">
      <c r="A668" s="66">
        <v>100074</v>
      </c>
      <c r="B668" s="43" t="s">
        <v>66</v>
      </c>
      <c r="C668" s="43" t="s">
        <v>301</v>
      </c>
      <c r="D668" s="43">
        <v>43858</v>
      </c>
      <c r="E668" s="43">
        <v>19</v>
      </c>
      <c r="F668" s="43">
        <v>250.56</v>
      </c>
      <c r="G668" s="43">
        <v>5.32</v>
      </c>
      <c r="H668" s="43">
        <v>38.71</v>
      </c>
      <c r="I668" s="43">
        <v>0.36</v>
      </c>
      <c r="J668" s="43">
        <v>22.41</v>
      </c>
      <c r="K668" s="43">
        <v>6.93</v>
      </c>
      <c r="L668" s="43">
        <v>7.6</v>
      </c>
      <c r="M668" s="43">
        <v>331.89</v>
      </c>
      <c r="N668" s="43">
        <v>66.38</v>
      </c>
      <c r="O668" s="43">
        <v>398.27</v>
      </c>
    </row>
    <row r="669" spans="1:15" x14ac:dyDescent="0.2">
      <c r="A669" s="66">
        <v>100074</v>
      </c>
      <c r="B669" s="43" t="s">
        <v>66</v>
      </c>
      <c r="C669" s="43" t="s">
        <v>301</v>
      </c>
      <c r="D669" s="43">
        <v>43858</v>
      </c>
      <c r="E669" s="43">
        <v>20</v>
      </c>
      <c r="F669" s="43">
        <v>250.56</v>
      </c>
      <c r="G669" s="43">
        <v>5.32</v>
      </c>
      <c r="H669" s="43">
        <v>38.71</v>
      </c>
      <c r="I669" s="43">
        <v>0.36</v>
      </c>
      <c r="J669" s="43">
        <v>22.41</v>
      </c>
      <c r="K669" s="43">
        <v>6.93</v>
      </c>
      <c r="L669" s="43">
        <v>7.6</v>
      </c>
      <c r="M669" s="43">
        <v>331.89</v>
      </c>
      <c r="N669" s="43">
        <v>66.38</v>
      </c>
      <c r="O669" s="43">
        <v>398.27</v>
      </c>
    </row>
    <row r="670" spans="1:15" x14ac:dyDescent="0.2">
      <c r="A670" s="66">
        <v>100074</v>
      </c>
      <c r="B670" s="43" t="s">
        <v>66</v>
      </c>
      <c r="C670" s="43" t="s">
        <v>301</v>
      </c>
      <c r="D670" s="43">
        <v>43858</v>
      </c>
      <c r="E670" s="43">
        <v>21</v>
      </c>
      <c r="F670" s="43">
        <v>250.56</v>
      </c>
      <c r="G670" s="43">
        <v>5.32</v>
      </c>
      <c r="H670" s="43">
        <v>38.71</v>
      </c>
      <c r="I670" s="43">
        <v>0.36</v>
      </c>
      <c r="J670" s="43">
        <v>22.41</v>
      </c>
      <c r="K670" s="43">
        <v>6.93</v>
      </c>
      <c r="L670" s="43">
        <v>7.6</v>
      </c>
      <c r="M670" s="43">
        <v>331.89</v>
      </c>
      <c r="N670" s="43">
        <v>66.38</v>
      </c>
      <c r="O670" s="43">
        <v>398.27</v>
      </c>
    </row>
    <row r="671" spans="1:15" x14ac:dyDescent="0.2">
      <c r="A671" s="66">
        <v>100074</v>
      </c>
      <c r="B671" s="43" t="s">
        <v>66</v>
      </c>
      <c r="C671" s="43" t="s">
        <v>301</v>
      </c>
      <c r="D671" s="43">
        <v>43858</v>
      </c>
      <c r="E671" s="43">
        <v>22</v>
      </c>
      <c r="F671" s="43">
        <v>250.56</v>
      </c>
      <c r="G671" s="43">
        <v>5.32</v>
      </c>
      <c r="H671" s="43">
        <v>35.299999999999997</v>
      </c>
      <c r="I671" s="43">
        <v>0.33</v>
      </c>
      <c r="J671" s="43">
        <v>22.41</v>
      </c>
      <c r="K671" s="43">
        <v>6.93</v>
      </c>
      <c r="L671" s="43">
        <v>7.6</v>
      </c>
      <c r="M671" s="43">
        <v>328.44</v>
      </c>
      <c r="N671" s="43">
        <v>65.69</v>
      </c>
      <c r="O671" s="43">
        <v>394.13</v>
      </c>
    </row>
    <row r="672" spans="1:15" x14ac:dyDescent="0.2">
      <c r="A672" s="66">
        <v>100074</v>
      </c>
      <c r="B672" s="43" t="s">
        <v>66</v>
      </c>
      <c r="C672" s="43" t="s">
        <v>301</v>
      </c>
      <c r="D672" s="43">
        <v>43858</v>
      </c>
      <c r="E672" s="43">
        <v>23</v>
      </c>
      <c r="F672" s="43">
        <v>250.56</v>
      </c>
      <c r="G672" s="43">
        <v>5.32</v>
      </c>
      <c r="H672" s="43">
        <v>35.299999999999997</v>
      </c>
      <c r="I672" s="43">
        <v>0.33</v>
      </c>
      <c r="J672" s="43">
        <v>22.41</v>
      </c>
      <c r="K672" s="43">
        <v>6.93</v>
      </c>
      <c r="L672" s="43">
        <v>7.6</v>
      </c>
      <c r="M672" s="43">
        <v>328.44</v>
      </c>
      <c r="N672" s="43">
        <v>65.69</v>
      </c>
      <c r="O672" s="43">
        <v>394.13</v>
      </c>
    </row>
    <row r="673" spans="1:15" x14ac:dyDescent="0.2">
      <c r="A673" s="66">
        <v>100074</v>
      </c>
      <c r="B673" s="43" t="s">
        <v>66</v>
      </c>
      <c r="C673" s="43" t="s">
        <v>301</v>
      </c>
      <c r="D673" s="43">
        <v>43858</v>
      </c>
      <c r="E673" s="43">
        <v>24</v>
      </c>
      <c r="F673" s="43">
        <v>250.56</v>
      </c>
      <c r="G673" s="43">
        <v>5.32</v>
      </c>
      <c r="H673" s="43">
        <v>30.81</v>
      </c>
      <c r="I673" s="43">
        <v>0.28999999999999998</v>
      </c>
      <c r="J673" s="43">
        <v>22.41</v>
      </c>
      <c r="K673" s="43">
        <v>6.93</v>
      </c>
      <c r="L673" s="43">
        <v>7.6</v>
      </c>
      <c r="M673" s="43">
        <v>323.91000000000003</v>
      </c>
      <c r="N673" s="43">
        <v>64.78</v>
      </c>
      <c r="O673" s="43">
        <v>388.69</v>
      </c>
    </row>
    <row r="674" spans="1:15" x14ac:dyDescent="0.2">
      <c r="A674" s="66">
        <v>100074</v>
      </c>
      <c r="B674" s="43" t="s">
        <v>66</v>
      </c>
      <c r="C674" s="43" t="s">
        <v>301</v>
      </c>
      <c r="D674" s="43">
        <v>43859</v>
      </c>
      <c r="E674" s="43">
        <v>1</v>
      </c>
      <c r="F674" s="43">
        <v>250.56</v>
      </c>
      <c r="G674" s="43">
        <v>5.32</v>
      </c>
      <c r="H674" s="43">
        <v>30.81</v>
      </c>
      <c r="I674" s="43">
        <v>0.28999999999999998</v>
      </c>
      <c r="J674" s="43">
        <v>22.41</v>
      </c>
      <c r="K674" s="43">
        <v>6.93</v>
      </c>
      <c r="L674" s="43">
        <v>7.6</v>
      </c>
      <c r="M674" s="43">
        <v>323.91000000000003</v>
      </c>
      <c r="N674" s="43">
        <v>64.78</v>
      </c>
      <c r="O674" s="43">
        <v>388.69</v>
      </c>
    </row>
    <row r="675" spans="1:15" x14ac:dyDescent="0.2">
      <c r="A675" s="66">
        <v>100074</v>
      </c>
      <c r="B675" s="43" t="s">
        <v>66</v>
      </c>
      <c r="C675" s="43" t="s">
        <v>301</v>
      </c>
      <c r="D675" s="43">
        <v>43859</v>
      </c>
      <c r="E675" s="43">
        <v>2</v>
      </c>
      <c r="F675" s="43">
        <v>250.56</v>
      </c>
      <c r="G675" s="43">
        <v>5.32</v>
      </c>
      <c r="H675" s="43">
        <v>30.81</v>
      </c>
      <c r="I675" s="43">
        <v>0.28999999999999998</v>
      </c>
      <c r="J675" s="43">
        <v>22.41</v>
      </c>
      <c r="K675" s="43">
        <v>6.93</v>
      </c>
      <c r="L675" s="43">
        <v>7.6</v>
      </c>
      <c r="M675" s="43">
        <v>323.91000000000003</v>
      </c>
      <c r="N675" s="43">
        <v>64.78</v>
      </c>
      <c r="O675" s="43">
        <v>388.69</v>
      </c>
    </row>
    <row r="676" spans="1:15" x14ac:dyDescent="0.2">
      <c r="A676" s="66">
        <v>100074</v>
      </c>
      <c r="B676" s="43" t="s">
        <v>66</v>
      </c>
      <c r="C676" s="43" t="s">
        <v>301</v>
      </c>
      <c r="D676" s="43">
        <v>43859</v>
      </c>
      <c r="E676" s="43">
        <v>3</v>
      </c>
      <c r="F676" s="43">
        <v>250.56</v>
      </c>
      <c r="G676" s="43">
        <v>5.32</v>
      </c>
      <c r="H676" s="43">
        <v>30.81</v>
      </c>
      <c r="I676" s="43">
        <v>0.28999999999999998</v>
      </c>
      <c r="J676" s="43">
        <v>22.41</v>
      </c>
      <c r="K676" s="43">
        <v>6.93</v>
      </c>
      <c r="L676" s="43">
        <v>7.6</v>
      </c>
      <c r="M676" s="43">
        <v>323.91000000000003</v>
      </c>
      <c r="N676" s="43">
        <v>64.78</v>
      </c>
      <c r="O676" s="43">
        <v>388.69</v>
      </c>
    </row>
    <row r="677" spans="1:15" x14ac:dyDescent="0.2">
      <c r="A677" s="66">
        <v>100074</v>
      </c>
      <c r="B677" s="43" t="s">
        <v>66</v>
      </c>
      <c r="C677" s="43" t="s">
        <v>301</v>
      </c>
      <c r="D677" s="43">
        <v>43859</v>
      </c>
      <c r="E677" s="43">
        <v>4</v>
      </c>
      <c r="F677" s="43">
        <v>250.56</v>
      </c>
      <c r="G677" s="43">
        <v>5.32</v>
      </c>
      <c r="H677" s="43">
        <v>30.81</v>
      </c>
      <c r="I677" s="43">
        <v>0.28999999999999998</v>
      </c>
      <c r="J677" s="43">
        <v>22.41</v>
      </c>
      <c r="K677" s="43">
        <v>6.93</v>
      </c>
      <c r="L677" s="43">
        <v>7.6</v>
      </c>
      <c r="M677" s="43">
        <v>323.91000000000003</v>
      </c>
      <c r="N677" s="43">
        <v>64.78</v>
      </c>
      <c r="O677" s="43">
        <v>388.69</v>
      </c>
    </row>
    <row r="678" spans="1:15" x14ac:dyDescent="0.2">
      <c r="A678" s="66">
        <v>100074</v>
      </c>
      <c r="B678" s="43" t="s">
        <v>66</v>
      </c>
      <c r="C678" s="43" t="s">
        <v>301</v>
      </c>
      <c r="D678" s="43">
        <v>43859</v>
      </c>
      <c r="E678" s="43">
        <v>5</v>
      </c>
      <c r="F678" s="43">
        <v>250.56</v>
      </c>
      <c r="G678" s="43">
        <v>5.32</v>
      </c>
      <c r="H678" s="43">
        <v>35.299999999999997</v>
      </c>
      <c r="I678" s="43">
        <v>0.33</v>
      </c>
      <c r="J678" s="43">
        <v>22.41</v>
      </c>
      <c r="K678" s="43">
        <v>6.93</v>
      </c>
      <c r="L678" s="43">
        <v>7.6</v>
      </c>
      <c r="M678" s="43">
        <v>328.44</v>
      </c>
      <c r="N678" s="43">
        <v>65.69</v>
      </c>
      <c r="O678" s="43">
        <v>394.13</v>
      </c>
    </row>
    <row r="679" spans="1:15" x14ac:dyDescent="0.2">
      <c r="A679" s="66">
        <v>100074</v>
      </c>
      <c r="B679" s="43" t="s">
        <v>66</v>
      </c>
      <c r="C679" s="43" t="s">
        <v>301</v>
      </c>
      <c r="D679" s="43">
        <v>43859</v>
      </c>
      <c r="E679" s="43">
        <v>6</v>
      </c>
      <c r="F679" s="43">
        <v>250.56</v>
      </c>
      <c r="G679" s="43">
        <v>5.32</v>
      </c>
      <c r="H679" s="43">
        <v>35.299999999999997</v>
      </c>
      <c r="I679" s="43">
        <v>0.33</v>
      </c>
      <c r="J679" s="43">
        <v>22.41</v>
      </c>
      <c r="K679" s="43">
        <v>6.93</v>
      </c>
      <c r="L679" s="43">
        <v>7.6</v>
      </c>
      <c r="M679" s="43">
        <v>328.44</v>
      </c>
      <c r="N679" s="43">
        <v>65.69</v>
      </c>
      <c r="O679" s="43">
        <v>394.13</v>
      </c>
    </row>
    <row r="680" spans="1:15" x14ac:dyDescent="0.2">
      <c r="A680" s="66">
        <v>100074</v>
      </c>
      <c r="B680" s="43" t="s">
        <v>66</v>
      </c>
      <c r="C680" s="43" t="s">
        <v>301</v>
      </c>
      <c r="D680" s="43">
        <v>43859</v>
      </c>
      <c r="E680" s="43">
        <v>7</v>
      </c>
      <c r="F680" s="43">
        <v>250.56</v>
      </c>
      <c r="G680" s="43">
        <v>5.32</v>
      </c>
      <c r="H680" s="43">
        <v>35.299999999999997</v>
      </c>
      <c r="I680" s="43">
        <v>0.33</v>
      </c>
      <c r="J680" s="43">
        <v>22.41</v>
      </c>
      <c r="K680" s="43">
        <v>6.93</v>
      </c>
      <c r="L680" s="43">
        <v>7.6</v>
      </c>
      <c r="M680" s="43">
        <v>328.44</v>
      </c>
      <c r="N680" s="43">
        <v>65.69</v>
      </c>
      <c r="O680" s="43">
        <v>394.13</v>
      </c>
    </row>
    <row r="681" spans="1:15" x14ac:dyDescent="0.2">
      <c r="A681" s="66">
        <v>100074</v>
      </c>
      <c r="B681" s="43" t="s">
        <v>66</v>
      </c>
      <c r="C681" s="43" t="s">
        <v>301</v>
      </c>
      <c r="D681" s="43">
        <v>43859</v>
      </c>
      <c r="E681" s="43">
        <v>8</v>
      </c>
      <c r="F681" s="43">
        <v>250.56</v>
      </c>
      <c r="G681" s="43">
        <v>5.32</v>
      </c>
      <c r="H681" s="43">
        <v>35.299999999999997</v>
      </c>
      <c r="I681" s="43">
        <v>0.33</v>
      </c>
      <c r="J681" s="43">
        <v>22.41</v>
      </c>
      <c r="K681" s="43">
        <v>6.93</v>
      </c>
      <c r="L681" s="43">
        <v>7.6</v>
      </c>
      <c r="M681" s="43">
        <v>328.44</v>
      </c>
      <c r="N681" s="43">
        <v>65.69</v>
      </c>
      <c r="O681" s="43">
        <v>394.13</v>
      </c>
    </row>
    <row r="682" spans="1:15" x14ac:dyDescent="0.2">
      <c r="A682" s="66">
        <v>100074</v>
      </c>
      <c r="B682" s="43" t="s">
        <v>66</v>
      </c>
      <c r="C682" s="43" t="s">
        <v>301</v>
      </c>
      <c r="D682" s="43">
        <v>43859</v>
      </c>
      <c r="E682" s="43">
        <v>9</v>
      </c>
      <c r="F682" s="43">
        <v>250.56</v>
      </c>
      <c r="G682" s="43">
        <v>5.32</v>
      </c>
      <c r="H682" s="43">
        <v>35.299999999999997</v>
      </c>
      <c r="I682" s="43">
        <v>0.33</v>
      </c>
      <c r="J682" s="43">
        <v>22.41</v>
      </c>
      <c r="K682" s="43">
        <v>6.93</v>
      </c>
      <c r="L682" s="43">
        <v>7.6</v>
      </c>
      <c r="M682" s="43">
        <v>328.44</v>
      </c>
      <c r="N682" s="43">
        <v>65.69</v>
      </c>
      <c r="O682" s="43">
        <v>394.13</v>
      </c>
    </row>
    <row r="683" spans="1:15" x14ac:dyDescent="0.2">
      <c r="A683" s="66">
        <v>100074</v>
      </c>
      <c r="B683" s="43" t="s">
        <v>66</v>
      </c>
      <c r="C683" s="43" t="s">
        <v>301</v>
      </c>
      <c r="D683" s="43">
        <v>43859</v>
      </c>
      <c r="E683" s="43">
        <v>10</v>
      </c>
      <c r="F683" s="43">
        <v>250.56</v>
      </c>
      <c r="G683" s="43">
        <v>5.32</v>
      </c>
      <c r="H683" s="43">
        <v>38.71</v>
      </c>
      <c r="I683" s="43">
        <v>0.36</v>
      </c>
      <c r="J683" s="43">
        <v>22.41</v>
      </c>
      <c r="K683" s="43">
        <v>6.93</v>
      </c>
      <c r="L683" s="43">
        <v>7.6</v>
      </c>
      <c r="M683" s="43">
        <v>331.89</v>
      </c>
      <c r="N683" s="43">
        <v>66.38</v>
      </c>
      <c r="O683" s="43">
        <v>398.27</v>
      </c>
    </row>
    <row r="684" spans="1:15" x14ac:dyDescent="0.2">
      <c r="A684" s="66">
        <v>100074</v>
      </c>
      <c r="B684" s="43" t="s">
        <v>66</v>
      </c>
      <c r="C684" s="43" t="s">
        <v>301</v>
      </c>
      <c r="D684" s="43">
        <v>43859</v>
      </c>
      <c r="E684" s="43">
        <v>11</v>
      </c>
      <c r="F684" s="43">
        <v>250.56</v>
      </c>
      <c r="G684" s="43">
        <v>5.32</v>
      </c>
      <c r="H684" s="43">
        <v>38.71</v>
      </c>
      <c r="I684" s="43">
        <v>0.36</v>
      </c>
      <c r="J684" s="43">
        <v>22.41</v>
      </c>
      <c r="K684" s="43">
        <v>6.93</v>
      </c>
      <c r="L684" s="43">
        <v>7.6</v>
      </c>
      <c r="M684" s="43">
        <v>331.89</v>
      </c>
      <c r="N684" s="43">
        <v>66.38</v>
      </c>
      <c r="O684" s="43">
        <v>398.27</v>
      </c>
    </row>
    <row r="685" spans="1:15" x14ac:dyDescent="0.2">
      <c r="A685" s="66">
        <v>100074</v>
      </c>
      <c r="B685" s="43" t="s">
        <v>66</v>
      </c>
      <c r="C685" s="43" t="s">
        <v>301</v>
      </c>
      <c r="D685" s="43">
        <v>43859</v>
      </c>
      <c r="E685" s="43">
        <v>12</v>
      </c>
      <c r="F685" s="43">
        <v>250.56</v>
      </c>
      <c r="G685" s="43">
        <v>5.32</v>
      </c>
      <c r="H685" s="43">
        <v>38.71</v>
      </c>
      <c r="I685" s="43">
        <v>0.36</v>
      </c>
      <c r="J685" s="43">
        <v>22.41</v>
      </c>
      <c r="K685" s="43">
        <v>6.93</v>
      </c>
      <c r="L685" s="43">
        <v>7.6</v>
      </c>
      <c r="M685" s="43">
        <v>331.89</v>
      </c>
      <c r="N685" s="43">
        <v>66.38</v>
      </c>
      <c r="O685" s="43">
        <v>398.27</v>
      </c>
    </row>
    <row r="686" spans="1:15" x14ac:dyDescent="0.2">
      <c r="A686" s="66">
        <v>100074</v>
      </c>
      <c r="B686" s="43" t="s">
        <v>66</v>
      </c>
      <c r="C686" s="43" t="s">
        <v>301</v>
      </c>
      <c r="D686" s="43">
        <v>43859</v>
      </c>
      <c r="E686" s="43">
        <v>13</v>
      </c>
      <c r="F686" s="43">
        <v>250.56</v>
      </c>
      <c r="G686" s="43">
        <v>5.32</v>
      </c>
      <c r="H686" s="43">
        <v>35.299999999999997</v>
      </c>
      <c r="I686" s="43">
        <v>0.33</v>
      </c>
      <c r="J686" s="43">
        <v>22.41</v>
      </c>
      <c r="K686" s="43">
        <v>6.93</v>
      </c>
      <c r="L686" s="43">
        <v>7.6</v>
      </c>
      <c r="M686" s="43">
        <v>328.44</v>
      </c>
      <c r="N686" s="43">
        <v>65.69</v>
      </c>
      <c r="O686" s="43">
        <v>394.13</v>
      </c>
    </row>
    <row r="687" spans="1:15" x14ac:dyDescent="0.2">
      <c r="A687" s="66">
        <v>100074</v>
      </c>
      <c r="B687" s="43" t="s">
        <v>66</v>
      </c>
      <c r="C687" s="43" t="s">
        <v>301</v>
      </c>
      <c r="D687" s="43">
        <v>43859</v>
      </c>
      <c r="E687" s="43">
        <v>14</v>
      </c>
      <c r="F687" s="43">
        <v>250.56</v>
      </c>
      <c r="G687" s="43">
        <v>5.32</v>
      </c>
      <c r="H687" s="43">
        <v>35.299999999999997</v>
      </c>
      <c r="I687" s="43">
        <v>0.33</v>
      </c>
      <c r="J687" s="43">
        <v>22.41</v>
      </c>
      <c r="K687" s="43">
        <v>6.93</v>
      </c>
      <c r="L687" s="43">
        <v>7.6</v>
      </c>
      <c r="M687" s="43">
        <v>328.44</v>
      </c>
      <c r="N687" s="43">
        <v>65.69</v>
      </c>
      <c r="O687" s="43">
        <v>394.13</v>
      </c>
    </row>
    <row r="688" spans="1:15" x14ac:dyDescent="0.2">
      <c r="A688" s="66">
        <v>100074</v>
      </c>
      <c r="B688" s="43" t="s">
        <v>66</v>
      </c>
      <c r="C688" s="43" t="s">
        <v>301</v>
      </c>
      <c r="D688" s="43">
        <v>43859</v>
      </c>
      <c r="E688" s="43">
        <v>15</v>
      </c>
      <c r="F688" s="43">
        <v>250.56</v>
      </c>
      <c r="G688" s="43">
        <v>5.32</v>
      </c>
      <c r="H688" s="43">
        <v>35.299999999999997</v>
      </c>
      <c r="I688" s="43">
        <v>0.33</v>
      </c>
      <c r="J688" s="43">
        <v>22.41</v>
      </c>
      <c r="K688" s="43">
        <v>6.93</v>
      </c>
      <c r="L688" s="43">
        <v>7.6</v>
      </c>
      <c r="M688" s="43">
        <v>328.44</v>
      </c>
      <c r="N688" s="43">
        <v>65.69</v>
      </c>
      <c r="O688" s="43">
        <v>394.13</v>
      </c>
    </row>
    <row r="689" spans="1:15" x14ac:dyDescent="0.2">
      <c r="A689" s="66">
        <v>100074</v>
      </c>
      <c r="B689" s="43" t="s">
        <v>66</v>
      </c>
      <c r="C689" s="43" t="s">
        <v>301</v>
      </c>
      <c r="D689" s="43">
        <v>43859</v>
      </c>
      <c r="E689" s="43">
        <v>16</v>
      </c>
      <c r="F689" s="43">
        <v>250.56</v>
      </c>
      <c r="G689" s="43">
        <v>5.32</v>
      </c>
      <c r="H689" s="43">
        <v>35.299999999999997</v>
      </c>
      <c r="I689" s="43">
        <v>0.33</v>
      </c>
      <c r="J689" s="43">
        <v>22.41</v>
      </c>
      <c r="K689" s="43">
        <v>6.93</v>
      </c>
      <c r="L689" s="43">
        <v>7.6</v>
      </c>
      <c r="M689" s="43">
        <v>328.44</v>
      </c>
      <c r="N689" s="43">
        <v>65.69</v>
      </c>
      <c r="O689" s="43">
        <v>394.13</v>
      </c>
    </row>
    <row r="690" spans="1:15" x14ac:dyDescent="0.2">
      <c r="A690" s="66">
        <v>100074</v>
      </c>
      <c r="B690" s="43" t="s">
        <v>66</v>
      </c>
      <c r="C690" s="43" t="s">
        <v>301</v>
      </c>
      <c r="D690" s="43">
        <v>43859</v>
      </c>
      <c r="E690" s="43">
        <v>17</v>
      </c>
      <c r="F690" s="43">
        <v>250.56</v>
      </c>
      <c r="G690" s="43">
        <v>5.32</v>
      </c>
      <c r="H690" s="43">
        <v>35.299999999999997</v>
      </c>
      <c r="I690" s="43">
        <v>0.33</v>
      </c>
      <c r="J690" s="43">
        <v>22.41</v>
      </c>
      <c r="K690" s="43">
        <v>6.93</v>
      </c>
      <c r="L690" s="43">
        <v>7.6</v>
      </c>
      <c r="M690" s="43">
        <v>328.44</v>
      </c>
      <c r="N690" s="43">
        <v>65.69</v>
      </c>
      <c r="O690" s="43">
        <v>394.13</v>
      </c>
    </row>
    <row r="691" spans="1:15" x14ac:dyDescent="0.2">
      <c r="A691" s="66">
        <v>100074</v>
      </c>
      <c r="B691" s="43" t="s">
        <v>66</v>
      </c>
      <c r="C691" s="43" t="s">
        <v>301</v>
      </c>
      <c r="D691" s="43">
        <v>43859</v>
      </c>
      <c r="E691" s="43">
        <v>18</v>
      </c>
      <c r="F691" s="43">
        <v>250.56</v>
      </c>
      <c r="G691" s="43">
        <v>5.32</v>
      </c>
      <c r="H691" s="43">
        <v>35.299999999999997</v>
      </c>
      <c r="I691" s="43">
        <v>0.33</v>
      </c>
      <c r="J691" s="43">
        <v>22.41</v>
      </c>
      <c r="K691" s="43">
        <v>6.93</v>
      </c>
      <c r="L691" s="43">
        <v>7.6</v>
      </c>
      <c r="M691" s="43">
        <v>328.44</v>
      </c>
      <c r="N691" s="43">
        <v>65.69</v>
      </c>
      <c r="O691" s="43">
        <v>394.13</v>
      </c>
    </row>
    <row r="692" spans="1:15" x14ac:dyDescent="0.2">
      <c r="A692" s="66">
        <v>100074</v>
      </c>
      <c r="B692" s="43" t="s">
        <v>66</v>
      </c>
      <c r="C692" s="43" t="s">
        <v>301</v>
      </c>
      <c r="D692" s="43">
        <v>43859</v>
      </c>
      <c r="E692" s="43">
        <v>19</v>
      </c>
      <c r="F692" s="43">
        <v>250.56</v>
      </c>
      <c r="G692" s="43">
        <v>5.32</v>
      </c>
      <c r="H692" s="43">
        <v>38.71</v>
      </c>
      <c r="I692" s="43">
        <v>0.36</v>
      </c>
      <c r="J692" s="43">
        <v>22.41</v>
      </c>
      <c r="K692" s="43">
        <v>6.93</v>
      </c>
      <c r="L692" s="43">
        <v>7.6</v>
      </c>
      <c r="M692" s="43">
        <v>331.89</v>
      </c>
      <c r="N692" s="43">
        <v>66.38</v>
      </c>
      <c r="O692" s="43">
        <v>398.27</v>
      </c>
    </row>
    <row r="693" spans="1:15" x14ac:dyDescent="0.2">
      <c r="A693" s="66">
        <v>100074</v>
      </c>
      <c r="B693" s="43" t="s">
        <v>66</v>
      </c>
      <c r="C693" s="43" t="s">
        <v>301</v>
      </c>
      <c r="D693" s="43">
        <v>43859</v>
      </c>
      <c r="E693" s="43">
        <v>20</v>
      </c>
      <c r="F693" s="43">
        <v>250.56</v>
      </c>
      <c r="G693" s="43">
        <v>5.32</v>
      </c>
      <c r="H693" s="43">
        <v>38.71</v>
      </c>
      <c r="I693" s="43">
        <v>0.36</v>
      </c>
      <c r="J693" s="43">
        <v>22.41</v>
      </c>
      <c r="K693" s="43">
        <v>6.93</v>
      </c>
      <c r="L693" s="43">
        <v>7.6</v>
      </c>
      <c r="M693" s="43">
        <v>331.89</v>
      </c>
      <c r="N693" s="43">
        <v>66.38</v>
      </c>
      <c r="O693" s="43">
        <v>398.27</v>
      </c>
    </row>
    <row r="694" spans="1:15" x14ac:dyDescent="0.2">
      <c r="A694" s="66">
        <v>100074</v>
      </c>
      <c r="B694" s="43" t="s">
        <v>66</v>
      </c>
      <c r="C694" s="43" t="s">
        <v>301</v>
      </c>
      <c r="D694" s="43">
        <v>43859</v>
      </c>
      <c r="E694" s="43">
        <v>21</v>
      </c>
      <c r="F694" s="43">
        <v>250.56</v>
      </c>
      <c r="G694" s="43">
        <v>5.32</v>
      </c>
      <c r="H694" s="43">
        <v>38.71</v>
      </c>
      <c r="I694" s="43">
        <v>0.36</v>
      </c>
      <c r="J694" s="43">
        <v>22.41</v>
      </c>
      <c r="K694" s="43">
        <v>6.93</v>
      </c>
      <c r="L694" s="43">
        <v>7.6</v>
      </c>
      <c r="M694" s="43">
        <v>331.89</v>
      </c>
      <c r="N694" s="43">
        <v>66.38</v>
      </c>
      <c r="O694" s="43">
        <v>398.27</v>
      </c>
    </row>
    <row r="695" spans="1:15" x14ac:dyDescent="0.2">
      <c r="A695" s="66">
        <v>100074</v>
      </c>
      <c r="B695" s="43" t="s">
        <v>66</v>
      </c>
      <c r="C695" s="43" t="s">
        <v>301</v>
      </c>
      <c r="D695" s="43">
        <v>43859</v>
      </c>
      <c r="E695" s="43">
        <v>22</v>
      </c>
      <c r="F695" s="43">
        <v>250.56</v>
      </c>
      <c r="G695" s="43">
        <v>5.32</v>
      </c>
      <c r="H695" s="43">
        <v>35.299999999999997</v>
      </c>
      <c r="I695" s="43">
        <v>0.33</v>
      </c>
      <c r="J695" s="43">
        <v>22.41</v>
      </c>
      <c r="K695" s="43">
        <v>6.93</v>
      </c>
      <c r="L695" s="43">
        <v>7.6</v>
      </c>
      <c r="M695" s="43">
        <v>328.44</v>
      </c>
      <c r="N695" s="43">
        <v>65.69</v>
      </c>
      <c r="O695" s="43">
        <v>394.13</v>
      </c>
    </row>
    <row r="696" spans="1:15" x14ac:dyDescent="0.2">
      <c r="A696" s="66">
        <v>100074</v>
      </c>
      <c r="B696" s="43" t="s">
        <v>66</v>
      </c>
      <c r="C696" s="43" t="s">
        <v>301</v>
      </c>
      <c r="D696" s="43">
        <v>43859</v>
      </c>
      <c r="E696" s="43">
        <v>23</v>
      </c>
      <c r="F696" s="43">
        <v>250.56</v>
      </c>
      <c r="G696" s="43">
        <v>5.32</v>
      </c>
      <c r="H696" s="43">
        <v>35.299999999999997</v>
      </c>
      <c r="I696" s="43">
        <v>0.33</v>
      </c>
      <c r="J696" s="43">
        <v>22.41</v>
      </c>
      <c r="K696" s="43">
        <v>6.93</v>
      </c>
      <c r="L696" s="43">
        <v>7.6</v>
      </c>
      <c r="M696" s="43">
        <v>328.44</v>
      </c>
      <c r="N696" s="43">
        <v>65.69</v>
      </c>
      <c r="O696" s="43">
        <v>394.13</v>
      </c>
    </row>
    <row r="697" spans="1:15" x14ac:dyDescent="0.2">
      <c r="A697" s="66">
        <v>100074</v>
      </c>
      <c r="B697" s="43" t="s">
        <v>66</v>
      </c>
      <c r="C697" s="43" t="s">
        <v>301</v>
      </c>
      <c r="D697" s="43">
        <v>43859</v>
      </c>
      <c r="E697" s="43">
        <v>24</v>
      </c>
      <c r="F697" s="43">
        <v>250.56</v>
      </c>
      <c r="G697" s="43">
        <v>5.32</v>
      </c>
      <c r="H697" s="43">
        <v>30.81</v>
      </c>
      <c r="I697" s="43">
        <v>0.28999999999999998</v>
      </c>
      <c r="J697" s="43">
        <v>22.41</v>
      </c>
      <c r="K697" s="43">
        <v>6.93</v>
      </c>
      <c r="L697" s="43">
        <v>7.6</v>
      </c>
      <c r="M697" s="43">
        <v>323.91000000000003</v>
      </c>
      <c r="N697" s="43">
        <v>64.78</v>
      </c>
      <c r="O697" s="43">
        <v>388.69</v>
      </c>
    </row>
    <row r="698" spans="1:15" x14ac:dyDescent="0.2">
      <c r="A698" s="66">
        <v>100074</v>
      </c>
      <c r="B698" s="43" t="s">
        <v>66</v>
      </c>
      <c r="C698" s="43" t="s">
        <v>301</v>
      </c>
      <c r="D698" s="43">
        <v>43860</v>
      </c>
      <c r="E698" s="43">
        <v>1</v>
      </c>
      <c r="F698" s="43">
        <v>250.56</v>
      </c>
      <c r="G698" s="43">
        <v>5.32</v>
      </c>
      <c r="H698" s="43">
        <v>30.81</v>
      </c>
      <c r="I698" s="43">
        <v>0.28999999999999998</v>
      </c>
      <c r="J698" s="43">
        <v>22.41</v>
      </c>
      <c r="K698" s="43">
        <v>6.93</v>
      </c>
      <c r="L698" s="43">
        <v>7.6</v>
      </c>
      <c r="M698" s="43">
        <v>323.91000000000003</v>
      </c>
      <c r="N698" s="43">
        <v>64.78</v>
      </c>
      <c r="O698" s="43">
        <v>388.69</v>
      </c>
    </row>
    <row r="699" spans="1:15" x14ac:dyDescent="0.2">
      <c r="A699" s="66">
        <v>100074</v>
      </c>
      <c r="B699" s="43" t="s">
        <v>66</v>
      </c>
      <c r="C699" s="43" t="s">
        <v>301</v>
      </c>
      <c r="D699" s="43">
        <v>43860</v>
      </c>
      <c r="E699" s="43">
        <v>2</v>
      </c>
      <c r="F699" s="43">
        <v>250.56</v>
      </c>
      <c r="G699" s="43">
        <v>5.32</v>
      </c>
      <c r="H699" s="43">
        <v>30.81</v>
      </c>
      <c r="I699" s="43">
        <v>0.28999999999999998</v>
      </c>
      <c r="J699" s="43">
        <v>22.41</v>
      </c>
      <c r="K699" s="43">
        <v>6.93</v>
      </c>
      <c r="L699" s="43">
        <v>7.6</v>
      </c>
      <c r="M699" s="43">
        <v>323.91000000000003</v>
      </c>
      <c r="N699" s="43">
        <v>64.78</v>
      </c>
      <c r="O699" s="43">
        <v>388.69</v>
      </c>
    </row>
    <row r="700" spans="1:15" x14ac:dyDescent="0.2">
      <c r="A700" s="66">
        <v>100074</v>
      </c>
      <c r="B700" s="43" t="s">
        <v>66</v>
      </c>
      <c r="C700" s="43" t="s">
        <v>301</v>
      </c>
      <c r="D700" s="43">
        <v>43860</v>
      </c>
      <c r="E700" s="43">
        <v>3</v>
      </c>
      <c r="F700" s="43">
        <v>250.56</v>
      </c>
      <c r="G700" s="43">
        <v>5.32</v>
      </c>
      <c r="H700" s="43">
        <v>30.81</v>
      </c>
      <c r="I700" s="43">
        <v>0.28999999999999998</v>
      </c>
      <c r="J700" s="43">
        <v>22.41</v>
      </c>
      <c r="K700" s="43">
        <v>6.93</v>
      </c>
      <c r="L700" s="43">
        <v>7.6</v>
      </c>
      <c r="M700" s="43">
        <v>323.91000000000003</v>
      </c>
      <c r="N700" s="43">
        <v>64.78</v>
      </c>
      <c r="O700" s="43">
        <v>388.69</v>
      </c>
    </row>
    <row r="701" spans="1:15" x14ac:dyDescent="0.2">
      <c r="A701" s="66">
        <v>100074</v>
      </c>
      <c r="B701" s="43" t="s">
        <v>66</v>
      </c>
      <c r="C701" s="43" t="s">
        <v>301</v>
      </c>
      <c r="D701" s="43">
        <v>43860</v>
      </c>
      <c r="E701" s="43">
        <v>4</v>
      </c>
      <c r="F701" s="43">
        <v>250.56</v>
      </c>
      <c r="G701" s="43">
        <v>5.32</v>
      </c>
      <c r="H701" s="43">
        <v>30.81</v>
      </c>
      <c r="I701" s="43">
        <v>0.28999999999999998</v>
      </c>
      <c r="J701" s="43">
        <v>22.41</v>
      </c>
      <c r="K701" s="43">
        <v>6.93</v>
      </c>
      <c r="L701" s="43">
        <v>7.6</v>
      </c>
      <c r="M701" s="43">
        <v>323.91000000000003</v>
      </c>
      <c r="N701" s="43">
        <v>64.78</v>
      </c>
      <c r="O701" s="43">
        <v>388.69</v>
      </c>
    </row>
    <row r="702" spans="1:15" x14ac:dyDescent="0.2">
      <c r="A702" s="66">
        <v>100074</v>
      </c>
      <c r="B702" s="43" t="s">
        <v>66</v>
      </c>
      <c r="C702" s="43" t="s">
        <v>301</v>
      </c>
      <c r="D702" s="43">
        <v>43860</v>
      </c>
      <c r="E702" s="43">
        <v>5</v>
      </c>
      <c r="F702" s="43">
        <v>250.56</v>
      </c>
      <c r="G702" s="43">
        <v>5.32</v>
      </c>
      <c r="H702" s="43">
        <v>35.299999999999997</v>
      </c>
      <c r="I702" s="43">
        <v>0.33</v>
      </c>
      <c r="J702" s="43">
        <v>22.41</v>
      </c>
      <c r="K702" s="43">
        <v>6.93</v>
      </c>
      <c r="L702" s="43">
        <v>7.6</v>
      </c>
      <c r="M702" s="43">
        <v>328.44</v>
      </c>
      <c r="N702" s="43">
        <v>65.69</v>
      </c>
      <c r="O702" s="43">
        <v>394.13</v>
      </c>
    </row>
    <row r="703" spans="1:15" x14ac:dyDescent="0.2">
      <c r="A703" s="66">
        <v>100074</v>
      </c>
      <c r="B703" s="43" t="s">
        <v>66</v>
      </c>
      <c r="C703" s="43" t="s">
        <v>301</v>
      </c>
      <c r="D703" s="43">
        <v>43860</v>
      </c>
      <c r="E703" s="43">
        <v>6</v>
      </c>
      <c r="F703" s="43">
        <v>250.56</v>
      </c>
      <c r="G703" s="43">
        <v>5.32</v>
      </c>
      <c r="H703" s="43">
        <v>35.299999999999997</v>
      </c>
      <c r="I703" s="43">
        <v>0.33</v>
      </c>
      <c r="J703" s="43">
        <v>22.41</v>
      </c>
      <c r="K703" s="43">
        <v>6.93</v>
      </c>
      <c r="L703" s="43">
        <v>7.6</v>
      </c>
      <c r="M703" s="43">
        <v>328.44</v>
      </c>
      <c r="N703" s="43">
        <v>65.69</v>
      </c>
      <c r="O703" s="43">
        <v>394.13</v>
      </c>
    </row>
    <row r="704" spans="1:15" x14ac:dyDescent="0.2">
      <c r="A704" s="66">
        <v>100074</v>
      </c>
      <c r="B704" s="43" t="s">
        <v>66</v>
      </c>
      <c r="C704" s="43" t="s">
        <v>301</v>
      </c>
      <c r="D704" s="43">
        <v>43860</v>
      </c>
      <c r="E704" s="43">
        <v>7</v>
      </c>
      <c r="F704" s="43">
        <v>250.56</v>
      </c>
      <c r="G704" s="43">
        <v>5.32</v>
      </c>
      <c r="H704" s="43">
        <v>35.299999999999997</v>
      </c>
      <c r="I704" s="43">
        <v>0.33</v>
      </c>
      <c r="J704" s="43">
        <v>22.41</v>
      </c>
      <c r="K704" s="43">
        <v>6.93</v>
      </c>
      <c r="L704" s="43">
        <v>7.6</v>
      </c>
      <c r="M704" s="43">
        <v>328.44</v>
      </c>
      <c r="N704" s="43">
        <v>65.69</v>
      </c>
      <c r="O704" s="43">
        <v>394.13</v>
      </c>
    </row>
    <row r="705" spans="1:15" x14ac:dyDescent="0.2">
      <c r="A705" s="66">
        <v>100074</v>
      </c>
      <c r="B705" s="43" t="s">
        <v>66</v>
      </c>
      <c r="C705" s="43" t="s">
        <v>301</v>
      </c>
      <c r="D705" s="43">
        <v>43860</v>
      </c>
      <c r="E705" s="43">
        <v>8</v>
      </c>
      <c r="F705" s="43">
        <v>250.56</v>
      </c>
      <c r="G705" s="43">
        <v>5.32</v>
      </c>
      <c r="H705" s="43">
        <v>35.299999999999997</v>
      </c>
      <c r="I705" s="43">
        <v>0.33</v>
      </c>
      <c r="J705" s="43">
        <v>22.41</v>
      </c>
      <c r="K705" s="43">
        <v>6.93</v>
      </c>
      <c r="L705" s="43">
        <v>7.6</v>
      </c>
      <c r="M705" s="43">
        <v>328.44</v>
      </c>
      <c r="N705" s="43">
        <v>65.69</v>
      </c>
      <c r="O705" s="43">
        <v>394.13</v>
      </c>
    </row>
    <row r="706" spans="1:15" x14ac:dyDescent="0.2">
      <c r="A706" s="66">
        <v>100074</v>
      </c>
      <c r="B706" s="43" t="s">
        <v>66</v>
      </c>
      <c r="C706" s="43" t="s">
        <v>301</v>
      </c>
      <c r="D706" s="43">
        <v>43860</v>
      </c>
      <c r="E706" s="43">
        <v>9</v>
      </c>
      <c r="F706" s="43">
        <v>250.56</v>
      </c>
      <c r="G706" s="43">
        <v>5.32</v>
      </c>
      <c r="H706" s="43">
        <v>35.299999999999997</v>
      </c>
      <c r="I706" s="43">
        <v>0.33</v>
      </c>
      <c r="J706" s="43">
        <v>22.41</v>
      </c>
      <c r="K706" s="43">
        <v>6.93</v>
      </c>
      <c r="L706" s="43">
        <v>7.6</v>
      </c>
      <c r="M706" s="43">
        <v>328.44</v>
      </c>
      <c r="N706" s="43">
        <v>65.69</v>
      </c>
      <c r="O706" s="43">
        <v>394.13</v>
      </c>
    </row>
    <row r="707" spans="1:15" x14ac:dyDescent="0.2">
      <c r="A707" s="66">
        <v>100074</v>
      </c>
      <c r="B707" s="43" t="s">
        <v>66</v>
      </c>
      <c r="C707" s="43" t="s">
        <v>301</v>
      </c>
      <c r="D707" s="43">
        <v>43860</v>
      </c>
      <c r="E707" s="43">
        <v>10</v>
      </c>
      <c r="F707" s="43">
        <v>250.56</v>
      </c>
      <c r="G707" s="43">
        <v>5.32</v>
      </c>
      <c r="H707" s="43">
        <v>38.71</v>
      </c>
      <c r="I707" s="43">
        <v>0.36</v>
      </c>
      <c r="J707" s="43">
        <v>22.41</v>
      </c>
      <c r="K707" s="43">
        <v>6.93</v>
      </c>
      <c r="L707" s="43">
        <v>7.6</v>
      </c>
      <c r="M707" s="43">
        <v>331.89</v>
      </c>
      <c r="N707" s="43">
        <v>66.38</v>
      </c>
      <c r="O707" s="43">
        <v>398.27</v>
      </c>
    </row>
    <row r="708" spans="1:15" x14ac:dyDescent="0.2">
      <c r="A708" s="66">
        <v>100074</v>
      </c>
      <c r="B708" s="43" t="s">
        <v>66</v>
      </c>
      <c r="C708" s="43" t="s">
        <v>301</v>
      </c>
      <c r="D708" s="43">
        <v>43860</v>
      </c>
      <c r="E708" s="43">
        <v>11</v>
      </c>
      <c r="F708" s="43">
        <v>250.56</v>
      </c>
      <c r="G708" s="43">
        <v>5.32</v>
      </c>
      <c r="H708" s="43">
        <v>38.71</v>
      </c>
      <c r="I708" s="43">
        <v>0.36</v>
      </c>
      <c r="J708" s="43">
        <v>22.41</v>
      </c>
      <c r="K708" s="43">
        <v>6.93</v>
      </c>
      <c r="L708" s="43">
        <v>7.6</v>
      </c>
      <c r="M708" s="43">
        <v>331.89</v>
      </c>
      <c r="N708" s="43">
        <v>66.38</v>
      </c>
      <c r="O708" s="43">
        <v>398.27</v>
      </c>
    </row>
    <row r="709" spans="1:15" x14ac:dyDescent="0.2">
      <c r="A709" s="66">
        <v>100074</v>
      </c>
      <c r="B709" s="43" t="s">
        <v>66</v>
      </c>
      <c r="C709" s="43" t="s">
        <v>301</v>
      </c>
      <c r="D709" s="43">
        <v>43860</v>
      </c>
      <c r="E709" s="43">
        <v>12</v>
      </c>
      <c r="F709" s="43">
        <v>250.56</v>
      </c>
      <c r="G709" s="43">
        <v>5.32</v>
      </c>
      <c r="H709" s="43">
        <v>38.71</v>
      </c>
      <c r="I709" s="43">
        <v>0.36</v>
      </c>
      <c r="J709" s="43">
        <v>22.41</v>
      </c>
      <c r="K709" s="43">
        <v>6.93</v>
      </c>
      <c r="L709" s="43">
        <v>7.6</v>
      </c>
      <c r="M709" s="43">
        <v>331.89</v>
      </c>
      <c r="N709" s="43">
        <v>66.38</v>
      </c>
      <c r="O709" s="43">
        <v>398.27</v>
      </c>
    </row>
    <row r="710" spans="1:15" x14ac:dyDescent="0.2">
      <c r="A710" s="66">
        <v>100074</v>
      </c>
      <c r="B710" s="43" t="s">
        <v>66</v>
      </c>
      <c r="C710" s="43" t="s">
        <v>301</v>
      </c>
      <c r="D710" s="43">
        <v>43860</v>
      </c>
      <c r="E710" s="43">
        <v>13</v>
      </c>
      <c r="F710" s="43">
        <v>250.56</v>
      </c>
      <c r="G710" s="43">
        <v>5.32</v>
      </c>
      <c r="H710" s="43">
        <v>35.299999999999997</v>
      </c>
      <c r="I710" s="43">
        <v>0.33</v>
      </c>
      <c r="J710" s="43">
        <v>22.41</v>
      </c>
      <c r="K710" s="43">
        <v>6.93</v>
      </c>
      <c r="L710" s="43">
        <v>7.6</v>
      </c>
      <c r="M710" s="43">
        <v>328.44</v>
      </c>
      <c r="N710" s="43">
        <v>65.69</v>
      </c>
      <c r="O710" s="43">
        <v>394.13</v>
      </c>
    </row>
    <row r="711" spans="1:15" x14ac:dyDescent="0.2">
      <c r="A711" s="66">
        <v>100074</v>
      </c>
      <c r="B711" s="43" t="s">
        <v>66</v>
      </c>
      <c r="C711" s="43" t="s">
        <v>301</v>
      </c>
      <c r="D711" s="43">
        <v>43860</v>
      </c>
      <c r="E711" s="43">
        <v>14</v>
      </c>
      <c r="F711" s="43">
        <v>250.56</v>
      </c>
      <c r="G711" s="43">
        <v>5.32</v>
      </c>
      <c r="H711" s="43">
        <v>35.299999999999997</v>
      </c>
      <c r="I711" s="43">
        <v>0.33</v>
      </c>
      <c r="J711" s="43">
        <v>22.41</v>
      </c>
      <c r="K711" s="43">
        <v>6.93</v>
      </c>
      <c r="L711" s="43">
        <v>7.6</v>
      </c>
      <c r="M711" s="43">
        <v>328.44</v>
      </c>
      <c r="N711" s="43">
        <v>65.69</v>
      </c>
      <c r="O711" s="43">
        <v>394.13</v>
      </c>
    </row>
    <row r="712" spans="1:15" x14ac:dyDescent="0.2">
      <c r="A712" s="66">
        <v>100074</v>
      </c>
      <c r="B712" s="43" t="s">
        <v>66</v>
      </c>
      <c r="C712" s="43" t="s">
        <v>301</v>
      </c>
      <c r="D712" s="43">
        <v>43860</v>
      </c>
      <c r="E712" s="43">
        <v>15</v>
      </c>
      <c r="F712" s="43">
        <v>250.56</v>
      </c>
      <c r="G712" s="43">
        <v>5.32</v>
      </c>
      <c r="H712" s="43">
        <v>35.299999999999997</v>
      </c>
      <c r="I712" s="43">
        <v>0.33</v>
      </c>
      <c r="J712" s="43">
        <v>22.41</v>
      </c>
      <c r="K712" s="43">
        <v>6.93</v>
      </c>
      <c r="L712" s="43">
        <v>7.6</v>
      </c>
      <c r="M712" s="43">
        <v>328.44</v>
      </c>
      <c r="N712" s="43">
        <v>65.69</v>
      </c>
      <c r="O712" s="43">
        <v>394.13</v>
      </c>
    </row>
    <row r="713" spans="1:15" x14ac:dyDescent="0.2">
      <c r="A713" s="66">
        <v>100074</v>
      </c>
      <c r="B713" s="43" t="s">
        <v>66</v>
      </c>
      <c r="C713" s="43" t="s">
        <v>301</v>
      </c>
      <c r="D713" s="43">
        <v>43860</v>
      </c>
      <c r="E713" s="43">
        <v>16</v>
      </c>
      <c r="F713" s="43">
        <v>250.56</v>
      </c>
      <c r="G713" s="43">
        <v>5.32</v>
      </c>
      <c r="H713" s="43">
        <v>35.299999999999997</v>
      </c>
      <c r="I713" s="43">
        <v>0.33</v>
      </c>
      <c r="J713" s="43">
        <v>22.41</v>
      </c>
      <c r="K713" s="43">
        <v>6.93</v>
      </c>
      <c r="L713" s="43">
        <v>7.6</v>
      </c>
      <c r="M713" s="43">
        <v>328.44</v>
      </c>
      <c r="N713" s="43">
        <v>65.69</v>
      </c>
      <c r="O713" s="43">
        <v>394.13</v>
      </c>
    </row>
    <row r="714" spans="1:15" x14ac:dyDescent="0.2">
      <c r="A714" s="66">
        <v>100074</v>
      </c>
      <c r="B714" s="43" t="s">
        <v>66</v>
      </c>
      <c r="C714" s="43" t="s">
        <v>301</v>
      </c>
      <c r="D714" s="43">
        <v>43860</v>
      </c>
      <c r="E714" s="43">
        <v>17</v>
      </c>
      <c r="F714" s="43">
        <v>250.56</v>
      </c>
      <c r="G714" s="43">
        <v>5.32</v>
      </c>
      <c r="H714" s="43">
        <v>35.299999999999997</v>
      </c>
      <c r="I714" s="43">
        <v>0.33</v>
      </c>
      <c r="J714" s="43">
        <v>22.41</v>
      </c>
      <c r="K714" s="43">
        <v>6.93</v>
      </c>
      <c r="L714" s="43">
        <v>7.6</v>
      </c>
      <c r="M714" s="43">
        <v>328.44</v>
      </c>
      <c r="N714" s="43">
        <v>65.69</v>
      </c>
      <c r="O714" s="43">
        <v>394.13</v>
      </c>
    </row>
    <row r="715" spans="1:15" x14ac:dyDescent="0.2">
      <c r="A715" s="66">
        <v>100074</v>
      </c>
      <c r="B715" s="43" t="s">
        <v>66</v>
      </c>
      <c r="C715" s="43" t="s">
        <v>301</v>
      </c>
      <c r="D715" s="43">
        <v>43860</v>
      </c>
      <c r="E715" s="43">
        <v>18</v>
      </c>
      <c r="F715" s="43">
        <v>250.56</v>
      </c>
      <c r="G715" s="43">
        <v>5.32</v>
      </c>
      <c r="H715" s="43">
        <v>35.299999999999997</v>
      </c>
      <c r="I715" s="43">
        <v>0.33</v>
      </c>
      <c r="J715" s="43">
        <v>22.41</v>
      </c>
      <c r="K715" s="43">
        <v>6.93</v>
      </c>
      <c r="L715" s="43">
        <v>7.6</v>
      </c>
      <c r="M715" s="43">
        <v>328.44</v>
      </c>
      <c r="N715" s="43">
        <v>65.69</v>
      </c>
      <c r="O715" s="43">
        <v>394.13</v>
      </c>
    </row>
    <row r="716" spans="1:15" x14ac:dyDescent="0.2">
      <c r="A716" s="66">
        <v>100074</v>
      </c>
      <c r="B716" s="43" t="s">
        <v>66</v>
      </c>
      <c r="C716" s="43" t="s">
        <v>301</v>
      </c>
      <c r="D716" s="43">
        <v>43860</v>
      </c>
      <c r="E716" s="43">
        <v>19</v>
      </c>
      <c r="F716" s="43">
        <v>250.56</v>
      </c>
      <c r="G716" s="43">
        <v>5.32</v>
      </c>
      <c r="H716" s="43">
        <v>38.71</v>
      </c>
      <c r="I716" s="43">
        <v>0.36</v>
      </c>
      <c r="J716" s="43">
        <v>22.41</v>
      </c>
      <c r="K716" s="43">
        <v>6.93</v>
      </c>
      <c r="L716" s="43">
        <v>7.6</v>
      </c>
      <c r="M716" s="43">
        <v>331.89</v>
      </c>
      <c r="N716" s="43">
        <v>66.38</v>
      </c>
      <c r="O716" s="43">
        <v>398.27</v>
      </c>
    </row>
    <row r="717" spans="1:15" x14ac:dyDescent="0.2">
      <c r="A717" s="66">
        <v>100074</v>
      </c>
      <c r="B717" s="43" t="s">
        <v>66</v>
      </c>
      <c r="C717" s="43" t="s">
        <v>301</v>
      </c>
      <c r="D717" s="43">
        <v>43860</v>
      </c>
      <c r="E717" s="43">
        <v>20</v>
      </c>
      <c r="F717" s="43">
        <v>250.56</v>
      </c>
      <c r="G717" s="43">
        <v>5.32</v>
      </c>
      <c r="H717" s="43">
        <v>38.71</v>
      </c>
      <c r="I717" s="43">
        <v>0.36</v>
      </c>
      <c r="J717" s="43">
        <v>22.41</v>
      </c>
      <c r="K717" s="43">
        <v>6.93</v>
      </c>
      <c r="L717" s="43">
        <v>7.6</v>
      </c>
      <c r="M717" s="43">
        <v>331.89</v>
      </c>
      <c r="N717" s="43">
        <v>66.38</v>
      </c>
      <c r="O717" s="43">
        <v>398.27</v>
      </c>
    </row>
    <row r="718" spans="1:15" x14ac:dyDescent="0.2">
      <c r="A718" s="66">
        <v>100074</v>
      </c>
      <c r="B718" s="43" t="s">
        <v>66</v>
      </c>
      <c r="C718" s="43" t="s">
        <v>301</v>
      </c>
      <c r="D718" s="43">
        <v>43860</v>
      </c>
      <c r="E718" s="43">
        <v>21</v>
      </c>
      <c r="F718" s="43">
        <v>250.56</v>
      </c>
      <c r="G718" s="43">
        <v>5.32</v>
      </c>
      <c r="H718" s="43">
        <v>38.71</v>
      </c>
      <c r="I718" s="43">
        <v>0.36</v>
      </c>
      <c r="J718" s="43">
        <v>22.41</v>
      </c>
      <c r="K718" s="43">
        <v>6.93</v>
      </c>
      <c r="L718" s="43">
        <v>7.6</v>
      </c>
      <c r="M718" s="43">
        <v>331.89</v>
      </c>
      <c r="N718" s="43">
        <v>66.38</v>
      </c>
      <c r="O718" s="43">
        <v>398.27</v>
      </c>
    </row>
    <row r="719" spans="1:15" x14ac:dyDescent="0.2">
      <c r="A719" s="66">
        <v>100074</v>
      </c>
      <c r="B719" s="43" t="s">
        <v>66</v>
      </c>
      <c r="C719" s="43" t="s">
        <v>301</v>
      </c>
      <c r="D719" s="43">
        <v>43860</v>
      </c>
      <c r="E719" s="43">
        <v>22</v>
      </c>
      <c r="F719" s="43">
        <v>250.56</v>
      </c>
      <c r="G719" s="43">
        <v>5.32</v>
      </c>
      <c r="H719" s="43">
        <v>35.299999999999997</v>
      </c>
      <c r="I719" s="43">
        <v>0.33</v>
      </c>
      <c r="J719" s="43">
        <v>22.41</v>
      </c>
      <c r="K719" s="43">
        <v>6.93</v>
      </c>
      <c r="L719" s="43">
        <v>7.6</v>
      </c>
      <c r="M719" s="43">
        <v>328.44</v>
      </c>
      <c r="N719" s="43">
        <v>65.69</v>
      </c>
      <c r="O719" s="43">
        <v>394.13</v>
      </c>
    </row>
    <row r="720" spans="1:15" x14ac:dyDescent="0.2">
      <c r="A720" s="66">
        <v>100074</v>
      </c>
      <c r="B720" s="43" t="s">
        <v>66</v>
      </c>
      <c r="C720" s="43" t="s">
        <v>301</v>
      </c>
      <c r="D720" s="43">
        <v>43860</v>
      </c>
      <c r="E720" s="43">
        <v>23</v>
      </c>
      <c r="F720" s="43">
        <v>250.56</v>
      </c>
      <c r="G720" s="43">
        <v>5.32</v>
      </c>
      <c r="H720" s="43">
        <v>35.299999999999997</v>
      </c>
      <c r="I720" s="43">
        <v>0.33</v>
      </c>
      <c r="J720" s="43">
        <v>22.41</v>
      </c>
      <c r="K720" s="43">
        <v>6.93</v>
      </c>
      <c r="L720" s="43">
        <v>7.6</v>
      </c>
      <c r="M720" s="43">
        <v>328.44</v>
      </c>
      <c r="N720" s="43">
        <v>65.69</v>
      </c>
      <c r="O720" s="43">
        <v>394.13</v>
      </c>
    </row>
    <row r="721" spans="1:15" x14ac:dyDescent="0.2">
      <c r="A721" s="66">
        <v>100074</v>
      </c>
      <c r="B721" s="43" t="s">
        <v>66</v>
      </c>
      <c r="C721" s="43" t="s">
        <v>301</v>
      </c>
      <c r="D721" s="43">
        <v>43860</v>
      </c>
      <c r="E721" s="43">
        <v>24</v>
      </c>
      <c r="F721" s="43">
        <v>250.56</v>
      </c>
      <c r="G721" s="43">
        <v>5.32</v>
      </c>
      <c r="H721" s="43">
        <v>30.81</v>
      </c>
      <c r="I721" s="43">
        <v>0.28999999999999998</v>
      </c>
      <c r="J721" s="43">
        <v>22.41</v>
      </c>
      <c r="K721" s="43">
        <v>6.93</v>
      </c>
      <c r="L721" s="43">
        <v>7.6</v>
      </c>
      <c r="M721" s="43">
        <v>323.91000000000003</v>
      </c>
      <c r="N721" s="43">
        <v>64.78</v>
      </c>
      <c r="O721" s="43">
        <v>388.69</v>
      </c>
    </row>
    <row r="722" spans="1:15" x14ac:dyDescent="0.2">
      <c r="A722" s="66">
        <v>100074</v>
      </c>
      <c r="B722" s="43" t="s">
        <v>66</v>
      </c>
      <c r="C722" s="43" t="s">
        <v>301</v>
      </c>
      <c r="D722" s="43">
        <v>43861</v>
      </c>
      <c r="E722" s="43">
        <v>1</v>
      </c>
      <c r="F722" s="43">
        <v>250.56</v>
      </c>
      <c r="G722" s="43">
        <v>5.32</v>
      </c>
      <c r="H722" s="43">
        <v>30.81</v>
      </c>
      <c r="I722" s="43">
        <v>0.28999999999999998</v>
      </c>
      <c r="J722" s="43">
        <v>22.41</v>
      </c>
      <c r="K722" s="43">
        <v>6.93</v>
      </c>
      <c r="L722" s="43">
        <v>7.6</v>
      </c>
      <c r="M722" s="43">
        <v>323.91000000000003</v>
      </c>
      <c r="N722" s="43">
        <v>64.78</v>
      </c>
      <c r="O722" s="43">
        <v>388.69</v>
      </c>
    </row>
    <row r="723" spans="1:15" x14ac:dyDescent="0.2">
      <c r="A723" s="66">
        <v>100074</v>
      </c>
      <c r="B723" s="43" t="s">
        <v>66</v>
      </c>
      <c r="C723" s="43" t="s">
        <v>301</v>
      </c>
      <c r="D723" s="43">
        <v>43861</v>
      </c>
      <c r="E723" s="43">
        <v>2</v>
      </c>
      <c r="F723" s="43">
        <v>250.56</v>
      </c>
      <c r="G723" s="43">
        <v>5.32</v>
      </c>
      <c r="H723" s="43">
        <v>30.81</v>
      </c>
      <c r="I723" s="43">
        <v>0.28999999999999998</v>
      </c>
      <c r="J723" s="43">
        <v>22.41</v>
      </c>
      <c r="K723" s="43">
        <v>6.93</v>
      </c>
      <c r="L723" s="43">
        <v>7.6</v>
      </c>
      <c r="M723" s="43">
        <v>323.91000000000003</v>
      </c>
      <c r="N723" s="43">
        <v>64.78</v>
      </c>
      <c r="O723" s="43">
        <v>388.69</v>
      </c>
    </row>
    <row r="724" spans="1:15" x14ac:dyDescent="0.2">
      <c r="A724" s="66">
        <v>100074</v>
      </c>
      <c r="B724" s="43" t="s">
        <v>66</v>
      </c>
      <c r="C724" s="43" t="s">
        <v>301</v>
      </c>
      <c r="D724" s="43">
        <v>43861</v>
      </c>
      <c r="E724" s="43">
        <v>3</v>
      </c>
      <c r="F724" s="43">
        <v>250.56</v>
      </c>
      <c r="G724" s="43">
        <v>5.32</v>
      </c>
      <c r="H724" s="43">
        <v>30.81</v>
      </c>
      <c r="I724" s="43">
        <v>0.28999999999999998</v>
      </c>
      <c r="J724" s="43">
        <v>22.41</v>
      </c>
      <c r="K724" s="43">
        <v>6.93</v>
      </c>
      <c r="L724" s="43">
        <v>7.6</v>
      </c>
      <c r="M724" s="43">
        <v>323.91000000000003</v>
      </c>
      <c r="N724" s="43">
        <v>64.78</v>
      </c>
      <c r="O724" s="43">
        <v>388.69</v>
      </c>
    </row>
    <row r="725" spans="1:15" x14ac:dyDescent="0.2">
      <c r="A725" s="66">
        <v>100074</v>
      </c>
      <c r="B725" s="43" t="s">
        <v>66</v>
      </c>
      <c r="C725" s="43" t="s">
        <v>301</v>
      </c>
      <c r="D725" s="43">
        <v>43861</v>
      </c>
      <c r="E725" s="43">
        <v>4</v>
      </c>
      <c r="F725" s="43">
        <v>250.56</v>
      </c>
      <c r="G725" s="43">
        <v>5.32</v>
      </c>
      <c r="H725" s="43">
        <v>30.81</v>
      </c>
      <c r="I725" s="43">
        <v>0.28999999999999998</v>
      </c>
      <c r="J725" s="43">
        <v>22.41</v>
      </c>
      <c r="K725" s="43">
        <v>6.93</v>
      </c>
      <c r="L725" s="43">
        <v>7.6</v>
      </c>
      <c r="M725" s="43">
        <v>323.91000000000003</v>
      </c>
      <c r="N725" s="43">
        <v>64.78</v>
      </c>
      <c r="O725" s="43">
        <v>388.69</v>
      </c>
    </row>
    <row r="726" spans="1:15" x14ac:dyDescent="0.2">
      <c r="A726" s="66">
        <v>100074</v>
      </c>
      <c r="B726" s="43" t="s">
        <v>66</v>
      </c>
      <c r="C726" s="43" t="s">
        <v>301</v>
      </c>
      <c r="D726" s="43">
        <v>43861</v>
      </c>
      <c r="E726" s="43">
        <v>5</v>
      </c>
      <c r="F726" s="43">
        <v>250.56</v>
      </c>
      <c r="G726" s="43">
        <v>5.32</v>
      </c>
      <c r="H726" s="43">
        <v>35.299999999999997</v>
      </c>
      <c r="I726" s="43">
        <v>0.33</v>
      </c>
      <c r="J726" s="43">
        <v>22.41</v>
      </c>
      <c r="K726" s="43">
        <v>6.93</v>
      </c>
      <c r="L726" s="43">
        <v>7.6</v>
      </c>
      <c r="M726" s="43">
        <v>328.44</v>
      </c>
      <c r="N726" s="43">
        <v>65.69</v>
      </c>
      <c r="O726" s="43">
        <v>394.13</v>
      </c>
    </row>
    <row r="727" spans="1:15" x14ac:dyDescent="0.2">
      <c r="A727" s="66">
        <v>100074</v>
      </c>
      <c r="B727" s="43" t="s">
        <v>66</v>
      </c>
      <c r="C727" s="43" t="s">
        <v>301</v>
      </c>
      <c r="D727" s="43">
        <v>43861</v>
      </c>
      <c r="E727" s="43">
        <v>6</v>
      </c>
      <c r="F727" s="43">
        <v>250.56</v>
      </c>
      <c r="G727" s="43">
        <v>5.32</v>
      </c>
      <c r="H727" s="43">
        <v>35.299999999999997</v>
      </c>
      <c r="I727" s="43">
        <v>0.33</v>
      </c>
      <c r="J727" s="43">
        <v>22.41</v>
      </c>
      <c r="K727" s="43">
        <v>6.93</v>
      </c>
      <c r="L727" s="43">
        <v>7.6</v>
      </c>
      <c r="M727" s="43">
        <v>328.44</v>
      </c>
      <c r="N727" s="43">
        <v>65.69</v>
      </c>
      <c r="O727" s="43">
        <v>394.13</v>
      </c>
    </row>
    <row r="728" spans="1:15" x14ac:dyDescent="0.2">
      <c r="A728" s="66">
        <v>100074</v>
      </c>
      <c r="B728" s="43" t="s">
        <v>66</v>
      </c>
      <c r="C728" s="43" t="s">
        <v>301</v>
      </c>
      <c r="D728" s="43">
        <v>43861</v>
      </c>
      <c r="E728" s="43">
        <v>7</v>
      </c>
      <c r="F728" s="43">
        <v>250.56</v>
      </c>
      <c r="G728" s="43">
        <v>5.32</v>
      </c>
      <c r="H728" s="43">
        <v>35.299999999999997</v>
      </c>
      <c r="I728" s="43">
        <v>0.33</v>
      </c>
      <c r="J728" s="43">
        <v>22.41</v>
      </c>
      <c r="K728" s="43">
        <v>6.93</v>
      </c>
      <c r="L728" s="43">
        <v>7.6</v>
      </c>
      <c r="M728" s="43">
        <v>328.44</v>
      </c>
      <c r="N728" s="43">
        <v>65.69</v>
      </c>
      <c r="O728" s="43">
        <v>394.13</v>
      </c>
    </row>
    <row r="729" spans="1:15" x14ac:dyDescent="0.2">
      <c r="A729" s="66">
        <v>100074</v>
      </c>
      <c r="B729" s="43" t="s">
        <v>66</v>
      </c>
      <c r="C729" s="43" t="s">
        <v>301</v>
      </c>
      <c r="D729" s="43">
        <v>43861</v>
      </c>
      <c r="E729" s="43">
        <v>8</v>
      </c>
      <c r="F729" s="43">
        <v>250.56</v>
      </c>
      <c r="G729" s="43">
        <v>5.32</v>
      </c>
      <c r="H729" s="43">
        <v>35.299999999999997</v>
      </c>
      <c r="I729" s="43">
        <v>0.33</v>
      </c>
      <c r="J729" s="43">
        <v>22.41</v>
      </c>
      <c r="K729" s="43">
        <v>6.93</v>
      </c>
      <c r="L729" s="43">
        <v>7.6</v>
      </c>
      <c r="M729" s="43">
        <v>328.44</v>
      </c>
      <c r="N729" s="43">
        <v>65.69</v>
      </c>
      <c r="O729" s="43">
        <v>394.13</v>
      </c>
    </row>
    <row r="730" spans="1:15" x14ac:dyDescent="0.2">
      <c r="A730" s="66">
        <v>100074</v>
      </c>
      <c r="B730" s="43" t="s">
        <v>66</v>
      </c>
      <c r="C730" s="43" t="s">
        <v>301</v>
      </c>
      <c r="D730" s="43">
        <v>43861</v>
      </c>
      <c r="E730" s="43">
        <v>9</v>
      </c>
      <c r="F730" s="43">
        <v>250.56</v>
      </c>
      <c r="G730" s="43">
        <v>5.32</v>
      </c>
      <c r="H730" s="43">
        <v>35.299999999999997</v>
      </c>
      <c r="I730" s="43">
        <v>0.33</v>
      </c>
      <c r="J730" s="43">
        <v>22.41</v>
      </c>
      <c r="K730" s="43">
        <v>6.93</v>
      </c>
      <c r="L730" s="43">
        <v>7.6</v>
      </c>
      <c r="M730" s="43">
        <v>328.44</v>
      </c>
      <c r="N730" s="43">
        <v>65.69</v>
      </c>
      <c r="O730" s="43">
        <v>394.13</v>
      </c>
    </row>
    <row r="731" spans="1:15" x14ac:dyDescent="0.2">
      <c r="A731" s="66">
        <v>100074</v>
      </c>
      <c r="B731" s="43" t="s">
        <v>66</v>
      </c>
      <c r="C731" s="43" t="s">
        <v>301</v>
      </c>
      <c r="D731" s="43">
        <v>43861</v>
      </c>
      <c r="E731" s="43">
        <v>10</v>
      </c>
      <c r="F731" s="43">
        <v>250.56</v>
      </c>
      <c r="G731" s="43">
        <v>5.32</v>
      </c>
      <c r="H731" s="43">
        <v>38.71</v>
      </c>
      <c r="I731" s="43">
        <v>0.36</v>
      </c>
      <c r="J731" s="43">
        <v>22.41</v>
      </c>
      <c r="K731" s="43">
        <v>6.93</v>
      </c>
      <c r="L731" s="43">
        <v>7.6</v>
      </c>
      <c r="M731" s="43">
        <v>331.89</v>
      </c>
      <c r="N731" s="43">
        <v>66.38</v>
      </c>
      <c r="O731" s="43">
        <v>398.27</v>
      </c>
    </row>
    <row r="732" spans="1:15" x14ac:dyDescent="0.2">
      <c r="A732" s="66">
        <v>100074</v>
      </c>
      <c r="B732" s="43" t="s">
        <v>66</v>
      </c>
      <c r="C732" s="43" t="s">
        <v>301</v>
      </c>
      <c r="D732" s="43">
        <v>43861</v>
      </c>
      <c r="E732" s="43">
        <v>11</v>
      </c>
      <c r="F732" s="43">
        <v>250.56</v>
      </c>
      <c r="G732" s="43">
        <v>5.32</v>
      </c>
      <c r="H732" s="43">
        <v>38.71</v>
      </c>
      <c r="I732" s="43">
        <v>0.36</v>
      </c>
      <c r="J732" s="43">
        <v>22.41</v>
      </c>
      <c r="K732" s="43">
        <v>6.93</v>
      </c>
      <c r="L732" s="43">
        <v>7.6</v>
      </c>
      <c r="M732" s="43">
        <v>331.89</v>
      </c>
      <c r="N732" s="43">
        <v>66.38</v>
      </c>
      <c r="O732" s="43">
        <v>398.27</v>
      </c>
    </row>
    <row r="733" spans="1:15" x14ac:dyDescent="0.2">
      <c r="A733" s="66">
        <v>100074</v>
      </c>
      <c r="B733" s="43" t="s">
        <v>66</v>
      </c>
      <c r="C733" s="43" t="s">
        <v>301</v>
      </c>
      <c r="D733" s="43">
        <v>43861</v>
      </c>
      <c r="E733" s="43">
        <v>12</v>
      </c>
      <c r="F733" s="43">
        <v>250.56</v>
      </c>
      <c r="G733" s="43">
        <v>5.32</v>
      </c>
      <c r="H733" s="43">
        <v>38.71</v>
      </c>
      <c r="I733" s="43">
        <v>0.36</v>
      </c>
      <c r="J733" s="43">
        <v>22.41</v>
      </c>
      <c r="K733" s="43">
        <v>6.93</v>
      </c>
      <c r="L733" s="43">
        <v>7.6</v>
      </c>
      <c r="M733" s="43">
        <v>331.89</v>
      </c>
      <c r="N733" s="43">
        <v>66.38</v>
      </c>
      <c r="O733" s="43">
        <v>398.27</v>
      </c>
    </row>
    <row r="734" spans="1:15" x14ac:dyDescent="0.2">
      <c r="A734" s="66">
        <v>100074</v>
      </c>
      <c r="B734" s="43" t="s">
        <v>66</v>
      </c>
      <c r="C734" s="43" t="s">
        <v>301</v>
      </c>
      <c r="D734" s="43">
        <v>43861</v>
      </c>
      <c r="E734" s="43">
        <v>13</v>
      </c>
      <c r="F734" s="43">
        <v>250.56</v>
      </c>
      <c r="G734" s="43">
        <v>5.32</v>
      </c>
      <c r="H734" s="43">
        <v>35.299999999999997</v>
      </c>
      <c r="I734" s="43">
        <v>0.33</v>
      </c>
      <c r="J734" s="43">
        <v>22.41</v>
      </c>
      <c r="K734" s="43">
        <v>6.93</v>
      </c>
      <c r="L734" s="43">
        <v>7.6</v>
      </c>
      <c r="M734" s="43">
        <v>328.44</v>
      </c>
      <c r="N734" s="43">
        <v>65.69</v>
      </c>
      <c r="O734" s="43">
        <v>394.13</v>
      </c>
    </row>
    <row r="735" spans="1:15" x14ac:dyDescent="0.2">
      <c r="A735" s="66">
        <v>100074</v>
      </c>
      <c r="B735" s="43" t="s">
        <v>66</v>
      </c>
      <c r="C735" s="43" t="s">
        <v>301</v>
      </c>
      <c r="D735" s="43">
        <v>43861</v>
      </c>
      <c r="E735" s="43">
        <v>14</v>
      </c>
      <c r="F735" s="43">
        <v>250.56</v>
      </c>
      <c r="G735" s="43">
        <v>5.32</v>
      </c>
      <c r="H735" s="43">
        <v>35.299999999999997</v>
      </c>
      <c r="I735" s="43">
        <v>0.33</v>
      </c>
      <c r="J735" s="43">
        <v>22.41</v>
      </c>
      <c r="K735" s="43">
        <v>6.93</v>
      </c>
      <c r="L735" s="43">
        <v>7.6</v>
      </c>
      <c r="M735" s="43">
        <v>328.44</v>
      </c>
      <c r="N735" s="43">
        <v>65.69</v>
      </c>
      <c r="O735" s="43">
        <v>394.13</v>
      </c>
    </row>
    <row r="736" spans="1:15" x14ac:dyDescent="0.2">
      <c r="A736" s="66">
        <v>100074</v>
      </c>
      <c r="B736" s="43" t="s">
        <v>66</v>
      </c>
      <c r="C736" s="43" t="s">
        <v>301</v>
      </c>
      <c r="D736" s="43">
        <v>43861</v>
      </c>
      <c r="E736" s="43">
        <v>15</v>
      </c>
      <c r="F736" s="43">
        <v>250.56</v>
      </c>
      <c r="G736" s="43">
        <v>5.32</v>
      </c>
      <c r="H736" s="43">
        <v>35.299999999999997</v>
      </c>
      <c r="I736" s="43">
        <v>0.33</v>
      </c>
      <c r="J736" s="43">
        <v>22.41</v>
      </c>
      <c r="K736" s="43">
        <v>6.93</v>
      </c>
      <c r="L736" s="43">
        <v>7.6</v>
      </c>
      <c r="M736" s="43">
        <v>328.44</v>
      </c>
      <c r="N736" s="43">
        <v>65.69</v>
      </c>
      <c r="O736" s="43">
        <v>394.13</v>
      </c>
    </row>
    <row r="737" spans="1:15" x14ac:dyDescent="0.2">
      <c r="A737" s="66">
        <v>100074</v>
      </c>
      <c r="B737" s="43" t="s">
        <v>66</v>
      </c>
      <c r="C737" s="43" t="s">
        <v>301</v>
      </c>
      <c r="D737" s="43">
        <v>43861</v>
      </c>
      <c r="E737" s="43">
        <v>16</v>
      </c>
      <c r="F737" s="43">
        <v>250.56</v>
      </c>
      <c r="G737" s="43">
        <v>5.32</v>
      </c>
      <c r="H737" s="43">
        <v>35.299999999999997</v>
      </c>
      <c r="I737" s="43">
        <v>0.33</v>
      </c>
      <c r="J737" s="43">
        <v>22.41</v>
      </c>
      <c r="K737" s="43">
        <v>6.93</v>
      </c>
      <c r="L737" s="43">
        <v>7.6</v>
      </c>
      <c r="M737" s="43">
        <v>328.44</v>
      </c>
      <c r="N737" s="43">
        <v>65.69</v>
      </c>
      <c r="O737" s="43">
        <v>394.13</v>
      </c>
    </row>
    <row r="738" spans="1:15" x14ac:dyDescent="0.2">
      <c r="A738" s="66">
        <v>100074</v>
      </c>
      <c r="B738" s="43" t="s">
        <v>66</v>
      </c>
      <c r="C738" s="43" t="s">
        <v>301</v>
      </c>
      <c r="D738" s="43">
        <v>43861</v>
      </c>
      <c r="E738" s="43">
        <v>17</v>
      </c>
      <c r="F738" s="43">
        <v>250.56</v>
      </c>
      <c r="G738" s="43">
        <v>5.32</v>
      </c>
      <c r="H738" s="43">
        <v>35.299999999999997</v>
      </c>
      <c r="I738" s="43">
        <v>0.33</v>
      </c>
      <c r="J738" s="43">
        <v>22.41</v>
      </c>
      <c r="K738" s="43">
        <v>6.93</v>
      </c>
      <c r="L738" s="43">
        <v>7.6</v>
      </c>
      <c r="M738" s="43">
        <v>328.44</v>
      </c>
      <c r="N738" s="43">
        <v>65.69</v>
      </c>
      <c r="O738" s="43">
        <v>394.13</v>
      </c>
    </row>
    <row r="739" spans="1:15" x14ac:dyDescent="0.2">
      <c r="A739" s="66">
        <v>100074</v>
      </c>
      <c r="B739" s="43" t="s">
        <v>66</v>
      </c>
      <c r="C739" s="43" t="s">
        <v>301</v>
      </c>
      <c r="D739" s="43">
        <v>43861</v>
      </c>
      <c r="E739" s="43">
        <v>18</v>
      </c>
      <c r="F739" s="43">
        <v>250.56</v>
      </c>
      <c r="G739" s="43">
        <v>5.32</v>
      </c>
      <c r="H739" s="43">
        <v>35.299999999999997</v>
      </c>
      <c r="I739" s="43">
        <v>0.33</v>
      </c>
      <c r="J739" s="43">
        <v>22.41</v>
      </c>
      <c r="K739" s="43">
        <v>6.93</v>
      </c>
      <c r="L739" s="43">
        <v>7.6</v>
      </c>
      <c r="M739" s="43">
        <v>328.44</v>
      </c>
      <c r="N739" s="43">
        <v>65.69</v>
      </c>
      <c r="O739" s="43">
        <v>394.13</v>
      </c>
    </row>
    <row r="740" spans="1:15" x14ac:dyDescent="0.2">
      <c r="A740" s="66">
        <v>100074</v>
      </c>
      <c r="B740" s="43" t="s">
        <v>66</v>
      </c>
      <c r="C740" s="43" t="s">
        <v>301</v>
      </c>
      <c r="D740" s="43">
        <v>43861</v>
      </c>
      <c r="E740" s="43">
        <v>19</v>
      </c>
      <c r="F740" s="43">
        <v>250.56</v>
      </c>
      <c r="G740" s="43">
        <v>5.32</v>
      </c>
      <c r="H740" s="43">
        <v>38.71</v>
      </c>
      <c r="I740" s="43">
        <v>0.36</v>
      </c>
      <c r="J740" s="43">
        <v>22.41</v>
      </c>
      <c r="K740" s="43">
        <v>6.93</v>
      </c>
      <c r="L740" s="43">
        <v>7.6</v>
      </c>
      <c r="M740" s="43">
        <v>331.89</v>
      </c>
      <c r="N740" s="43">
        <v>66.38</v>
      </c>
      <c r="O740" s="43">
        <v>398.27</v>
      </c>
    </row>
    <row r="741" spans="1:15" x14ac:dyDescent="0.2">
      <c r="A741" s="66">
        <v>100074</v>
      </c>
      <c r="B741" s="43" t="s">
        <v>66</v>
      </c>
      <c r="C741" s="43" t="s">
        <v>301</v>
      </c>
      <c r="D741" s="43">
        <v>43861</v>
      </c>
      <c r="E741" s="43">
        <v>20</v>
      </c>
      <c r="F741" s="43">
        <v>250.56</v>
      </c>
      <c r="G741" s="43">
        <v>5.32</v>
      </c>
      <c r="H741" s="43">
        <v>38.71</v>
      </c>
      <c r="I741" s="43">
        <v>0.36</v>
      </c>
      <c r="J741" s="43">
        <v>22.41</v>
      </c>
      <c r="K741" s="43">
        <v>6.93</v>
      </c>
      <c r="L741" s="43">
        <v>7.6</v>
      </c>
      <c r="M741" s="43">
        <v>331.89</v>
      </c>
      <c r="N741" s="43">
        <v>66.38</v>
      </c>
      <c r="O741" s="43">
        <v>398.27</v>
      </c>
    </row>
    <row r="742" spans="1:15" x14ac:dyDescent="0.2">
      <c r="A742" s="66">
        <v>100074</v>
      </c>
      <c r="B742" s="43" t="s">
        <v>66</v>
      </c>
      <c r="C742" s="43" t="s">
        <v>301</v>
      </c>
      <c r="D742" s="43">
        <v>43861</v>
      </c>
      <c r="E742" s="43">
        <v>21</v>
      </c>
      <c r="F742" s="43">
        <v>250.56</v>
      </c>
      <c r="G742" s="43">
        <v>5.32</v>
      </c>
      <c r="H742" s="43">
        <v>38.71</v>
      </c>
      <c r="I742" s="43">
        <v>0.36</v>
      </c>
      <c r="J742" s="43">
        <v>22.41</v>
      </c>
      <c r="K742" s="43">
        <v>6.93</v>
      </c>
      <c r="L742" s="43">
        <v>7.6</v>
      </c>
      <c r="M742" s="43">
        <v>331.89</v>
      </c>
      <c r="N742" s="43">
        <v>66.38</v>
      </c>
      <c r="O742" s="43">
        <v>398.27</v>
      </c>
    </row>
    <row r="743" spans="1:15" x14ac:dyDescent="0.2">
      <c r="A743" s="66">
        <v>100074</v>
      </c>
      <c r="B743" s="43" t="s">
        <v>66</v>
      </c>
      <c r="C743" s="43" t="s">
        <v>301</v>
      </c>
      <c r="D743" s="43">
        <v>43861</v>
      </c>
      <c r="E743" s="43">
        <v>22</v>
      </c>
      <c r="F743" s="43">
        <v>250.56</v>
      </c>
      <c r="G743" s="43">
        <v>5.32</v>
      </c>
      <c r="H743" s="43">
        <v>35.299999999999997</v>
      </c>
      <c r="I743" s="43">
        <v>0.33</v>
      </c>
      <c r="J743" s="43">
        <v>22.41</v>
      </c>
      <c r="K743" s="43">
        <v>6.93</v>
      </c>
      <c r="L743" s="43">
        <v>7.6</v>
      </c>
      <c r="M743" s="43">
        <v>328.44</v>
      </c>
      <c r="N743" s="43">
        <v>65.69</v>
      </c>
      <c r="O743" s="43">
        <v>394.13</v>
      </c>
    </row>
    <row r="744" spans="1:15" x14ac:dyDescent="0.2">
      <c r="A744" s="66">
        <v>100074</v>
      </c>
      <c r="B744" s="43" t="s">
        <v>66</v>
      </c>
      <c r="C744" s="43" t="s">
        <v>301</v>
      </c>
      <c r="D744" s="43">
        <v>43861</v>
      </c>
      <c r="E744" s="43">
        <v>23</v>
      </c>
      <c r="F744" s="43">
        <v>250.56</v>
      </c>
      <c r="G744" s="43">
        <v>5.32</v>
      </c>
      <c r="H744" s="43">
        <v>35.299999999999997</v>
      </c>
      <c r="I744" s="43">
        <v>0.33</v>
      </c>
      <c r="J744" s="43">
        <v>22.41</v>
      </c>
      <c r="K744" s="43">
        <v>6.93</v>
      </c>
      <c r="L744" s="43">
        <v>7.6</v>
      </c>
      <c r="M744" s="43">
        <v>328.44</v>
      </c>
      <c r="N744" s="43">
        <v>65.69</v>
      </c>
      <c r="O744" s="43">
        <v>394.13</v>
      </c>
    </row>
    <row r="745" spans="1:15" x14ac:dyDescent="0.2">
      <c r="A745" s="66">
        <v>100074</v>
      </c>
      <c r="B745" s="43" t="s">
        <v>66</v>
      </c>
      <c r="C745" s="43" t="s">
        <v>301</v>
      </c>
      <c r="D745" s="43">
        <v>43861</v>
      </c>
      <c r="E745" s="43">
        <v>24</v>
      </c>
      <c r="F745" s="43">
        <v>250.56</v>
      </c>
      <c r="G745" s="43">
        <v>5.32</v>
      </c>
      <c r="H745" s="43">
        <v>30.81</v>
      </c>
      <c r="I745" s="43">
        <v>0.28999999999999998</v>
      </c>
      <c r="J745" s="43">
        <v>22.41</v>
      </c>
      <c r="K745" s="43">
        <v>6.93</v>
      </c>
      <c r="L745" s="43">
        <v>7.6</v>
      </c>
      <c r="M745" s="43">
        <v>323.91000000000003</v>
      </c>
      <c r="N745" s="43">
        <v>64.78</v>
      </c>
      <c r="O745" s="43">
        <v>388.69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F32"/>
  <sheetViews>
    <sheetView zoomScale="90" zoomScaleNormal="90" workbookViewId="0">
      <selection activeCell="C19" sqref="C19"/>
    </sheetView>
  </sheetViews>
  <sheetFormatPr baseColWidth="10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7" width="11.5546875" style="32"/>
    <col min="8" max="8" width="11.5546875" style="44"/>
    <col min="9" max="16384" width="11.5546875" style="32"/>
  </cols>
  <sheetData>
    <row r="1" spans="1:84" x14ac:dyDescent="0.2">
      <c r="A1" s="44" t="s">
        <v>169</v>
      </c>
      <c r="B1" s="32" t="s">
        <v>170</v>
      </c>
      <c r="C1" s="44" t="s">
        <v>171</v>
      </c>
      <c r="D1" s="32" t="s">
        <v>172</v>
      </c>
      <c r="E1" s="32" t="s">
        <v>173</v>
      </c>
      <c r="F1" s="32" t="s">
        <v>174</v>
      </c>
      <c r="G1" s="32" t="s">
        <v>175</v>
      </c>
      <c r="H1" s="44" t="s">
        <v>176</v>
      </c>
      <c r="I1" s="32" t="s">
        <v>177</v>
      </c>
      <c r="J1" s="32" t="s">
        <v>178</v>
      </c>
      <c r="K1" s="32" t="s">
        <v>179</v>
      </c>
      <c r="L1" s="32" t="s">
        <v>180</v>
      </c>
      <c r="M1" s="32" t="s">
        <v>181</v>
      </c>
      <c r="N1" s="32" t="s">
        <v>182</v>
      </c>
      <c r="O1" s="32" t="s">
        <v>183</v>
      </c>
      <c r="P1" s="32" t="s">
        <v>184</v>
      </c>
      <c r="Q1" s="32" t="s">
        <v>185</v>
      </c>
      <c r="R1" s="32" t="s">
        <v>186</v>
      </c>
      <c r="S1" s="32" t="s">
        <v>187</v>
      </c>
      <c r="T1" s="32" t="s">
        <v>188</v>
      </c>
      <c r="U1" s="32" t="s">
        <v>189</v>
      </c>
      <c r="V1" s="32" t="s">
        <v>190</v>
      </c>
      <c r="W1" s="32" t="s">
        <v>191</v>
      </c>
      <c r="X1" s="32" t="s">
        <v>192</v>
      </c>
      <c r="Y1" s="32" t="s">
        <v>193</v>
      </c>
      <c r="Z1" s="32" t="s">
        <v>194</v>
      </c>
      <c r="AA1" s="32" t="s">
        <v>195</v>
      </c>
      <c r="AB1" s="32" t="s">
        <v>196</v>
      </c>
      <c r="AC1" s="32" t="s">
        <v>197</v>
      </c>
      <c r="AD1" s="32" t="s">
        <v>198</v>
      </c>
      <c r="AE1" s="32" t="s">
        <v>199</v>
      </c>
      <c r="AF1" s="32" t="s">
        <v>200</v>
      </c>
      <c r="AG1" s="32" t="s">
        <v>201</v>
      </c>
      <c r="AH1" s="32" t="s">
        <v>202</v>
      </c>
      <c r="AI1" s="32" t="s">
        <v>203</v>
      </c>
      <c r="AJ1" s="32" t="s">
        <v>204</v>
      </c>
      <c r="AK1" s="32" t="s">
        <v>205</v>
      </c>
      <c r="AL1" s="32" t="s">
        <v>206</v>
      </c>
      <c r="AM1" s="32" t="s">
        <v>207</v>
      </c>
      <c r="AN1" s="32" t="s">
        <v>208</v>
      </c>
      <c r="AO1" s="32" t="s">
        <v>209</v>
      </c>
      <c r="AP1" s="32" t="s">
        <v>210</v>
      </c>
      <c r="AQ1" s="32" t="s">
        <v>211</v>
      </c>
      <c r="AR1" s="32" t="s">
        <v>212</v>
      </c>
      <c r="AS1" s="32" t="s">
        <v>213</v>
      </c>
      <c r="AT1" s="32" t="s">
        <v>214</v>
      </c>
      <c r="AU1" s="32" t="s">
        <v>215</v>
      </c>
      <c r="AV1" s="32" t="s">
        <v>216</v>
      </c>
      <c r="AW1" s="32" t="s">
        <v>217</v>
      </c>
      <c r="AX1" s="32" t="s">
        <v>218</v>
      </c>
      <c r="AY1" s="32" t="s">
        <v>219</v>
      </c>
      <c r="AZ1" s="32" t="s">
        <v>220</v>
      </c>
      <c r="BA1" s="32" t="s">
        <v>221</v>
      </c>
      <c r="BB1" s="32" t="s">
        <v>222</v>
      </c>
      <c r="BC1" s="32" t="s">
        <v>223</v>
      </c>
      <c r="BD1" s="32" t="s">
        <v>224</v>
      </c>
      <c r="BE1" s="32" t="s">
        <v>225</v>
      </c>
      <c r="BF1" s="32" t="s">
        <v>226</v>
      </c>
      <c r="BG1" s="32" t="s">
        <v>227</v>
      </c>
      <c r="BH1" s="32" t="s">
        <v>228</v>
      </c>
      <c r="BI1" s="32" t="s">
        <v>229</v>
      </c>
      <c r="BJ1" s="32" t="s">
        <v>230</v>
      </c>
      <c r="BK1" s="32" t="s">
        <v>231</v>
      </c>
      <c r="BL1" s="32" t="s">
        <v>232</v>
      </c>
      <c r="BM1" s="32" t="s">
        <v>233</v>
      </c>
      <c r="BN1" s="32" t="s">
        <v>234</v>
      </c>
      <c r="BO1" s="32" t="s">
        <v>235</v>
      </c>
      <c r="BP1" s="32" t="s">
        <v>236</v>
      </c>
      <c r="BQ1" s="32" t="s">
        <v>237</v>
      </c>
      <c r="BR1" s="32" t="s">
        <v>238</v>
      </c>
      <c r="BS1" s="32" t="s">
        <v>239</v>
      </c>
      <c r="BT1" s="32" t="s">
        <v>240</v>
      </c>
      <c r="BU1" s="32" t="s">
        <v>241</v>
      </c>
      <c r="BV1" s="32" t="s">
        <v>242</v>
      </c>
      <c r="BW1" s="32" t="s">
        <v>243</v>
      </c>
      <c r="BX1" s="32" t="s">
        <v>244</v>
      </c>
      <c r="BY1" s="32" t="s">
        <v>245</v>
      </c>
      <c r="BZ1" s="32" t="s">
        <v>246</v>
      </c>
      <c r="CA1" s="32" t="s">
        <v>247</v>
      </c>
      <c r="CB1" s="32" t="s">
        <v>248</v>
      </c>
      <c r="CC1" s="32" t="s">
        <v>169</v>
      </c>
      <c r="CD1" s="32" t="s">
        <v>249</v>
      </c>
      <c r="CE1" s="32" t="s">
        <v>250</v>
      </c>
      <c r="CF1" s="32" t="s">
        <v>251</v>
      </c>
    </row>
    <row r="2" spans="1:84" x14ac:dyDescent="0.2">
      <c r="A2" s="32">
        <v>100074</v>
      </c>
      <c r="B2" s="32" t="s">
        <v>66</v>
      </c>
      <c r="C2" s="44" t="s">
        <v>301</v>
      </c>
      <c r="D2" s="32">
        <v>25</v>
      </c>
      <c r="E2" s="32" t="s">
        <v>165</v>
      </c>
      <c r="F2" s="32" t="s">
        <v>252</v>
      </c>
      <c r="G2" s="32">
        <v>4</v>
      </c>
      <c r="H2" s="44">
        <v>43831</v>
      </c>
      <c r="I2" s="32">
        <v>17520</v>
      </c>
      <c r="J2" s="32">
        <v>17200</v>
      </c>
      <c r="K2" s="32">
        <v>17280</v>
      </c>
      <c r="L2" s="32">
        <v>16600</v>
      </c>
      <c r="M2" s="32">
        <v>17160</v>
      </c>
      <c r="N2" s="32">
        <v>17520</v>
      </c>
      <c r="O2" s="32">
        <v>16680</v>
      </c>
      <c r="P2" s="32">
        <v>16520</v>
      </c>
      <c r="Q2" s="32">
        <v>16760</v>
      </c>
      <c r="R2" s="32">
        <v>16640</v>
      </c>
      <c r="S2" s="32">
        <v>16720</v>
      </c>
      <c r="T2" s="32">
        <v>17240</v>
      </c>
      <c r="U2" s="32">
        <v>17280</v>
      </c>
      <c r="V2" s="32">
        <v>16760</v>
      </c>
      <c r="W2" s="32">
        <v>16960</v>
      </c>
      <c r="X2" s="32">
        <v>16400</v>
      </c>
      <c r="Y2" s="32">
        <v>16080</v>
      </c>
      <c r="Z2" s="32">
        <v>16800</v>
      </c>
      <c r="AA2" s="32">
        <v>17560</v>
      </c>
      <c r="AB2" s="32">
        <v>17240</v>
      </c>
      <c r="AC2" s="32">
        <v>17360</v>
      </c>
      <c r="AD2" s="32">
        <v>17400</v>
      </c>
      <c r="AE2" s="32">
        <v>16920</v>
      </c>
      <c r="AF2" s="32">
        <v>16160</v>
      </c>
      <c r="AG2" s="32">
        <v>3360</v>
      </c>
      <c r="AH2" s="32">
        <v>3040</v>
      </c>
      <c r="AI2" s="32">
        <v>3120</v>
      </c>
      <c r="AJ2" s="32">
        <v>2440</v>
      </c>
      <c r="AK2" s="32">
        <v>1640</v>
      </c>
      <c r="AL2" s="32">
        <v>1960</v>
      </c>
      <c r="AM2" s="32">
        <v>1440</v>
      </c>
      <c r="AN2" s="32">
        <v>1560</v>
      </c>
      <c r="AO2" s="32">
        <v>1880</v>
      </c>
      <c r="AP2" s="32">
        <v>1480</v>
      </c>
      <c r="AQ2" s="32">
        <v>1520</v>
      </c>
      <c r="AR2" s="32">
        <v>1880</v>
      </c>
      <c r="AS2" s="32">
        <v>1880</v>
      </c>
      <c r="AT2" s="32">
        <v>2000</v>
      </c>
      <c r="AU2" s="32">
        <v>1480</v>
      </c>
      <c r="AV2" s="32">
        <v>1480</v>
      </c>
      <c r="AW2" s="32">
        <v>880</v>
      </c>
      <c r="AX2" s="32">
        <v>1400</v>
      </c>
      <c r="AY2" s="32">
        <v>1840</v>
      </c>
      <c r="AZ2" s="32">
        <v>1520</v>
      </c>
      <c r="BA2" s="32">
        <v>1040</v>
      </c>
      <c r="BB2" s="32">
        <v>480</v>
      </c>
      <c r="BC2" s="32">
        <v>120</v>
      </c>
      <c r="BD2" s="32">
        <v>400</v>
      </c>
      <c r="BE2" s="32">
        <v>0</v>
      </c>
      <c r="BF2" s="32">
        <v>0</v>
      </c>
      <c r="BG2" s="32">
        <v>0</v>
      </c>
      <c r="BH2" s="32">
        <v>0</v>
      </c>
      <c r="BI2" s="32">
        <v>0</v>
      </c>
      <c r="BJ2" s="32">
        <v>0</v>
      </c>
      <c r="BK2" s="32">
        <v>0</v>
      </c>
      <c r="BL2" s="32">
        <v>0</v>
      </c>
      <c r="BM2" s="32">
        <v>0</v>
      </c>
      <c r="BN2" s="32">
        <v>0</v>
      </c>
      <c r="BO2" s="32">
        <v>0</v>
      </c>
      <c r="BP2" s="32">
        <v>0</v>
      </c>
      <c r="BQ2" s="32">
        <v>0</v>
      </c>
      <c r="BR2" s="32">
        <v>0</v>
      </c>
      <c r="BS2" s="32">
        <v>0</v>
      </c>
      <c r="BT2" s="32">
        <v>0</v>
      </c>
      <c r="BU2" s="32">
        <v>0</v>
      </c>
      <c r="BV2" s="32">
        <v>0</v>
      </c>
      <c r="BW2" s="32">
        <v>0</v>
      </c>
      <c r="BX2" s="32">
        <v>0</v>
      </c>
      <c r="BY2" s="32">
        <v>0</v>
      </c>
      <c r="BZ2" s="32">
        <v>0</v>
      </c>
      <c r="CA2" s="32">
        <v>0</v>
      </c>
      <c r="CB2" s="32">
        <v>0</v>
      </c>
      <c r="CC2" s="32">
        <v>100074</v>
      </c>
      <c r="CD2" s="32">
        <v>406760</v>
      </c>
      <c r="CE2" s="32">
        <v>39840</v>
      </c>
      <c r="CF2" s="32">
        <v>0</v>
      </c>
    </row>
    <row r="3" spans="1:84" x14ac:dyDescent="0.2">
      <c r="A3" s="32">
        <v>100074</v>
      </c>
      <c r="B3" s="32" t="s">
        <v>66</v>
      </c>
      <c r="C3" s="44" t="s">
        <v>301</v>
      </c>
      <c r="D3" s="32">
        <v>25</v>
      </c>
      <c r="E3" s="32" t="s">
        <v>165</v>
      </c>
      <c r="F3" s="32" t="s">
        <v>252</v>
      </c>
      <c r="G3" s="32">
        <v>4</v>
      </c>
      <c r="H3" s="44">
        <v>43832</v>
      </c>
      <c r="I3" s="32">
        <v>16880</v>
      </c>
      <c r="J3" s="32">
        <v>17040</v>
      </c>
      <c r="K3" s="32">
        <v>17320</v>
      </c>
      <c r="L3" s="32">
        <v>17000</v>
      </c>
      <c r="M3" s="32">
        <v>17000</v>
      </c>
      <c r="N3" s="32">
        <v>16480</v>
      </c>
      <c r="O3" s="32">
        <v>17080</v>
      </c>
      <c r="P3" s="32">
        <v>16760</v>
      </c>
      <c r="Q3" s="32">
        <v>16560</v>
      </c>
      <c r="R3" s="32">
        <v>17120</v>
      </c>
      <c r="S3" s="32">
        <v>17440</v>
      </c>
      <c r="T3" s="32">
        <v>16200</v>
      </c>
      <c r="U3" s="32">
        <v>16040</v>
      </c>
      <c r="V3" s="32">
        <v>16320</v>
      </c>
      <c r="W3" s="32">
        <v>17200</v>
      </c>
      <c r="X3" s="32">
        <v>16600</v>
      </c>
      <c r="Y3" s="32">
        <v>15800</v>
      </c>
      <c r="Z3" s="32">
        <v>15720</v>
      </c>
      <c r="AA3" s="32">
        <v>15920</v>
      </c>
      <c r="AB3" s="32">
        <v>16360</v>
      </c>
      <c r="AC3" s="32">
        <v>16960</v>
      </c>
      <c r="AD3" s="32">
        <v>16800</v>
      </c>
      <c r="AE3" s="32">
        <v>16640</v>
      </c>
      <c r="AF3" s="32">
        <v>16800</v>
      </c>
      <c r="AG3" s="32">
        <v>0</v>
      </c>
      <c r="AH3" s="32">
        <v>0</v>
      </c>
      <c r="AI3" s="32">
        <v>0</v>
      </c>
      <c r="AJ3" s="32">
        <v>1320</v>
      </c>
      <c r="AK3" s="32">
        <v>1600</v>
      </c>
      <c r="AL3" s="32">
        <v>1240</v>
      </c>
      <c r="AM3" s="32">
        <v>1760</v>
      </c>
      <c r="AN3" s="32">
        <v>1480</v>
      </c>
      <c r="AO3" s="32">
        <v>160</v>
      </c>
      <c r="AP3" s="32">
        <v>0</v>
      </c>
      <c r="AQ3" s="32">
        <v>0</v>
      </c>
      <c r="AR3" s="32">
        <v>0</v>
      </c>
      <c r="AS3" s="32">
        <v>640</v>
      </c>
      <c r="AT3" s="32">
        <v>1800</v>
      </c>
      <c r="AU3" s="32">
        <v>120</v>
      </c>
      <c r="AV3" s="32">
        <v>0</v>
      </c>
      <c r="AW3" s="32">
        <v>40</v>
      </c>
      <c r="AX3" s="32">
        <v>80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  <c r="BP3" s="32">
        <v>0</v>
      </c>
      <c r="BQ3" s="32">
        <v>0</v>
      </c>
      <c r="BR3" s="32">
        <v>0</v>
      </c>
      <c r="BS3" s="32">
        <v>0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32">
        <v>0</v>
      </c>
      <c r="BZ3" s="32">
        <v>0</v>
      </c>
      <c r="CA3" s="32">
        <v>0</v>
      </c>
      <c r="CB3" s="32">
        <v>0</v>
      </c>
      <c r="CC3" s="32">
        <v>100074</v>
      </c>
      <c r="CD3" s="32">
        <v>400040</v>
      </c>
      <c r="CE3" s="32">
        <v>10240</v>
      </c>
      <c r="CF3" s="32">
        <v>0</v>
      </c>
    </row>
    <row r="4" spans="1:84" x14ac:dyDescent="0.2">
      <c r="A4" s="32">
        <v>100074</v>
      </c>
      <c r="B4" s="32" t="s">
        <v>66</v>
      </c>
      <c r="C4" s="44" t="s">
        <v>301</v>
      </c>
      <c r="D4" s="32">
        <v>25</v>
      </c>
      <c r="E4" s="32" t="s">
        <v>165</v>
      </c>
      <c r="F4" s="32" t="s">
        <v>252</v>
      </c>
      <c r="G4" s="32">
        <v>4</v>
      </c>
      <c r="H4" s="44">
        <v>43833</v>
      </c>
      <c r="I4" s="32">
        <v>16120</v>
      </c>
      <c r="J4" s="32">
        <v>16240</v>
      </c>
      <c r="K4" s="32">
        <v>16840</v>
      </c>
      <c r="L4" s="32">
        <v>17160</v>
      </c>
      <c r="M4" s="32">
        <v>17360</v>
      </c>
      <c r="N4" s="32">
        <v>16840</v>
      </c>
      <c r="O4" s="32">
        <v>16920</v>
      </c>
      <c r="P4" s="32">
        <v>16280</v>
      </c>
      <c r="Q4" s="32">
        <v>15800</v>
      </c>
      <c r="R4" s="32">
        <v>17320</v>
      </c>
      <c r="S4" s="32">
        <v>18040</v>
      </c>
      <c r="T4" s="32">
        <v>17640</v>
      </c>
      <c r="U4" s="32">
        <v>14280</v>
      </c>
      <c r="V4" s="32">
        <v>14920</v>
      </c>
      <c r="W4" s="32">
        <v>16880</v>
      </c>
      <c r="X4" s="32">
        <v>16840</v>
      </c>
      <c r="Y4" s="32">
        <v>16840</v>
      </c>
      <c r="Z4" s="32">
        <v>17360</v>
      </c>
      <c r="AA4" s="32">
        <v>16640</v>
      </c>
      <c r="AB4" s="32">
        <v>13480</v>
      </c>
      <c r="AC4" s="32">
        <v>16720</v>
      </c>
      <c r="AD4" s="32">
        <v>16880</v>
      </c>
      <c r="AE4" s="32">
        <v>17160</v>
      </c>
      <c r="AF4" s="32">
        <v>17240</v>
      </c>
      <c r="AG4" s="32">
        <v>0</v>
      </c>
      <c r="AH4" s="32">
        <v>40</v>
      </c>
      <c r="AI4" s="32">
        <v>40</v>
      </c>
      <c r="AJ4" s="32">
        <v>1840</v>
      </c>
      <c r="AK4" s="32">
        <v>2160</v>
      </c>
      <c r="AL4" s="32">
        <v>1720</v>
      </c>
      <c r="AM4" s="32">
        <v>1960</v>
      </c>
      <c r="AN4" s="32">
        <v>1400</v>
      </c>
      <c r="AO4" s="32">
        <v>2360</v>
      </c>
      <c r="AP4" s="32">
        <v>640</v>
      </c>
      <c r="AQ4" s="32">
        <v>240</v>
      </c>
      <c r="AR4" s="32">
        <v>720</v>
      </c>
      <c r="AS4" s="32">
        <v>1440</v>
      </c>
      <c r="AT4" s="32">
        <v>520</v>
      </c>
      <c r="AU4" s="32">
        <v>80</v>
      </c>
      <c r="AV4" s="32">
        <v>360</v>
      </c>
      <c r="AW4" s="32">
        <v>2080</v>
      </c>
      <c r="AX4" s="32">
        <v>1920</v>
      </c>
      <c r="AY4" s="32">
        <v>1480</v>
      </c>
      <c r="AZ4" s="32">
        <v>1960</v>
      </c>
      <c r="BA4" s="32">
        <v>3880</v>
      </c>
      <c r="BB4" s="32">
        <v>2440</v>
      </c>
      <c r="BC4" s="32">
        <v>1840</v>
      </c>
      <c r="BD4" s="32">
        <v>1800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  <c r="BP4" s="32">
        <v>0</v>
      </c>
      <c r="BQ4" s="32">
        <v>0</v>
      </c>
      <c r="BR4" s="32">
        <v>0</v>
      </c>
      <c r="BS4" s="32">
        <v>0</v>
      </c>
      <c r="BT4" s="32">
        <v>0</v>
      </c>
      <c r="BU4" s="32">
        <v>0</v>
      </c>
      <c r="BV4" s="32">
        <v>0</v>
      </c>
      <c r="BW4" s="32">
        <v>0</v>
      </c>
      <c r="BX4" s="32">
        <v>0</v>
      </c>
      <c r="BY4" s="32">
        <v>0</v>
      </c>
      <c r="BZ4" s="32">
        <v>0</v>
      </c>
      <c r="CA4" s="32">
        <v>0</v>
      </c>
      <c r="CB4" s="32">
        <v>0</v>
      </c>
      <c r="CC4" s="32">
        <v>100074</v>
      </c>
      <c r="CD4" s="32">
        <v>397800</v>
      </c>
      <c r="CE4" s="32">
        <v>32920</v>
      </c>
      <c r="CF4" s="32">
        <v>0</v>
      </c>
    </row>
    <row r="5" spans="1:84" x14ac:dyDescent="0.2">
      <c r="A5" s="32">
        <v>100074</v>
      </c>
      <c r="B5" s="32" t="s">
        <v>66</v>
      </c>
      <c r="C5" s="44" t="s">
        <v>301</v>
      </c>
      <c r="D5" s="32">
        <v>25</v>
      </c>
      <c r="E5" s="32" t="s">
        <v>165</v>
      </c>
      <c r="F5" s="32" t="s">
        <v>252</v>
      </c>
      <c r="G5" s="32">
        <v>4</v>
      </c>
      <c r="H5" s="44">
        <v>43834</v>
      </c>
      <c r="I5" s="32">
        <v>16840</v>
      </c>
      <c r="J5" s="32">
        <v>17000</v>
      </c>
      <c r="K5" s="32">
        <v>16360</v>
      </c>
      <c r="L5" s="32">
        <v>16720</v>
      </c>
      <c r="M5" s="32">
        <v>17080</v>
      </c>
      <c r="N5" s="32">
        <v>16960</v>
      </c>
      <c r="O5" s="32">
        <v>17200</v>
      </c>
      <c r="P5" s="32">
        <v>17400</v>
      </c>
      <c r="Q5" s="32">
        <v>17000</v>
      </c>
      <c r="R5" s="32">
        <v>16480</v>
      </c>
      <c r="S5" s="32">
        <v>16960</v>
      </c>
      <c r="T5" s="32">
        <v>17200</v>
      </c>
      <c r="U5" s="32">
        <v>16640</v>
      </c>
      <c r="V5" s="32">
        <v>17160</v>
      </c>
      <c r="W5" s="32">
        <v>17520</v>
      </c>
      <c r="X5" s="32">
        <v>16880</v>
      </c>
      <c r="Y5" s="32">
        <v>16600</v>
      </c>
      <c r="Z5" s="32">
        <v>16680</v>
      </c>
      <c r="AA5" s="32">
        <v>17360</v>
      </c>
      <c r="AB5" s="32">
        <v>17280</v>
      </c>
      <c r="AC5" s="32">
        <v>16920</v>
      </c>
      <c r="AD5" s="32">
        <v>16720</v>
      </c>
      <c r="AE5" s="32">
        <v>16000</v>
      </c>
      <c r="AF5" s="32">
        <v>16800</v>
      </c>
      <c r="AG5" s="32">
        <v>2040</v>
      </c>
      <c r="AH5" s="32">
        <v>1640</v>
      </c>
      <c r="AI5" s="32">
        <v>1120</v>
      </c>
      <c r="AJ5" s="32">
        <v>1480</v>
      </c>
      <c r="AK5" s="32">
        <v>1800</v>
      </c>
      <c r="AL5" s="32">
        <v>1760</v>
      </c>
      <c r="AM5" s="32">
        <v>2040</v>
      </c>
      <c r="AN5" s="32">
        <v>2160</v>
      </c>
      <c r="AO5" s="32">
        <v>1880</v>
      </c>
      <c r="AP5" s="32">
        <v>1400</v>
      </c>
      <c r="AQ5" s="32">
        <v>1680</v>
      </c>
      <c r="AR5" s="32">
        <v>1320</v>
      </c>
      <c r="AS5" s="32">
        <v>200</v>
      </c>
      <c r="AT5" s="32">
        <v>40</v>
      </c>
      <c r="AU5" s="32">
        <v>0</v>
      </c>
      <c r="AV5" s="32">
        <v>200</v>
      </c>
      <c r="AW5" s="32">
        <v>280</v>
      </c>
      <c r="AX5" s="32">
        <v>1520</v>
      </c>
      <c r="AY5" s="32">
        <v>1960</v>
      </c>
      <c r="AZ5" s="32">
        <v>1800</v>
      </c>
      <c r="BA5" s="32">
        <v>1480</v>
      </c>
      <c r="BB5" s="32">
        <v>1360</v>
      </c>
      <c r="BC5" s="32">
        <v>1160</v>
      </c>
      <c r="BD5" s="32">
        <v>1560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32">
        <v>0</v>
      </c>
      <c r="BY5" s="32">
        <v>0</v>
      </c>
      <c r="BZ5" s="32">
        <v>0</v>
      </c>
      <c r="CA5" s="32">
        <v>0</v>
      </c>
      <c r="CB5" s="32">
        <v>0</v>
      </c>
      <c r="CC5" s="32">
        <v>100074</v>
      </c>
      <c r="CD5" s="32">
        <v>405760</v>
      </c>
      <c r="CE5" s="32">
        <v>31880</v>
      </c>
      <c r="CF5" s="32">
        <v>0</v>
      </c>
    </row>
    <row r="6" spans="1:84" x14ac:dyDescent="0.2">
      <c r="A6" s="32">
        <v>100074</v>
      </c>
      <c r="B6" s="32" t="s">
        <v>66</v>
      </c>
      <c r="C6" s="44" t="s">
        <v>301</v>
      </c>
      <c r="D6" s="32">
        <v>25</v>
      </c>
      <c r="E6" s="32" t="s">
        <v>165</v>
      </c>
      <c r="F6" s="32" t="s">
        <v>252</v>
      </c>
      <c r="G6" s="32">
        <v>4</v>
      </c>
      <c r="H6" s="44">
        <v>43835</v>
      </c>
      <c r="I6" s="32">
        <v>17240</v>
      </c>
      <c r="J6" s="32">
        <v>17600</v>
      </c>
      <c r="K6" s="32">
        <v>17240</v>
      </c>
      <c r="L6" s="32">
        <v>17080</v>
      </c>
      <c r="M6" s="32">
        <v>16760</v>
      </c>
      <c r="N6" s="32">
        <v>16720</v>
      </c>
      <c r="O6" s="32">
        <v>16920</v>
      </c>
      <c r="P6" s="32">
        <v>17160</v>
      </c>
      <c r="Q6" s="32">
        <v>17240</v>
      </c>
      <c r="R6" s="32">
        <v>17280</v>
      </c>
      <c r="S6" s="32">
        <v>16800</v>
      </c>
      <c r="T6" s="32">
        <v>17080</v>
      </c>
      <c r="U6" s="32">
        <v>17440</v>
      </c>
      <c r="V6" s="32">
        <v>17040</v>
      </c>
      <c r="W6" s="32">
        <v>16920</v>
      </c>
      <c r="X6" s="32">
        <v>16800</v>
      </c>
      <c r="Y6" s="32">
        <v>17320</v>
      </c>
      <c r="Z6" s="32">
        <v>16280</v>
      </c>
      <c r="AA6" s="32">
        <v>17040</v>
      </c>
      <c r="AB6" s="32">
        <v>17560</v>
      </c>
      <c r="AC6" s="32">
        <v>17520</v>
      </c>
      <c r="AD6" s="32">
        <v>17160</v>
      </c>
      <c r="AE6" s="32">
        <v>16880</v>
      </c>
      <c r="AF6" s="32">
        <v>16400</v>
      </c>
      <c r="AG6" s="32">
        <v>1840</v>
      </c>
      <c r="AH6" s="32">
        <v>2120</v>
      </c>
      <c r="AI6" s="32">
        <v>1720</v>
      </c>
      <c r="AJ6" s="32">
        <v>1640</v>
      </c>
      <c r="AK6" s="32">
        <v>1400</v>
      </c>
      <c r="AL6" s="32">
        <v>1560</v>
      </c>
      <c r="AM6" s="32">
        <v>1760</v>
      </c>
      <c r="AN6" s="32">
        <v>1800</v>
      </c>
      <c r="AO6" s="32">
        <v>1800</v>
      </c>
      <c r="AP6" s="32">
        <v>2040</v>
      </c>
      <c r="AQ6" s="32">
        <v>2240</v>
      </c>
      <c r="AR6" s="32">
        <v>2760</v>
      </c>
      <c r="AS6" s="32">
        <v>2080</v>
      </c>
      <c r="AT6" s="32">
        <v>2960</v>
      </c>
      <c r="AU6" s="32">
        <v>4560</v>
      </c>
      <c r="AV6" s="32">
        <v>4440</v>
      </c>
      <c r="AW6" s="32">
        <v>4640</v>
      </c>
      <c r="AX6" s="32">
        <v>3960</v>
      </c>
      <c r="AY6" s="32">
        <v>4400</v>
      </c>
      <c r="AZ6" s="32">
        <v>4800</v>
      </c>
      <c r="BA6" s="32">
        <v>4800</v>
      </c>
      <c r="BB6" s="32">
        <v>4560</v>
      </c>
      <c r="BC6" s="32">
        <v>4880</v>
      </c>
      <c r="BD6" s="32">
        <v>4280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2">
        <v>0</v>
      </c>
      <c r="BT6" s="32">
        <v>0</v>
      </c>
      <c r="BU6" s="32">
        <v>0</v>
      </c>
      <c r="BV6" s="32">
        <v>0</v>
      </c>
      <c r="BW6" s="32">
        <v>0</v>
      </c>
      <c r="BX6" s="32">
        <v>0</v>
      </c>
      <c r="BY6" s="32">
        <v>0</v>
      </c>
      <c r="BZ6" s="32">
        <v>0</v>
      </c>
      <c r="CA6" s="32">
        <v>0</v>
      </c>
      <c r="CB6" s="32">
        <v>0</v>
      </c>
      <c r="CC6" s="32">
        <v>100074</v>
      </c>
      <c r="CD6" s="32">
        <v>409480</v>
      </c>
      <c r="CE6" s="32">
        <v>73040</v>
      </c>
      <c r="CF6" s="32">
        <v>0</v>
      </c>
    </row>
    <row r="7" spans="1:84" x14ac:dyDescent="0.2">
      <c r="A7" s="32">
        <v>100074</v>
      </c>
      <c r="B7" s="32" t="s">
        <v>66</v>
      </c>
      <c r="C7" s="44" t="s">
        <v>301</v>
      </c>
      <c r="D7" s="32">
        <v>25</v>
      </c>
      <c r="E7" s="32" t="s">
        <v>165</v>
      </c>
      <c r="F7" s="32" t="s">
        <v>252</v>
      </c>
      <c r="G7" s="32">
        <v>4</v>
      </c>
      <c r="H7" s="44">
        <v>43836</v>
      </c>
      <c r="I7" s="32">
        <v>15960</v>
      </c>
      <c r="J7" s="32">
        <v>17040</v>
      </c>
      <c r="K7" s="32">
        <v>17600</v>
      </c>
      <c r="L7" s="32">
        <v>14160</v>
      </c>
      <c r="M7" s="32">
        <v>13400</v>
      </c>
      <c r="N7" s="32">
        <v>16680</v>
      </c>
      <c r="O7" s="32">
        <v>16200</v>
      </c>
      <c r="P7" s="32">
        <v>17200</v>
      </c>
      <c r="Q7" s="32">
        <v>17840</v>
      </c>
      <c r="R7" s="32">
        <v>17080</v>
      </c>
      <c r="S7" s="32">
        <v>17040</v>
      </c>
      <c r="T7" s="32">
        <v>17200</v>
      </c>
      <c r="U7" s="32">
        <v>16320</v>
      </c>
      <c r="V7" s="32">
        <v>16320</v>
      </c>
      <c r="W7" s="32">
        <v>16600</v>
      </c>
      <c r="X7" s="32">
        <v>16800</v>
      </c>
      <c r="Y7" s="32">
        <v>17600</v>
      </c>
      <c r="Z7" s="32">
        <v>17280</v>
      </c>
      <c r="AA7" s="32">
        <v>16640</v>
      </c>
      <c r="AB7" s="32">
        <v>16320</v>
      </c>
      <c r="AC7" s="32">
        <v>16920</v>
      </c>
      <c r="AD7" s="32">
        <v>17000</v>
      </c>
      <c r="AE7" s="32">
        <v>17000</v>
      </c>
      <c r="AF7" s="32">
        <v>16600</v>
      </c>
      <c r="AG7" s="32">
        <v>3720</v>
      </c>
      <c r="AH7" s="32">
        <v>4440</v>
      </c>
      <c r="AI7" s="32">
        <v>4840</v>
      </c>
      <c r="AJ7" s="32">
        <v>3200</v>
      </c>
      <c r="AK7" s="32">
        <v>1680</v>
      </c>
      <c r="AL7" s="32">
        <v>600</v>
      </c>
      <c r="AM7" s="32">
        <v>1880</v>
      </c>
      <c r="AN7" s="32">
        <v>320</v>
      </c>
      <c r="AO7" s="32">
        <v>40</v>
      </c>
      <c r="AP7" s="32">
        <v>0</v>
      </c>
      <c r="AQ7" s="32">
        <v>40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80</v>
      </c>
      <c r="BC7" s="32">
        <v>240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0</v>
      </c>
      <c r="CA7" s="32">
        <v>0</v>
      </c>
      <c r="CB7" s="32">
        <v>0</v>
      </c>
      <c r="CC7" s="32">
        <v>100074</v>
      </c>
      <c r="CD7" s="32">
        <v>398800</v>
      </c>
      <c r="CE7" s="32">
        <v>21080</v>
      </c>
      <c r="CF7" s="32">
        <v>0</v>
      </c>
    </row>
    <row r="8" spans="1:84" x14ac:dyDescent="0.2">
      <c r="A8" s="32">
        <v>100074</v>
      </c>
      <c r="B8" s="32" t="s">
        <v>66</v>
      </c>
      <c r="C8" s="44" t="s">
        <v>301</v>
      </c>
      <c r="D8" s="32">
        <v>25</v>
      </c>
      <c r="E8" s="32" t="s">
        <v>165</v>
      </c>
      <c r="F8" s="32" t="s">
        <v>252</v>
      </c>
      <c r="G8" s="32">
        <v>4</v>
      </c>
      <c r="H8" s="44">
        <v>43837</v>
      </c>
      <c r="I8" s="32">
        <v>17160</v>
      </c>
      <c r="J8" s="32">
        <v>17080</v>
      </c>
      <c r="K8" s="32">
        <v>17200</v>
      </c>
      <c r="L8" s="32">
        <v>17640</v>
      </c>
      <c r="M8" s="32">
        <v>17920</v>
      </c>
      <c r="N8" s="32">
        <v>17480</v>
      </c>
      <c r="O8" s="32">
        <v>16920</v>
      </c>
      <c r="P8" s="32">
        <v>16000</v>
      </c>
      <c r="Q8" s="32">
        <v>17120</v>
      </c>
      <c r="R8" s="32">
        <v>17200</v>
      </c>
      <c r="S8" s="32">
        <v>17160</v>
      </c>
      <c r="T8" s="32">
        <v>16680</v>
      </c>
      <c r="U8" s="32">
        <v>16800</v>
      </c>
      <c r="V8" s="32">
        <v>17200</v>
      </c>
      <c r="W8" s="32">
        <v>16440</v>
      </c>
      <c r="X8" s="32">
        <v>17000</v>
      </c>
      <c r="Y8" s="32">
        <v>17200</v>
      </c>
      <c r="Z8" s="32">
        <v>17400</v>
      </c>
      <c r="AA8" s="32">
        <v>17040</v>
      </c>
      <c r="AB8" s="32">
        <v>17080</v>
      </c>
      <c r="AC8" s="32">
        <v>16680</v>
      </c>
      <c r="AD8" s="32">
        <v>17080</v>
      </c>
      <c r="AE8" s="32">
        <v>16920</v>
      </c>
      <c r="AF8" s="32">
        <v>12840</v>
      </c>
      <c r="AG8" s="32">
        <v>0</v>
      </c>
      <c r="AH8" s="32">
        <v>0</v>
      </c>
      <c r="AI8" s="32">
        <v>80</v>
      </c>
      <c r="AJ8" s="32">
        <v>200</v>
      </c>
      <c r="AK8" s="32">
        <v>0</v>
      </c>
      <c r="AL8" s="32">
        <v>0</v>
      </c>
      <c r="AM8" s="32">
        <v>0</v>
      </c>
      <c r="AN8" s="32">
        <v>0</v>
      </c>
      <c r="AO8" s="32">
        <v>40</v>
      </c>
      <c r="AP8" s="32">
        <v>0</v>
      </c>
      <c r="AQ8" s="32">
        <v>160</v>
      </c>
      <c r="AR8" s="32">
        <v>0</v>
      </c>
      <c r="AS8" s="32">
        <v>0</v>
      </c>
      <c r="AT8" s="32">
        <v>0</v>
      </c>
      <c r="AU8" s="32">
        <v>200</v>
      </c>
      <c r="AV8" s="32">
        <v>80</v>
      </c>
      <c r="AW8" s="32">
        <v>440</v>
      </c>
      <c r="AX8" s="32">
        <v>760</v>
      </c>
      <c r="AY8" s="32">
        <v>880</v>
      </c>
      <c r="AZ8" s="32">
        <v>160</v>
      </c>
      <c r="BA8" s="32">
        <v>0</v>
      </c>
      <c r="BB8" s="32">
        <v>0</v>
      </c>
      <c r="BC8" s="32">
        <v>40</v>
      </c>
      <c r="BD8" s="32">
        <v>40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2">
        <v>0</v>
      </c>
      <c r="BW8" s="32">
        <v>0</v>
      </c>
      <c r="BX8" s="32">
        <v>0</v>
      </c>
      <c r="BY8" s="32">
        <v>0</v>
      </c>
      <c r="BZ8" s="32">
        <v>0</v>
      </c>
      <c r="CA8" s="32">
        <v>0</v>
      </c>
      <c r="CB8" s="32">
        <v>0</v>
      </c>
      <c r="CC8" s="32">
        <v>100074</v>
      </c>
      <c r="CD8" s="32">
        <v>405240</v>
      </c>
      <c r="CE8" s="32">
        <v>3080</v>
      </c>
      <c r="CF8" s="32">
        <v>0</v>
      </c>
    </row>
    <row r="9" spans="1:84" x14ac:dyDescent="0.2">
      <c r="A9" s="32">
        <v>100074</v>
      </c>
      <c r="B9" s="32" t="s">
        <v>66</v>
      </c>
      <c r="C9" s="44" t="s">
        <v>301</v>
      </c>
      <c r="D9" s="32">
        <v>25</v>
      </c>
      <c r="E9" s="32" t="s">
        <v>165</v>
      </c>
      <c r="F9" s="32" t="s">
        <v>252</v>
      </c>
      <c r="G9" s="32">
        <v>4</v>
      </c>
      <c r="H9" s="44">
        <v>43838</v>
      </c>
      <c r="I9" s="32">
        <v>15400</v>
      </c>
      <c r="J9" s="32">
        <v>17080</v>
      </c>
      <c r="K9" s="32">
        <v>16800</v>
      </c>
      <c r="L9" s="32">
        <v>17440</v>
      </c>
      <c r="M9" s="32">
        <v>17400</v>
      </c>
      <c r="N9" s="32">
        <v>17600</v>
      </c>
      <c r="O9" s="32">
        <v>17000</v>
      </c>
      <c r="P9" s="32">
        <v>16600</v>
      </c>
      <c r="Q9" s="32">
        <v>16360</v>
      </c>
      <c r="R9" s="32">
        <v>17360</v>
      </c>
      <c r="S9" s="32">
        <v>17480</v>
      </c>
      <c r="T9" s="32">
        <v>17360</v>
      </c>
      <c r="U9" s="32">
        <v>17200</v>
      </c>
      <c r="V9" s="32">
        <v>17160</v>
      </c>
      <c r="W9" s="32">
        <v>16480</v>
      </c>
      <c r="X9" s="32">
        <v>16400</v>
      </c>
      <c r="Y9" s="32">
        <v>17760</v>
      </c>
      <c r="Z9" s="32">
        <v>17680</v>
      </c>
      <c r="AA9" s="32">
        <v>17680</v>
      </c>
      <c r="AB9" s="32">
        <v>16320</v>
      </c>
      <c r="AC9" s="32">
        <v>17400</v>
      </c>
      <c r="AD9" s="32">
        <v>16960</v>
      </c>
      <c r="AE9" s="32">
        <v>17160</v>
      </c>
      <c r="AF9" s="32">
        <v>17200</v>
      </c>
      <c r="AG9" s="32">
        <v>2840</v>
      </c>
      <c r="AH9" s="32">
        <v>2920</v>
      </c>
      <c r="AI9" s="32">
        <v>2760</v>
      </c>
      <c r="AJ9" s="32">
        <v>3160</v>
      </c>
      <c r="AK9" s="32">
        <v>2440</v>
      </c>
      <c r="AL9" s="32">
        <v>1800</v>
      </c>
      <c r="AM9" s="32">
        <v>1560</v>
      </c>
      <c r="AN9" s="32">
        <v>1440</v>
      </c>
      <c r="AO9" s="32">
        <v>960</v>
      </c>
      <c r="AP9" s="32">
        <v>320</v>
      </c>
      <c r="AQ9" s="32">
        <v>480</v>
      </c>
      <c r="AR9" s="32">
        <v>360</v>
      </c>
      <c r="AS9" s="32">
        <v>80</v>
      </c>
      <c r="AT9" s="32">
        <v>0</v>
      </c>
      <c r="AU9" s="32">
        <v>240</v>
      </c>
      <c r="AV9" s="32">
        <v>120</v>
      </c>
      <c r="AW9" s="32">
        <v>200</v>
      </c>
      <c r="AX9" s="32">
        <v>680</v>
      </c>
      <c r="AY9" s="32">
        <v>1920</v>
      </c>
      <c r="AZ9" s="32">
        <v>1120</v>
      </c>
      <c r="BA9" s="32">
        <v>1800</v>
      </c>
      <c r="BB9" s="32">
        <v>2160</v>
      </c>
      <c r="BC9" s="32">
        <v>1600</v>
      </c>
      <c r="BD9" s="32">
        <v>1720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100074</v>
      </c>
      <c r="CD9" s="32">
        <v>409280</v>
      </c>
      <c r="CE9" s="32">
        <v>32680</v>
      </c>
      <c r="CF9" s="32">
        <v>0</v>
      </c>
    </row>
    <row r="10" spans="1:84" x14ac:dyDescent="0.2">
      <c r="A10" s="32">
        <v>100074</v>
      </c>
      <c r="B10" s="32" t="s">
        <v>66</v>
      </c>
      <c r="C10" s="44" t="s">
        <v>301</v>
      </c>
      <c r="D10" s="32">
        <v>25</v>
      </c>
      <c r="E10" s="32" t="s">
        <v>165</v>
      </c>
      <c r="F10" s="32" t="s">
        <v>252</v>
      </c>
      <c r="G10" s="32">
        <v>4</v>
      </c>
      <c r="H10" s="44">
        <v>43839</v>
      </c>
      <c r="I10" s="32">
        <v>14040</v>
      </c>
      <c r="J10" s="32">
        <v>17080</v>
      </c>
      <c r="K10" s="32">
        <v>17600</v>
      </c>
      <c r="L10" s="32">
        <v>17240</v>
      </c>
      <c r="M10" s="32">
        <v>16760</v>
      </c>
      <c r="N10" s="32">
        <v>17760</v>
      </c>
      <c r="O10" s="32">
        <v>17640</v>
      </c>
      <c r="P10" s="32">
        <v>17520</v>
      </c>
      <c r="Q10" s="32">
        <v>17600</v>
      </c>
      <c r="R10" s="32">
        <v>17680</v>
      </c>
      <c r="S10" s="32">
        <v>14520</v>
      </c>
      <c r="T10" s="32">
        <v>13960</v>
      </c>
      <c r="U10" s="32">
        <v>15760</v>
      </c>
      <c r="V10" s="32">
        <v>17480</v>
      </c>
      <c r="W10" s="32">
        <v>17760</v>
      </c>
      <c r="X10" s="32">
        <v>16760</v>
      </c>
      <c r="Y10" s="32">
        <v>16560</v>
      </c>
      <c r="Z10" s="32">
        <v>17160</v>
      </c>
      <c r="AA10" s="32">
        <v>17800</v>
      </c>
      <c r="AB10" s="32">
        <v>17600</v>
      </c>
      <c r="AC10" s="32">
        <v>17560</v>
      </c>
      <c r="AD10" s="32">
        <v>17240</v>
      </c>
      <c r="AE10" s="32">
        <v>17080</v>
      </c>
      <c r="AF10" s="32">
        <v>16920</v>
      </c>
      <c r="AG10" s="32">
        <v>2040</v>
      </c>
      <c r="AH10" s="32">
        <v>2640</v>
      </c>
      <c r="AI10" s="32">
        <v>1920</v>
      </c>
      <c r="AJ10" s="32">
        <v>2120</v>
      </c>
      <c r="AK10" s="32">
        <v>2320</v>
      </c>
      <c r="AL10" s="32">
        <v>2040</v>
      </c>
      <c r="AM10" s="32">
        <v>2080</v>
      </c>
      <c r="AN10" s="32">
        <v>1160</v>
      </c>
      <c r="AO10" s="32">
        <v>40</v>
      </c>
      <c r="AP10" s="32">
        <v>840</v>
      </c>
      <c r="AQ10" s="32">
        <v>1040</v>
      </c>
      <c r="AR10" s="32">
        <v>640</v>
      </c>
      <c r="AS10" s="32">
        <v>1200</v>
      </c>
      <c r="AT10" s="32">
        <v>2200</v>
      </c>
      <c r="AU10" s="32">
        <v>2160</v>
      </c>
      <c r="AV10" s="32">
        <v>1560</v>
      </c>
      <c r="AW10" s="32">
        <v>1600</v>
      </c>
      <c r="AX10" s="32">
        <v>2240</v>
      </c>
      <c r="AY10" s="32">
        <v>2200</v>
      </c>
      <c r="AZ10" s="32">
        <v>1920</v>
      </c>
      <c r="BA10" s="32">
        <v>1920</v>
      </c>
      <c r="BB10" s="32">
        <v>1600</v>
      </c>
      <c r="BC10" s="32">
        <v>1520</v>
      </c>
      <c r="BD10" s="32">
        <v>1800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100074</v>
      </c>
      <c r="CD10" s="32">
        <v>405080</v>
      </c>
      <c r="CE10" s="32">
        <v>40800</v>
      </c>
      <c r="CF10" s="32">
        <v>0</v>
      </c>
    </row>
    <row r="11" spans="1:84" x14ac:dyDescent="0.2">
      <c r="A11" s="32">
        <v>100074</v>
      </c>
      <c r="B11" s="32" t="s">
        <v>66</v>
      </c>
      <c r="C11" s="44" t="s">
        <v>301</v>
      </c>
      <c r="D11" s="32">
        <v>25</v>
      </c>
      <c r="E11" s="32" t="s">
        <v>165</v>
      </c>
      <c r="F11" s="32" t="s">
        <v>252</v>
      </c>
      <c r="G11" s="32">
        <v>4</v>
      </c>
      <c r="H11" s="44">
        <v>43840</v>
      </c>
      <c r="I11" s="32">
        <v>16400</v>
      </c>
      <c r="J11" s="32">
        <v>16720</v>
      </c>
      <c r="K11" s="32">
        <v>17120</v>
      </c>
      <c r="L11" s="32">
        <v>17600</v>
      </c>
      <c r="M11" s="32">
        <v>17680</v>
      </c>
      <c r="N11" s="32">
        <v>14120</v>
      </c>
      <c r="O11" s="32">
        <v>17800</v>
      </c>
      <c r="P11" s="32">
        <v>16600</v>
      </c>
      <c r="Q11" s="32">
        <v>17160</v>
      </c>
      <c r="R11" s="32">
        <v>16440</v>
      </c>
      <c r="S11" s="32">
        <v>17200</v>
      </c>
      <c r="T11" s="32">
        <v>17200</v>
      </c>
      <c r="U11" s="32">
        <v>17200</v>
      </c>
      <c r="V11" s="32">
        <v>17320</v>
      </c>
      <c r="W11" s="32">
        <v>16760</v>
      </c>
      <c r="X11" s="32">
        <v>16720</v>
      </c>
      <c r="Y11" s="32">
        <v>17360</v>
      </c>
      <c r="Z11" s="32">
        <v>17320</v>
      </c>
      <c r="AA11" s="32">
        <v>17680</v>
      </c>
      <c r="AB11" s="32">
        <v>17360</v>
      </c>
      <c r="AC11" s="32">
        <v>16560</v>
      </c>
      <c r="AD11" s="32">
        <v>17400</v>
      </c>
      <c r="AE11" s="32">
        <v>17480</v>
      </c>
      <c r="AF11" s="32">
        <v>17280</v>
      </c>
      <c r="AG11" s="32">
        <v>1400</v>
      </c>
      <c r="AH11" s="32">
        <v>1520</v>
      </c>
      <c r="AI11" s="32">
        <v>1600</v>
      </c>
      <c r="AJ11" s="32">
        <v>1840</v>
      </c>
      <c r="AK11" s="32">
        <v>1840</v>
      </c>
      <c r="AL11" s="32">
        <v>1240</v>
      </c>
      <c r="AM11" s="32">
        <v>400</v>
      </c>
      <c r="AN11" s="32">
        <v>0</v>
      </c>
      <c r="AO11" s="32">
        <v>120</v>
      </c>
      <c r="AP11" s="32">
        <v>1320</v>
      </c>
      <c r="AQ11" s="32">
        <v>2920</v>
      </c>
      <c r="AR11" s="32">
        <v>640</v>
      </c>
      <c r="AS11" s="32">
        <v>160</v>
      </c>
      <c r="AT11" s="32">
        <v>40</v>
      </c>
      <c r="AU11" s="32">
        <v>160</v>
      </c>
      <c r="AV11" s="32">
        <v>0</v>
      </c>
      <c r="AW11" s="32">
        <v>80</v>
      </c>
      <c r="AX11" s="32">
        <v>120</v>
      </c>
      <c r="AY11" s="32">
        <v>40</v>
      </c>
      <c r="AZ11" s="32">
        <v>40</v>
      </c>
      <c r="BA11" s="32">
        <v>0</v>
      </c>
      <c r="BB11" s="32">
        <v>40</v>
      </c>
      <c r="BC11" s="32">
        <v>40</v>
      </c>
      <c r="BD11" s="32">
        <v>80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0</v>
      </c>
      <c r="CB11" s="32">
        <v>0</v>
      </c>
      <c r="CC11" s="32">
        <v>100074</v>
      </c>
      <c r="CD11" s="32">
        <v>408480</v>
      </c>
      <c r="CE11" s="32">
        <v>15640</v>
      </c>
      <c r="CF11" s="32">
        <v>0</v>
      </c>
    </row>
    <row r="12" spans="1:84" x14ac:dyDescent="0.2">
      <c r="A12" s="32">
        <v>100074</v>
      </c>
      <c r="B12" s="32" t="s">
        <v>66</v>
      </c>
      <c r="C12" s="44" t="s">
        <v>301</v>
      </c>
      <c r="D12" s="32">
        <v>25</v>
      </c>
      <c r="E12" s="32" t="s">
        <v>165</v>
      </c>
      <c r="F12" s="32" t="s">
        <v>252</v>
      </c>
      <c r="G12" s="32">
        <v>4</v>
      </c>
      <c r="H12" s="44">
        <v>43841</v>
      </c>
      <c r="I12" s="32">
        <v>17520</v>
      </c>
      <c r="J12" s="32">
        <v>17280</v>
      </c>
      <c r="K12" s="32">
        <v>17400</v>
      </c>
      <c r="L12" s="32">
        <v>16720</v>
      </c>
      <c r="M12" s="32">
        <v>16680</v>
      </c>
      <c r="N12" s="32">
        <v>17640</v>
      </c>
      <c r="O12" s="32">
        <v>17520</v>
      </c>
      <c r="P12" s="32">
        <v>17480</v>
      </c>
      <c r="Q12" s="32">
        <v>17240</v>
      </c>
      <c r="R12" s="32">
        <v>17240</v>
      </c>
      <c r="S12" s="32">
        <v>16680</v>
      </c>
      <c r="T12" s="32">
        <v>17400</v>
      </c>
      <c r="U12" s="32">
        <v>17240</v>
      </c>
      <c r="V12" s="32">
        <v>17400</v>
      </c>
      <c r="W12" s="32">
        <v>17040</v>
      </c>
      <c r="X12" s="32">
        <v>17440</v>
      </c>
      <c r="Y12" s="32">
        <v>17080</v>
      </c>
      <c r="Z12" s="32">
        <v>17160</v>
      </c>
      <c r="AA12" s="32">
        <v>16640</v>
      </c>
      <c r="AB12" s="32">
        <v>16880</v>
      </c>
      <c r="AC12" s="32">
        <v>17400</v>
      </c>
      <c r="AD12" s="32">
        <v>17360</v>
      </c>
      <c r="AE12" s="32">
        <v>17280</v>
      </c>
      <c r="AF12" s="32">
        <v>17320</v>
      </c>
      <c r="AG12" s="32">
        <v>0</v>
      </c>
      <c r="AH12" s="32">
        <v>40</v>
      </c>
      <c r="AI12" s="32">
        <v>160</v>
      </c>
      <c r="AJ12" s="32">
        <v>1000</v>
      </c>
      <c r="AK12" s="32">
        <v>1960</v>
      </c>
      <c r="AL12" s="32">
        <v>1960</v>
      </c>
      <c r="AM12" s="32">
        <v>1880</v>
      </c>
      <c r="AN12" s="32">
        <v>2040</v>
      </c>
      <c r="AO12" s="32">
        <v>1920</v>
      </c>
      <c r="AP12" s="32">
        <v>840</v>
      </c>
      <c r="AQ12" s="32">
        <v>0</v>
      </c>
      <c r="AR12" s="32">
        <v>0</v>
      </c>
      <c r="AS12" s="32">
        <v>40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920</v>
      </c>
      <c r="BC12" s="32">
        <v>1880</v>
      </c>
      <c r="BD12" s="32">
        <v>1680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100074</v>
      </c>
      <c r="CD12" s="32">
        <v>413040</v>
      </c>
      <c r="CE12" s="32">
        <v>16320</v>
      </c>
      <c r="CF12" s="32">
        <v>0</v>
      </c>
    </row>
    <row r="13" spans="1:84" x14ac:dyDescent="0.2">
      <c r="A13" s="32">
        <v>100074</v>
      </c>
      <c r="B13" s="32" t="s">
        <v>66</v>
      </c>
      <c r="C13" s="44" t="s">
        <v>301</v>
      </c>
      <c r="D13" s="32">
        <v>25</v>
      </c>
      <c r="E13" s="32" t="s">
        <v>165</v>
      </c>
      <c r="F13" s="32" t="s">
        <v>252</v>
      </c>
      <c r="G13" s="32">
        <v>4</v>
      </c>
      <c r="H13" s="44">
        <v>43842</v>
      </c>
      <c r="I13" s="32">
        <v>17160</v>
      </c>
      <c r="J13" s="32">
        <v>17320</v>
      </c>
      <c r="K13" s="32">
        <v>16960</v>
      </c>
      <c r="L13" s="32">
        <v>17480</v>
      </c>
      <c r="M13" s="32">
        <v>17440</v>
      </c>
      <c r="N13" s="32">
        <v>16480</v>
      </c>
      <c r="O13" s="32">
        <v>17040</v>
      </c>
      <c r="P13" s="32">
        <v>17360</v>
      </c>
      <c r="Q13" s="32">
        <v>17440</v>
      </c>
      <c r="R13" s="32">
        <v>17400</v>
      </c>
      <c r="S13" s="32">
        <v>16560</v>
      </c>
      <c r="T13" s="32">
        <v>17040</v>
      </c>
      <c r="U13" s="32">
        <v>17240</v>
      </c>
      <c r="V13" s="32">
        <v>17200</v>
      </c>
      <c r="W13" s="32">
        <v>17200</v>
      </c>
      <c r="X13" s="32">
        <v>16800</v>
      </c>
      <c r="Y13" s="32">
        <v>17360</v>
      </c>
      <c r="Z13" s="32">
        <v>17480</v>
      </c>
      <c r="AA13" s="32">
        <v>16720</v>
      </c>
      <c r="AB13" s="32">
        <v>17240</v>
      </c>
      <c r="AC13" s="32">
        <v>17400</v>
      </c>
      <c r="AD13" s="32">
        <v>17120</v>
      </c>
      <c r="AE13" s="32">
        <v>17280</v>
      </c>
      <c r="AF13" s="32">
        <v>16840</v>
      </c>
      <c r="AG13" s="32">
        <v>1760</v>
      </c>
      <c r="AH13" s="32">
        <v>1840</v>
      </c>
      <c r="AI13" s="32">
        <v>1680</v>
      </c>
      <c r="AJ13" s="32">
        <v>2040</v>
      </c>
      <c r="AK13" s="32">
        <v>2040</v>
      </c>
      <c r="AL13" s="32">
        <v>1400</v>
      </c>
      <c r="AM13" s="32">
        <v>1840</v>
      </c>
      <c r="AN13" s="32">
        <v>2120</v>
      </c>
      <c r="AO13" s="32">
        <v>2200</v>
      </c>
      <c r="AP13" s="32">
        <v>2360</v>
      </c>
      <c r="AQ13" s="32">
        <v>1440</v>
      </c>
      <c r="AR13" s="32">
        <v>1320</v>
      </c>
      <c r="AS13" s="32">
        <v>520</v>
      </c>
      <c r="AT13" s="32">
        <v>400</v>
      </c>
      <c r="AU13" s="32">
        <v>0</v>
      </c>
      <c r="AV13" s="32">
        <v>0</v>
      </c>
      <c r="AW13" s="32">
        <v>1040</v>
      </c>
      <c r="AX13" s="32">
        <v>2000</v>
      </c>
      <c r="AY13" s="32">
        <v>1440</v>
      </c>
      <c r="AZ13" s="32">
        <v>1960</v>
      </c>
      <c r="BA13" s="32">
        <v>2000</v>
      </c>
      <c r="BB13" s="32">
        <v>1840</v>
      </c>
      <c r="BC13" s="32">
        <v>1840</v>
      </c>
      <c r="BD13" s="32">
        <v>1520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100074</v>
      </c>
      <c r="CD13" s="32">
        <v>411560</v>
      </c>
      <c r="CE13" s="32">
        <v>36600</v>
      </c>
      <c r="CF13" s="32">
        <v>0</v>
      </c>
    </row>
    <row r="14" spans="1:84" x14ac:dyDescent="0.2">
      <c r="A14" s="32">
        <v>100074</v>
      </c>
      <c r="B14" s="32" t="s">
        <v>66</v>
      </c>
      <c r="C14" s="44" t="s">
        <v>301</v>
      </c>
      <c r="D14" s="32">
        <v>25</v>
      </c>
      <c r="E14" s="32" t="s">
        <v>165</v>
      </c>
      <c r="F14" s="32" t="s">
        <v>252</v>
      </c>
      <c r="G14" s="32">
        <v>4</v>
      </c>
      <c r="H14" s="44">
        <v>43843</v>
      </c>
      <c r="I14" s="32">
        <v>17000</v>
      </c>
      <c r="J14" s="32">
        <v>16440</v>
      </c>
      <c r="K14" s="32">
        <v>17120</v>
      </c>
      <c r="L14" s="32">
        <v>17400</v>
      </c>
      <c r="M14" s="32">
        <v>17640</v>
      </c>
      <c r="N14" s="32">
        <v>17360</v>
      </c>
      <c r="O14" s="32">
        <v>16880</v>
      </c>
      <c r="P14" s="32">
        <v>16600</v>
      </c>
      <c r="Q14" s="32">
        <v>17160</v>
      </c>
      <c r="R14" s="32">
        <v>17240</v>
      </c>
      <c r="S14" s="32">
        <v>16960</v>
      </c>
      <c r="T14" s="32">
        <v>12920</v>
      </c>
      <c r="U14" s="32">
        <v>15960</v>
      </c>
      <c r="V14" s="32">
        <v>16120</v>
      </c>
      <c r="W14" s="32">
        <v>16160</v>
      </c>
      <c r="X14" s="32">
        <v>15960</v>
      </c>
      <c r="Y14" s="32">
        <v>15600</v>
      </c>
      <c r="Z14" s="32">
        <v>16160</v>
      </c>
      <c r="AA14" s="32">
        <v>17320</v>
      </c>
      <c r="AB14" s="32">
        <v>17480</v>
      </c>
      <c r="AC14" s="32">
        <v>17680</v>
      </c>
      <c r="AD14" s="32">
        <v>17480</v>
      </c>
      <c r="AE14" s="32">
        <v>17400</v>
      </c>
      <c r="AF14" s="32">
        <v>16760</v>
      </c>
      <c r="AG14" s="32">
        <v>2360</v>
      </c>
      <c r="AH14" s="32">
        <v>1760</v>
      </c>
      <c r="AI14" s="32">
        <v>1840</v>
      </c>
      <c r="AJ14" s="32">
        <v>2040</v>
      </c>
      <c r="AK14" s="32">
        <v>2200</v>
      </c>
      <c r="AL14" s="32">
        <v>2080</v>
      </c>
      <c r="AM14" s="32">
        <v>1760</v>
      </c>
      <c r="AN14" s="32">
        <v>1600</v>
      </c>
      <c r="AO14" s="32">
        <v>3040</v>
      </c>
      <c r="AP14" s="32">
        <v>2840</v>
      </c>
      <c r="AQ14" s="32">
        <v>2600</v>
      </c>
      <c r="AR14" s="32">
        <v>3240</v>
      </c>
      <c r="AS14" s="32">
        <v>2200</v>
      </c>
      <c r="AT14" s="32">
        <v>800</v>
      </c>
      <c r="AU14" s="32">
        <v>160</v>
      </c>
      <c r="AV14" s="32">
        <v>120</v>
      </c>
      <c r="AW14" s="32">
        <v>80</v>
      </c>
      <c r="AX14" s="32">
        <v>160</v>
      </c>
      <c r="AY14" s="32">
        <v>0</v>
      </c>
      <c r="AZ14" s="32">
        <v>0</v>
      </c>
      <c r="BA14" s="32">
        <v>1040</v>
      </c>
      <c r="BB14" s="32">
        <v>1880</v>
      </c>
      <c r="BC14" s="32">
        <v>2040</v>
      </c>
      <c r="BD14" s="32">
        <v>2760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100074</v>
      </c>
      <c r="CD14" s="32">
        <v>400800</v>
      </c>
      <c r="CE14" s="32">
        <v>38600</v>
      </c>
      <c r="CF14" s="32">
        <v>0</v>
      </c>
    </row>
    <row r="15" spans="1:84" x14ac:dyDescent="0.2">
      <c r="A15" s="32">
        <v>100074</v>
      </c>
      <c r="B15" s="32" t="s">
        <v>66</v>
      </c>
      <c r="C15" s="44" t="s">
        <v>301</v>
      </c>
      <c r="D15" s="32">
        <v>25</v>
      </c>
      <c r="E15" s="32" t="s">
        <v>165</v>
      </c>
      <c r="F15" s="32" t="s">
        <v>252</v>
      </c>
      <c r="G15" s="32">
        <v>4</v>
      </c>
      <c r="H15" s="44">
        <v>43844</v>
      </c>
      <c r="I15" s="32">
        <v>16680</v>
      </c>
      <c r="J15" s="32">
        <v>16760</v>
      </c>
      <c r="K15" s="32">
        <v>16960</v>
      </c>
      <c r="L15" s="32">
        <v>17040</v>
      </c>
      <c r="M15" s="32">
        <v>16880</v>
      </c>
      <c r="N15" s="32">
        <v>16480</v>
      </c>
      <c r="O15" s="32">
        <v>17280</v>
      </c>
      <c r="P15" s="32">
        <v>16920</v>
      </c>
      <c r="Q15" s="32">
        <v>17040</v>
      </c>
      <c r="R15" s="32">
        <v>16920</v>
      </c>
      <c r="S15" s="32">
        <v>16440</v>
      </c>
      <c r="T15" s="32">
        <v>15800</v>
      </c>
      <c r="U15" s="32">
        <v>16440</v>
      </c>
      <c r="V15" s="32">
        <v>17320</v>
      </c>
      <c r="W15" s="32">
        <v>17240</v>
      </c>
      <c r="X15" s="32">
        <v>17320</v>
      </c>
      <c r="Y15" s="32">
        <v>17360</v>
      </c>
      <c r="Z15" s="32">
        <v>17040</v>
      </c>
      <c r="AA15" s="32">
        <v>15960</v>
      </c>
      <c r="AB15" s="32">
        <v>17240</v>
      </c>
      <c r="AC15" s="32">
        <v>17400</v>
      </c>
      <c r="AD15" s="32">
        <v>17440</v>
      </c>
      <c r="AE15" s="32">
        <v>16960</v>
      </c>
      <c r="AF15" s="32">
        <v>16600</v>
      </c>
      <c r="AG15" s="32">
        <v>1960</v>
      </c>
      <c r="AH15" s="32">
        <v>1720</v>
      </c>
      <c r="AI15" s="32">
        <v>1560</v>
      </c>
      <c r="AJ15" s="32">
        <v>1560</v>
      </c>
      <c r="AK15" s="32">
        <v>1600</v>
      </c>
      <c r="AL15" s="32">
        <v>1240</v>
      </c>
      <c r="AM15" s="32">
        <v>1920</v>
      </c>
      <c r="AN15" s="32">
        <v>1840</v>
      </c>
      <c r="AO15" s="32">
        <v>1800</v>
      </c>
      <c r="AP15" s="32">
        <v>440</v>
      </c>
      <c r="AQ15" s="32">
        <v>40</v>
      </c>
      <c r="AR15" s="32">
        <v>0</v>
      </c>
      <c r="AS15" s="32">
        <v>0</v>
      </c>
      <c r="AT15" s="32">
        <v>0</v>
      </c>
      <c r="AU15" s="32">
        <v>160</v>
      </c>
      <c r="AV15" s="32">
        <v>520</v>
      </c>
      <c r="AW15" s="32">
        <v>560</v>
      </c>
      <c r="AX15" s="32">
        <v>440</v>
      </c>
      <c r="AY15" s="32">
        <v>0</v>
      </c>
      <c r="AZ15" s="32">
        <v>0</v>
      </c>
      <c r="BA15" s="32">
        <v>0</v>
      </c>
      <c r="BB15" s="32">
        <v>0</v>
      </c>
      <c r="BC15" s="32">
        <v>1440</v>
      </c>
      <c r="BD15" s="32">
        <v>2360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100074</v>
      </c>
      <c r="CD15" s="32">
        <v>405520</v>
      </c>
      <c r="CE15" s="32">
        <v>21160</v>
      </c>
      <c r="CF15" s="32">
        <v>0</v>
      </c>
    </row>
    <row r="16" spans="1:84" x14ac:dyDescent="0.2">
      <c r="A16" s="32">
        <v>100074</v>
      </c>
      <c r="B16" s="32" t="s">
        <v>66</v>
      </c>
      <c r="C16" s="44" t="s">
        <v>301</v>
      </c>
      <c r="D16" s="32">
        <v>25</v>
      </c>
      <c r="E16" s="32" t="s">
        <v>165</v>
      </c>
      <c r="F16" s="32" t="s">
        <v>252</v>
      </c>
      <c r="G16" s="32">
        <v>4</v>
      </c>
      <c r="H16" s="44">
        <v>43845</v>
      </c>
      <c r="I16" s="32">
        <v>16240</v>
      </c>
      <c r="J16" s="32">
        <v>16560</v>
      </c>
      <c r="K16" s="32">
        <v>17400</v>
      </c>
      <c r="L16" s="32">
        <v>17200</v>
      </c>
      <c r="M16" s="32">
        <v>17560</v>
      </c>
      <c r="N16" s="32">
        <v>16480</v>
      </c>
      <c r="O16" s="32">
        <v>16960</v>
      </c>
      <c r="P16" s="32">
        <v>16840</v>
      </c>
      <c r="Q16" s="32">
        <v>17520</v>
      </c>
      <c r="R16" s="32">
        <v>16520</v>
      </c>
      <c r="S16" s="32">
        <v>16920</v>
      </c>
      <c r="T16" s="32">
        <v>17440</v>
      </c>
      <c r="U16" s="32">
        <v>17200</v>
      </c>
      <c r="V16" s="32">
        <v>16800</v>
      </c>
      <c r="W16" s="32">
        <v>16440</v>
      </c>
      <c r="X16" s="32">
        <v>16840</v>
      </c>
      <c r="Y16" s="32">
        <v>17440</v>
      </c>
      <c r="Z16" s="32">
        <v>17480</v>
      </c>
      <c r="AA16" s="32">
        <v>17080</v>
      </c>
      <c r="AB16" s="32">
        <v>17280</v>
      </c>
      <c r="AC16" s="32">
        <v>17120</v>
      </c>
      <c r="AD16" s="32">
        <v>17800</v>
      </c>
      <c r="AE16" s="32">
        <v>17720</v>
      </c>
      <c r="AF16" s="32">
        <v>17760</v>
      </c>
      <c r="AG16" s="32">
        <v>1360</v>
      </c>
      <c r="AH16" s="32">
        <v>1280</v>
      </c>
      <c r="AI16" s="32">
        <v>1880</v>
      </c>
      <c r="AJ16" s="32">
        <v>1720</v>
      </c>
      <c r="AK16" s="32">
        <v>2040</v>
      </c>
      <c r="AL16" s="32">
        <v>1360</v>
      </c>
      <c r="AM16" s="32">
        <v>1680</v>
      </c>
      <c r="AN16" s="32">
        <v>1680</v>
      </c>
      <c r="AO16" s="32">
        <v>240</v>
      </c>
      <c r="AP16" s="32">
        <v>240</v>
      </c>
      <c r="AQ16" s="32">
        <v>480</v>
      </c>
      <c r="AR16" s="32">
        <v>680</v>
      </c>
      <c r="AS16" s="32">
        <v>560</v>
      </c>
      <c r="AT16" s="32">
        <v>280</v>
      </c>
      <c r="AU16" s="32">
        <v>200</v>
      </c>
      <c r="AV16" s="32">
        <v>480</v>
      </c>
      <c r="AW16" s="32">
        <v>720</v>
      </c>
      <c r="AX16" s="32">
        <v>680</v>
      </c>
      <c r="AY16" s="32">
        <v>480</v>
      </c>
      <c r="AZ16" s="32">
        <v>600</v>
      </c>
      <c r="BA16" s="32">
        <v>440</v>
      </c>
      <c r="BB16" s="32">
        <v>880</v>
      </c>
      <c r="BC16" s="32">
        <v>640</v>
      </c>
      <c r="BD16" s="32">
        <v>680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100074</v>
      </c>
      <c r="CD16" s="32">
        <v>410600</v>
      </c>
      <c r="CE16" s="32">
        <v>21280</v>
      </c>
      <c r="CF16" s="32">
        <v>0</v>
      </c>
    </row>
    <row r="17" spans="1:84" x14ac:dyDescent="0.2">
      <c r="A17" s="32">
        <v>100074</v>
      </c>
      <c r="B17" s="32" t="s">
        <v>66</v>
      </c>
      <c r="C17" s="44" t="s">
        <v>301</v>
      </c>
      <c r="D17" s="32">
        <v>25</v>
      </c>
      <c r="E17" s="32" t="s">
        <v>165</v>
      </c>
      <c r="F17" s="32" t="s">
        <v>252</v>
      </c>
      <c r="G17" s="32">
        <v>4</v>
      </c>
      <c r="H17" s="44">
        <v>43846</v>
      </c>
      <c r="I17" s="32">
        <v>17560</v>
      </c>
      <c r="J17" s="32">
        <v>16880</v>
      </c>
      <c r="K17" s="32">
        <v>16440</v>
      </c>
      <c r="L17" s="32">
        <v>17000</v>
      </c>
      <c r="M17" s="32">
        <v>17080</v>
      </c>
      <c r="N17" s="32">
        <v>16880</v>
      </c>
      <c r="O17" s="32">
        <v>17880</v>
      </c>
      <c r="P17" s="32">
        <v>17560</v>
      </c>
      <c r="Q17" s="32">
        <v>17480</v>
      </c>
      <c r="R17" s="32">
        <v>17280</v>
      </c>
      <c r="S17" s="32">
        <v>15800</v>
      </c>
      <c r="T17" s="32">
        <v>16960</v>
      </c>
      <c r="U17" s="32">
        <v>17520</v>
      </c>
      <c r="V17" s="32">
        <v>16200</v>
      </c>
      <c r="W17" s="32">
        <v>17400</v>
      </c>
      <c r="X17" s="32">
        <v>17480</v>
      </c>
      <c r="Y17" s="32">
        <v>16760</v>
      </c>
      <c r="Z17" s="32">
        <v>17360</v>
      </c>
      <c r="AA17" s="32">
        <v>17560</v>
      </c>
      <c r="AB17" s="32">
        <v>17400</v>
      </c>
      <c r="AC17" s="32">
        <v>17280</v>
      </c>
      <c r="AD17" s="32">
        <v>16920</v>
      </c>
      <c r="AE17" s="32">
        <v>13320</v>
      </c>
      <c r="AF17" s="32">
        <v>17360</v>
      </c>
      <c r="AG17" s="32">
        <v>560</v>
      </c>
      <c r="AH17" s="32">
        <v>320</v>
      </c>
      <c r="AI17" s="32">
        <v>200</v>
      </c>
      <c r="AJ17" s="32">
        <v>440</v>
      </c>
      <c r="AK17" s="32">
        <v>560</v>
      </c>
      <c r="AL17" s="32">
        <v>1160</v>
      </c>
      <c r="AM17" s="32">
        <v>1120</v>
      </c>
      <c r="AN17" s="32">
        <v>920</v>
      </c>
      <c r="AO17" s="32">
        <v>640</v>
      </c>
      <c r="AP17" s="32">
        <v>720</v>
      </c>
      <c r="AQ17" s="32">
        <v>80</v>
      </c>
      <c r="AR17" s="32">
        <v>1160</v>
      </c>
      <c r="AS17" s="32">
        <v>680</v>
      </c>
      <c r="AT17" s="32">
        <v>160</v>
      </c>
      <c r="AU17" s="32">
        <v>840</v>
      </c>
      <c r="AV17" s="32">
        <v>680</v>
      </c>
      <c r="AW17" s="32">
        <v>240</v>
      </c>
      <c r="AX17" s="32">
        <v>760</v>
      </c>
      <c r="AY17" s="32">
        <v>800</v>
      </c>
      <c r="AZ17" s="32">
        <v>680</v>
      </c>
      <c r="BA17" s="32">
        <v>640</v>
      </c>
      <c r="BB17" s="32">
        <v>1080</v>
      </c>
      <c r="BC17" s="32">
        <v>520</v>
      </c>
      <c r="BD17" s="32">
        <v>3240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0</v>
      </c>
      <c r="BT17" s="32">
        <v>0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2">
        <v>0</v>
      </c>
      <c r="CB17" s="32">
        <v>0</v>
      </c>
      <c r="CC17" s="32">
        <v>100074</v>
      </c>
      <c r="CD17" s="32">
        <v>407360</v>
      </c>
      <c r="CE17" s="32">
        <v>18200</v>
      </c>
      <c r="CF17" s="32">
        <v>0</v>
      </c>
    </row>
    <row r="18" spans="1:84" x14ac:dyDescent="0.2">
      <c r="A18" s="32">
        <v>100074</v>
      </c>
      <c r="B18" s="32" t="s">
        <v>66</v>
      </c>
      <c r="C18" s="44" t="s">
        <v>301</v>
      </c>
      <c r="D18" s="32">
        <v>25</v>
      </c>
      <c r="E18" s="32" t="s">
        <v>165</v>
      </c>
      <c r="F18" s="32" t="s">
        <v>252</v>
      </c>
      <c r="G18" s="32">
        <v>4</v>
      </c>
      <c r="H18" s="44">
        <v>43847</v>
      </c>
      <c r="I18" s="32">
        <v>17320</v>
      </c>
      <c r="J18" s="32">
        <v>17520</v>
      </c>
      <c r="K18" s="32">
        <v>14120</v>
      </c>
      <c r="L18" s="32">
        <v>16560</v>
      </c>
      <c r="M18" s="32">
        <v>16880</v>
      </c>
      <c r="N18" s="32">
        <v>13880</v>
      </c>
      <c r="O18" s="32">
        <v>16800</v>
      </c>
      <c r="P18" s="32">
        <v>17360</v>
      </c>
      <c r="Q18" s="32">
        <v>17400</v>
      </c>
      <c r="R18" s="32">
        <v>17400</v>
      </c>
      <c r="S18" s="32">
        <v>17240</v>
      </c>
      <c r="T18" s="32">
        <v>15640</v>
      </c>
      <c r="U18" s="32">
        <v>17160</v>
      </c>
      <c r="V18" s="32">
        <v>16920</v>
      </c>
      <c r="W18" s="32">
        <v>17480</v>
      </c>
      <c r="X18" s="32">
        <v>16800</v>
      </c>
      <c r="Y18" s="32">
        <v>16760</v>
      </c>
      <c r="Z18" s="32">
        <v>17040</v>
      </c>
      <c r="AA18" s="32">
        <v>16400</v>
      </c>
      <c r="AB18" s="32">
        <v>16760</v>
      </c>
      <c r="AC18" s="32">
        <v>17400</v>
      </c>
      <c r="AD18" s="32">
        <v>17040</v>
      </c>
      <c r="AE18" s="32">
        <v>16280</v>
      </c>
      <c r="AF18" s="32">
        <v>17040</v>
      </c>
      <c r="AG18" s="32">
        <v>3280</v>
      </c>
      <c r="AH18" s="32">
        <v>3320</v>
      </c>
      <c r="AI18" s="32">
        <v>2680</v>
      </c>
      <c r="AJ18" s="32">
        <v>2200</v>
      </c>
      <c r="AK18" s="32">
        <v>480</v>
      </c>
      <c r="AL18" s="32">
        <v>560</v>
      </c>
      <c r="AM18" s="32">
        <v>4640</v>
      </c>
      <c r="AN18" s="32">
        <v>2560</v>
      </c>
      <c r="AO18" s="32">
        <v>2960</v>
      </c>
      <c r="AP18" s="32">
        <v>40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100074</v>
      </c>
      <c r="CD18" s="32">
        <v>401200</v>
      </c>
      <c r="CE18" s="32">
        <v>22720</v>
      </c>
      <c r="CF18" s="32">
        <v>0</v>
      </c>
    </row>
    <row r="19" spans="1:84" x14ac:dyDescent="0.2">
      <c r="A19" s="32">
        <v>100074</v>
      </c>
      <c r="B19" s="32" t="s">
        <v>66</v>
      </c>
      <c r="C19" s="44" t="s">
        <v>301</v>
      </c>
      <c r="D19" s="32">
        <v>25</v>
      </c>
      <c r="E19" s="32" t="s">
        <v>165</v>
      </c>
      <c r="F19" s="32" t="s">
        <v>252</v>
      </c>
      <c r="G19" s="32">
        <v>4</v>
      </c>
      <c r="H19" s="44">
        <v>43848</v>
      </c>
      <c r="I19" s="32">
        <v>16880</v>
      </c>
      <c r="J19" s="32">
        <v>12360</v>
      </c>
      <c r="K19" s="32">
        <v>16600</v>
      </c>
      <c r="L19" s="32">
        <v>16840</v>
      </c>
      <c r="M19" s="32">
        <v>17120</v>
      </c>
      <c r="N19" s="32">
        <v>17040</v>
      </c>
      <c r="O19" s="32">
        <v>17000</v>
      </c>
      <c r="P19" s="32">
        <v>16600</v>
      </c>
      <c r="Q19" s="32">
        <v>16640</v>
      </c>
      <c r="R19" s="32">
        <v>17160</v>
      </c>
      <c r="S19" s="32">
        <v>16440</v>
      </c>
      <c r="T19" s="32">
        <v>16200</v>
      </c>
      <c r="U19" s="32">
        <v>17400</v>
      </c>
      <c r="V19" s="32">
        <v>17240</v>
      </c>
      <c r="W19" s="32">
        <v>16080</v>
      </c>
      <c r="X19" s="32">
        <v>16560</v>
      </c>
      <c r="Y19" s="32">
        <v>17360</v>
      </c>
      <c r="Z19" s="32">
        <v>17360</v>
      </c>
      <c r="AA19" s="32">
        <v>16960</v>
      </c>
      <c r="AB19" s="32">
        <v>16840</v>
      </c>
      <c r="AC19" s="32">
        <v>16800</v>
      </c>
      <c r="AD19" s="32">
        <v>16880</v>
      </c>
      <c r="AE19" s="32">
        <v>16160</v>
      </c>
      <c r="AF19" s="32">
        <v>16160</v>
      </c>
      <c r="AG19" s="32">
        <v>0</v>
      </c>
      <c r="AH19" s="32">
        <v>120</v>
      </c>
      <c r="AI19" s="32">
        <v>2720</v>
      </c>
      <c r="AJ19" s="32">
        <v>120</v>
      </c>
      <c r="AK19" s="32">
        <v>200</v>
      </c>
      <c r="AL19" s="32">
        <v>40</v>
      </c>
      <c r="AM19" s="32">
        <v>80</v>
      </c>
      <c r="AN19" s="32">
        <v>160</v>
      </c>
      <c r="AO19" s="32">
        <v>480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40</v>
      </c>
      <c r="AV19" s="32">
        <v>0</v>
      </c>
      <c r="AW19" s="32">
        <v>200</v>
      </c>
      <c r="AX19" s="32">
        <v>0</v>
      </c>
      <c r="AY19" s="32">
        <v>80</v>
      </c>
      <c r="AZ19" s="32">
        <v>120</v>
      </c>
      <c r="BA19" s="32">
        <v>0</v>
      </c>
      <c r="BB19" s="32">
        <v>1240</v>
      </c>
      <c r="BC19" s="32">
        <v>2160</v>
      </c>
      <c r="BD19" s="32">
        <v>1840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100074</v>
      </c>
      <c r="CD19" s="32">
        <v>398680</v>
      </c>
      <c r="CE19" s="32">
        <v>9600</v>
      </c>
      <c r="CF19" s="32">
        <v>0</v>
      </c>
    </row>
    <row r="20" spans="1:84" x14ac:dyDescent="0.2">
      <c r="A20" s="32">
        <v>100074</v>
      </c>
      <c r="B20" s="32" t="s">
        <v>66</v>
      </c>
      <c r="C20" s="44" t="s">
        <v>301</v>
      </c>
      <c r="D20" s="32">
        <v>25</v>
      </c>
      <c r="E20" s="32" t="s">
        <v>165</v>
      </c>
      <c r="F20" s="32" t="s">
        <v>252</v>
      </c>
      <c r="G20" s="32">
        <v>4</v>
      </c>
      <c r="H20" s="44">
        <v>43849</v>
      </c>
      <c r="I20" s="32">
        <v>17160</v>
      </c>
      <c r="J20" s="32">
        <v>17200</v>
      </c>
      <c r="K20" s="32">
        <v>16880</v>
      </c>
      <c r="L20" s="32">
        <v>16640</v>
      </c>
      <c r="M20" s="32">
        <v>16800</v>
      </c>
      <c r="N20" s="32">
        <v>17600</v>
      </c>
      <c r="O20" s="32">
        <v>17320</v>
      </c>
      <c r="P20" s="32">
        <v>17240</v>
      </c>
      <c r="Q20" s="32">
        <v>17080</v>
      </c>
      <c r="R20" s="32">
        <v>16320</v>
      </c>
      <c r="S20" s="32">
        <v>17000</v>
      </c>
      <c r="T20" s="32">
        <v>16400</v>
      </c>
      <c r="U20" s="32">
        <v>17560</v>
      </c>
      <c r="V20" s="32">
        <v>17480</v>
      </c>
      <c r="W20" s="32">
        <v>16880</v>
      </c>
      <c r="X20" s="32">
        <v>16200</v>
      </c>
      <c r="Y20" s="32">
        <v>16000</v>
      </c>
      <c r="Z20" s="32">
        <v>16320</v>
      </c>
      <c r="AA20" s="32">
        <v>17120</v>
      </c>
      <c r="AB20" s="32">
        <v>16880</v>
      </c>
      <c r="AC20" s="32">
        <v>17400</v>
      </c>
      <c r="AD20" s="32">
        <v>17360</v>
      </c>
      <c r="AE20" s="32">
        <v>16560</v>
      </c>
      <c r="AF20" s="32">
        <v>17000</v>
      </c>
      <c r="AG20" s="32">
        <v>3280</v>
      </c>
      <c r="AH20" s="32">
        <v>3240</v>
      </c>
      <c r="AI20" s="32">
        <v>3000</v>
      </c>
      <c r="AJ20" s="32">
        <v>1520</v>
      </c>
      <c r="AK20" s="32">
        <v>1720</v>
      </c>
      <c r="AL20" s="32">
        <v>1120</v>
      </c>
      <c r="AM20" s="32">
        <v>720</v>
      </c>
      <c r="AN20" s="32">
        <v>600</v>
      </c>
      <c r="AO20" s="32">
        <v>240</v>
      </c>
      <c r="AP20" s="32">
        <v>40</v>
      </c>
      <c r="AQ20" s="32">
        <v>40</v>
      </c>
      <c r="AR20" s="32">
        <v>320</v>
      </c>
      <c r="AS20" s="32">
        <v>680</v>
      </c>
      <c r="AT20" s="32">
        <v>200</v>
      </c>
      <c r="AU20" s="32">
        <v>0</v>
      </c>
      <c r="AV20" s="32">
        <v>40</v>
      </c>
      <c r="AW20" s="32">
        <v>840</v>
      </c>
      <c r="AX20" s="32">
        <v>1840</v>
      </c>
      <c r="AY20" s="32">
        <v>1960</v>
      </c>
      <c r="AZ20" s="32">
        <v>2040</v>
      </c>
      <c r="BA20" s="32">
        <v>1960</v>
      </c>
      <c r="BB20" s="32">
        <v>1880</v>
      </c>
      <c r="BC20" s="32">
        <v>1280</v>
      </c>
      <c r="BD20" s="32">
        <v>1600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2">
        <v>0</v>
      </c>
      <c r="BT20" s="32">
        <v>0</v>
      </c>
      <c r="BU20" s="32">
        <v>0</v>
      </c>
      <c r="BV20" s="32">
        <v>0</v>
      </c>
      <c r="BW20" s="32">
        <v>0</v>
      </c>
      <c r="BX20" s="32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100074</v>
      </c>
      <c r="CD20" s="32">
        <v>406400</v>
      </c>
      <c r="CE20" s="32">
        <v>30160</v>
      </c>
      <c r="CF20" s="32">
        <v>0</v>
      </c>
    </row>
    <row r="21" spans="1:84" x14ac:dyDescent="0.2">
      <c r="A21" s="32">
        <v>100074</v>
      </c>
      <c r="B21" s="32" t="s">
        <v>66</v>
      </c>
      <c r="C21" s="44" t="s">
        <v>301</v>
      </c>
      <c r="D21" s="32">
        <v>25</v>
      </c>
      <c r="E21" s="32" t="s">
        <v>165</v>
      </c>
      <c r="F21" s="32" t="s">
        <v>252</v>
      </c>
      <c r="G21" s="32">
        <v>4</v>
      </c>
      <c r="H21" s="44">
        <v>43850</v>
      </c>
      <c r="I21" s="32">
        <v>16840</v>
      </c>
      <c r="J21" s="32">
        <v>17280</v>
      </c>
      <c r="K21" s="32">
        <v>17440</v>
      </c>
      <c r="L21" s="32">
        <v>17160</v>
      </c>
      <c r="M21" s="32">
        <v>16840</v>
      </c>
      <c r="N21" s="32">
        <v>17080</v>
      </c>
      <c r="O21" s="32">
        <v>17200</v>
      </c>
      <c r="P21" s="32">
        <v>17320</v>
      </c>
      <c r="Q21" s="32">
        <v>17400</v>
      </c>
      <c r="R21" s="32">
        <v>16400</v>
      </c>
      <c r="S21" s="32">
        <v>16200</v>
      </c>
      <c r="T21" s="32">
        <v>16440</v>
      </c>
      <c r="U21" s="32">
        <v>17200</v>
      </c>
      <c r="V21" s="32">
        <v>17160</v>
      </c>
      <c r="W21" s="32">
        <v>16480</v>
      </c>
      <c r="X21" s="32">
        <v>17000</v>
      </c>
      <c r="Y21" s="32">
        <v>16720</v>
      </c>
      <c r="Z21" s="32">
        <v>17000</v>
      </c>
      <c r="AA21" s="32">
        <v>16920</v>
      </c>
      <c r="AB21" s="32">
        <v>13480</v>
      </c>
      <c r="AC21" s="32">
        <v>16880</v>
      </c>
      <c r="AD21" s="32">
        <v>17080</v>
      </c>
      <c r="AE21" s="32">
        <v>17160</v>
      </c>
      <c r="AF21" s="32">
        <v>16960</v>
      </c>
      <c r="AG21" s="32">
        <v>2000</v>
      </c>
      <c r="AH21" s="32">
        <v>1920</v>
      </c>
      <c r="AI21" s="32">
        <v>1960</v>
      </c>
      <c r="AJ21" s="32">
        <v>1920</v>
      </c>
      <c r="AK21" s="32">
        <v>2160</v>
      </c>
      <c r="AL21" s="32">
        <v>1840</v>
      </c>
      <c r="AM21" s="32">
        <v>1960</v>
      </c>
      <c r="AN21" s="32">
        <v>2200</v>
      </c>
      <c r="AO21" s="32">
        <v>2320</v>
      </c>
      <c r="AP21" s="32">
        <v>2360</v>
      </c>
      <c r="AQ21" s="32">
        <v>3040</v>
      </c>
      <c r="AR21" s="32">
        <v>1840</v>
      </c>
      <c r="AS21" s="32">
        <v>2040</v>
      </c>
      <c r="AT21" s="32">
        <v>2080</v>
      </c>
      <c r="AU21" s="32">
        <v>2040</v>
      </c>
      <c r="AV21" s="32">
        <v>2040</v>
      </c>
      <c r="AW21" s="32">
        <v>2160</v>
      </c>
      <c r="AX21" s="32">
        <v>1880</v>
      </c>
      <c r="AY21" s="32">
        <v>1800</v>
      </c>
      <c r="AZ21" s="32">
        <v>1600</v>
      </c>
      <c r="BA21" s="32">
        <v>840</v>
      </c>
      <c r="BB21" s="32">
        <v>80</v>
      </c>
      <c r="BC21" s="32">
        <v>0</v>
      </c>
      <c r="BD21" s="32">
        <v>1080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100074</v>
      </c>
      <c r="CD21" s="32">
        <v>403640</v>
      </c>
      <c r="CE21" s="32">
        <v>43160</v>
      </c>
      <c r="CF21" s="32">
        <v>0</v>
      </c>
    </row>
    <row r="22" spans="1:84" x14ac:dyDescent="0.2">
      <c r="A22" s="32">
        <v>100074</v>
      </c>
      <c r="B22" s="32" t="s">
        <v>66</v>
      </c>
      <c r="C22" s="44" t="s">
        <v>301</v>
      </c>
      <c r="D22" s="32">
        <v>25</v>
      </c>
      <c r="E22" s="32" t="s">
        <v>165</v>
      </c>
      <c r="F22" s="32" t="s">
        <v>252</v>
      </c>
      <c r="G22" s="32">
        <v>4</v>
      </c>
      <c r="H22" s="44">
        <v>43851</v>
      </c>
      <c r="I22" s="32">
        <v>17240</v>
      </c>
      <c r="J22" s="32">
        <v>17480</v>
      </c>
      <c r="K22" s="32">
        <v>17120</v>
      </c>
      <c r="L22" s="32">
        <v>16080</v>
      </c>
      <c r="M22" s="32">
        <v>13840</v>
      </c>
      <c r="N22" s="32">
        <v>16640</v>
      </c>
      <c r="O22" s="32">
        <v>17080</v>
      </c>
      <c r="P22" s="32">
        <v>16960</v>
      </c>
      <c r="Q22" s="32">
        <v>16880</v>
      </c>
      <c r="R22" s="32">
        <v>16880</v>
      </c>
      <c r="S22" s="32">
        <v>16640</v>
      </c>
      <c r="T22" s="32">
        <v>16560</v>
      </c>
      <c r="U22" s="32">
        <v>16920</v>
      </c>
      <c r="V22" s="32">
        <v>16920</v>
      </c>
      <c r="W22" s="32">
        <v>16720</v>
      </c>
      <c r="X22" s="32">
        <v>16600</v>
      </c>
      <c r="Y22" s="32">
        <v>16640</v>
      </c>
      <c r="Z22" s="32">
        <v>16440</v>
      </c>
      <c r="AA22" s="32">
        <v>17080</v>
      </c>
      <c r="AB22" s="32">
        <v>16800</v>
      </c>
      <c r="AC22" s="32">
        <v>17000</v>
      </c>
      <c r="AD22" s="32">
        <v>17320</v>
      </c>
      <c r="AE22" s="32">
        <v>16720</v>
      </c>
      <c r="AF22" s="32">
        <v>16800</v>
      </c>
      <c r="AG22" s="32">
        <v>2160</v>
      </c>
      <c r="AH22" s="32">
        <v>2160</v>
      </c>
      <c r="AI22" s="32">
        <v>2040</v>
      </c>
      <c r="AJ22" s="32">
        <v>2680</v>
      </c>
      <c r="AK22" s="32">
        <v>1960</v>
      </c>
      <c r="AL22" s="32">
        <v>1400</v>
      </c>
      <c r="AM22" s="32">
        <v>720</v>
      </c>
      <c r="AN22" s="32">
        <v>560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880</v>
      </c>
      <c r="BA22" s="32">
        <v>600</v>
      </c>
      <c r="BB22" s="32">
        <v>880</v>
      </c>
      <c r="BC22" s="32">
        <v>120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2">
        <v>0</v>
      </c>
      <c r="BT22" s="32">
        <v>0</v>
      </c>
      <c r="BU22" s="32">
        <v>0</v>
      </c>
      <c r="BV22" s="32">
        <v>0</v>
      </c>
      <c r="BW22" s="32">
        <v>0</v>
      </c>
      <c r="BX22" s="32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100074</v>
      </c>
      <c r="CD22" s="32">
        <v>401360</v>
      </c>
      <c r="CE22" s="32">
        <v>16160</v>
      </c>
      <c r="CF22" s="32">
        <v>0</v>
      </c>
    </row>
    <row r="23" spans="1:84" x14ac:dyDescent="0.2">
      <c r="A23" s="32">
        <v>100074</v>
      </c>
      <c r="B23" s="32" t="s">
        <v>66</v>
      </c>
      <c r="C23" s="44" t="s">
        <v>301</v>
      </c>
      <c r="D23" s="32">
        <v>25</v>
      </c>
      <c r="E23" s="32" t="s">
        <v>165</v>
      </c>
      <c r="F23" s="32" t="s">
        <v>252</v>
      </c>
      <c r="G23" s="32">
        <v>4</v>
      </c>
      <c r="H23" s="44">
        <v>43852</v>
      </c>
      <c r="I23" s="32">
        <v>16680</v>
      </c>
      <c r="J23" s="32">
        <v>17440</v>
      </c>
      <c r="K23" s="32">
        <v>16400</v>
      </c>
      <c r="L23" s="32">
        <v>15160</v>
      </c>
      <c r="M23" s="32">
        <v>16760</v>
      </c>
      <c r="N23" s="32">
        <v>12640</v>
      </c>
      <c r="O23" s="32">
        <v>15360</v>
      </c>
      <c r="P23" s="32">
        <v>16480</v>
      </c>
      <c r="Q23" s="32">
        <v>16520</v>
      </c>
      <c r="R23" s="32">
        <v>16920</v>
      </c>
      <c r="S23" s="32">
        <v>17040</v>
      </c>
      <c r="T23" s="32">
        <v>16280</v>
      </c>
      <c r="U23" s="32">
        <v>17040</v>
      </c>
      <c r="V23" s="32">
        <v>16920</v>
      </c>
      <c r="W23" s="32">
        <v>17280</v>
      </c>
      <c r="X23" s="32">
        <v>17160</v>
      </c>
      <c r="Y23" s="32">
        <v>16560</v>
      </c>
      <c r="Z23" s="32">
        <v>17040</v>
      </c>
      <c r="AA23" s="32">
        <v>16480</v>
      </c>
      <c r="AB23" s="32">
        <v>16720</v>
      </c>
      <c r="AC23" s="32">
        <v>17200</v>
      </c>
      <c r="AD23" s="32">
        <v>17240</v>
      </c>
      <c r="AE23" s="32">
        <v>17080</v>
      </c>
      <c r="AF23" s="32">
        <v>17200</v>
      </c>
      <c r="AG23" s="32">
        <v>0</v>
      </c>
      <c r="AH23" s="32">
        <v>0</v>
      </c>
      <c r="AI23" s="32">
        <v>0</v>
      </c>
      <c r="AJ23" s="32">
        <v>80</v>
      </c>
      <c r="AK23" s="32">
        <v>40</v>
      </c>
      <c r="AL23" s="32">
        <v>400</v>
      </c>
      <c r="AM23" s="32">
        <v>1600</v>
      </c>
      <c r="AN23" s="32">
        <v>1960</v>
      </c>
      <c r="AO23" s="32">
        <v>1920</v>
      </c>
      <c r="AP23" s="32">
        <v>2120</v>
      </c>
      <c r="AQ23" s="32">
        <v>1680</v>
      </c>
      <c r="AR23" s="32">
        <v>40</v>
      </c>
      <c r="AS23" s="32">
        <v>0</v>
      </c>
      <c r="AT23" s="32">
        <v>2200</v>
      </c>
      <c r="AU23" s="32">
        <v>1520</v>
      </c>
      <c r="AV23" s="32">
        <v>600</v>
      </c>
      <c r="AW23" s="32">
        <v>0</v>
      </c>
      <c r="AX23" s="32">
        <v>1480</v>
      </c>
      <c r="AY23" s="32">
        <v>1720</v>
      </c>
      <c r="AZ23" s="32">
        <v>1960</v>
      </c>
      <c r="BA23" s="32">
        <v>2200</v>
      </c>
      <c r="BB23" s="32">
        <v>2320</v>
      </c>
      <c r="BC23" s="32">
        <v>3480</v>
      </c>
      <c r="BD23" s="32">
        <v>3520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32">
        <v>0</v>
      </c>
      <c r="BQ23" s="32">
        <v>0</v>
      </c>
      <c r="BR23" s="32">
        <v>0</v>
      </c>
      <c r="BS23" s="32">
        <v>0</v>
      </c>
      <c r="BT23" s="32">
        <v>0</v>
      </c>
      <c r="BU23" s="32">
        <v>0</v>
      </c>
      <c r="BV23" s="32">
        <v>0</v>
      </c>
      <c r="BW23" s="32">
        <v>0</v>
      </c>
      <c r="BX23" s="32">
        <v>0</v>
      </c>
      <c r="BY23" s="32">
        <v>0</v>
      </c>
      <c r="BZ23" s="32">
        <v>0</v>
      </c>
      <c r="CA23" s="32">
        <v>0</v>
      </c>
      <c r="CB23" s="32">
        <v>0</v>
      </c>
      <c r="CC23" s="32">
        <v>100074</v>
      </c>
      <c r="CD23" s="32">
        <v>397600</v>
      </c>
      <c r="CE23" s="32">
        <v>30840</v>
      </c>
      <c r="CF23" s="32">
        <v>0</v>
      </c>
    </row>
    <row r="24" spans="1:84" x14ac:dyDescent="0.2">
      <c r="A24" s="32">
        <v>100074</v>
      </c>
      <c r="B24" s="32" t="s">
        <v>66</v>
      </c>
      <c r="C24" s="44" t="s">
        <v>301</v>
      </c>
      <c r="D24" s="32">
        <v>25</v>
      </c>
      <c r="E24" s="32" t="s">
        <v>165</v>
      </c>
      <c r="F24" s="32" t="s">
        <v>252</v>
      </c>
      <c r="G24" s="32">
        <v>4</v>
      </c>
      <c r="H24" s="44">
        <v>43853</v>
      </c>
      <c r="I24" s="32">
        <v>16080</v>
      </c>
      <c r="J24" s="32">
        <v>16240</v>
      </c>
      <c r="K24" s="32">
        <v>16760</v>
      </c>
      <c r="L24" s="32">
        <v>17400</v>
      </c>
      <c r="M24" s="32">
        <v>16800</v>
      </c>
      <c r="N24" s="32">
        <v>17200</v>
      </c>
      <c r="O24" s="32">
        <v>17280</v>
      </c>
      <c r="P24" s="32">
        <v>16560</v>
      </c>
      <c r="Q24" s="32">
        <v>16920</v>
      </c>
      <c r="R24" s="32">
        <v>16880</v>
      </c>
      <c r="S24" s="32">
        <v>17040</v>
      </c>
      <c r="T24" s="32">
        <v>16520</v>
      </c>
      <c r="U24" s="32">
        <v>16520</v>
      </c>
      <c r="V24" s="32">
        <v>16960</v>
      </c>
      <c r="W24" s="32">
        <v>17400</v>
      </c>
      <c r="X24" s="32">
        <v>16560</v>
      </c>
      <c r="Y24" s="32">
        <v>16920</v>
      </c>
      <c r="Z24" s="32">
        <v>17120</v>
      </c>
      <c r="AA24" s="32">
        <v>16880</v>
      </c>
      <c r="AB24" s="32">
        <v>16480</v>
      </c>
      <c r="AC24" s="32">
        <v>16120</v>
      </c>
      <c r="AD24" s="32">
        <v>16760</v>
      </c>
      <c r="AE24" s="32">
        <v>17680</v>
      </c>
      <c r="AF24" s="32">
        <v>17400</v>
      </c>
      <c r="AG24" s="32">
        <v>2800</v>
      </c>
      <c r="AH24" s="32">
        <v>2880</v>
      </c>
      <c r="AI24" s="32">
        <v>2200</v>
      </c>
      <c r="AJ24" s="32">
        <v>2280</v>
      </c>
      <c r="AK24" s="32">
        <v>1840</v>
      </c>
      <c r="AL24" s="32">
        <v>2200</v>
      </c>
      <c r="AM24" s="32">
        <v>2320</v>
      </c>
      <c r="AN24" s="32">
        <v>1840</v>
      </c>
      <c r="AO24" s="32">
        <v>2240</v>
      </c>
      <c r="AP24" s="32">
        <v>2200</v>
      </c>
      <c r="AQ24" s="32">
        <v>2240</v>
      </c>
      <c r="AR24" s="32">
        <v>1480</v>
      </c>
      <c r="AS24" s="32">
        <v>200</v>
      </c>
      <c r="AT24" s="32">
        <v>40</v>
      </c>
      <c r="AU24" s="32">
        <v>200</v>
      </c>
      <c r="AV24" s="32">
        <v>0</v>
      </c>
      <c r="AW24" s="32">
        <v>0</v>
      </c>
      <c r="AX24" s="32">
        <v>40</v>
      </c>
      <c r="AY24" s="32">
        <v>40</v>
      </c>
      <c r="AZ24" s="32">
        <v>80</v>
      </c>
      <c r="BA24" s="32">
        <v>0</v>
      </c>
      <c r="BB24" s="32">
        <v>0</v>
      </c>
      <c r="BC24" s="32">
        <v>80</v>
      </c>
      <c r="BD24" s="32">
        <v>720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2">
        <v>0</v>
      </c>
      <c r="BQ24" s="32">
        <v>0</v>
      </c>
      <c r="BR24" s="32">
        <v>0</v>
      </c>
      <c r="BS24" s="32">
        <v>0</v>
      </c>
      <c r="BT24" s="32">
        <v>0</v>
      </c>
      <c r="BU24" s="32">
        <v>0</v>
      </c>
      <c r="BV24" s="32">
        <v>0</v>
      </c>
      <c r="BW24" s="32">
        <v>0</v>
      </c>
      <c r="BX24" s="32">
        <v>0</v>
      </c>
      <c r="BY24" s="32">
        <v>0</v>
      </c>
      <c r="BZ24" s="32">
        <v>0</v>
      </c>
      <c r="CA24" s="32">
        <v>0</v>
      </c>
      <c r="CB24" s="32">
        <v>0</v>
      </c>
      <c r="CC24" s="32">
        <v>100074</v>
      </c>
      <c r="CD24" s="32">
        <v>404480</v>
      </c>
      <c r="CE24" s="32">
        <v>27920</v>
      </c>
      <c r="CF24" s="32">
        <v>0</v>
      </c>
    </row>
    <row r="25" spans="1:84" x14ac:dyDescent="0.2">
      <c r="A25" s="32">
        <v>100074</v>
      </c>
      <c r="B25" s="32" t="s">
        <v>66</v>
      </c>
      <c r="C25" s="44" t="s">
        <v>301</v>
      </c>
      <c r="D25" s="32">
        <v>25</v>
      </c>
      <c r="E25" s="32" t="s">
        <v>165</v>
      </c>
      <c r="F25" s="32" t="s">
        <v>252</v>
      </c>
      <c r="G25" s="32">
        <v>4</v>
      </c>
      <c r="H25" s="44">
        <v>43854</v>
      </c>
      <c r="I25" s="32">
        <v>16440</v>
      </c>
      <c r="J25" s="32">
        <v>16320</v>
      </c>
      <c r="K25" s="32">
        <v>16360</v>
      </c>
      <c r="L25" s="32">
        <v>16280</v>
      </c>
      <c r="M25" s="32">
        <v>17040</v>
      </c>
      <c r="N25" s="32">
        <v>17080</v>
      </c>
      <c r="O25" s="32">
        <v>16840</v>
      </c>
      <c r="P25" s="32">
        <v>16640</v>
      </c>
      <c r="Q25" s="32">
        <v>16960</v>
      </c>
      <c r="R25" s="32">
        <v>16960</v>
      </c>
      <c r="S25" s="32">
        <v>16760</v>
      </c>
      <c r="T25" s="32">
        <v>16760</v>
      </c>
      <c r="U25" s="32">
        <v>17040</v>
      </c>
      <c r="V25" s="32">
        <v>17120</v>
      </c>
      <c r="W25" s="32">
        <v>17200</v>
      </c>
      <c r="X25" s="32">
        <v>16800</v>
      </c>
      <c r="Y25" s="32">
        <v>16360</v>
      </c>
      <c r="Z25" s="32">
        <v>16000</v>
      </c>
      <c r="AA25" s="32">
        <v>17360</v>
      </c>
      <c r="AB25" s="32">
        <v>17280</v>
      </c>
      <c r="AC25" s="32">
        <v>17160</v>
      </c>
      <c r="AD25" s="32">
        <v>16880</v>
      </c>
      <c r="AE25" s="32">
        <v>17200</v>
      </c>
      <c r="AF25" s="32">
        <v>17080</v>
      </c>
      <c r="AG25" s="32">
        <v>1600</v>
      </c>
      <c r="AH25" s="32">
        <v>1560</v>
      </c>
      <c r="AI25" s="32">
        <v>1640</v>
      </c>
      <c r="AJ25" s="32">
        <v>1480</v>
      </c>
      <c r="AK25" s="32">
        <v>2160</v>
      </c>
      <c r="AL25" s="32">
        <v>2200</v>
      </c>
      <c r="AM25" s="32">
        <v>1880</v>
      </c>
      <c r="AN25" s="32">
        <v>1920</v>
      </c>
      <c r="AO25" s="32">
        <v>1120</v>
      </c>
      <c r="AP25" s="32">
        <v>40</v>
      </c>
      <c r="AQ25" s="32">
        <v>0</v>
      </c>
      <c r="AR25" s="32">
        <v>40</v>
      </c>
      <c r="AS25" s="32">
        <v>0</v>
      </c>
      <c r="AT25" s="32">
        <v>0</v>
      </c>
      <c r="AU25" s="32">
        <v>40</v>
      </c>
      <c r="AV25" s="32">
        <v>0</v>
      </c>
      <c r="AW25" s="32">
        <v>0</v>
      </c>
      <c r="AX25" s="32">
        <v>40</v>
      </c>
      <c r="AY25" s="32">
        <v>160</v>
      </c>
      <c r="AZ25" s="32">
        <v>40</v>
      </c>
      <c r="BA25" s="32">
        <v>40</v>
      </c>
      <c r="BB25" s="32">
        <v>760</v>
      </c>
      <c r="BC25" s="32">
        <v>640</v>
      </c>
      <c r="BD25" s="32">
        <v>560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</v>
      </c>
      <c r="BN25" s="32">
        <v>0</v>
      </c>
      <c r="BO25" s="32">
        <v>0</v>
      </c>
      <c r="BP25" s="32">
        <v>0</v>
      </c>
      <c r="BQ25" s="32">
        <v>0</v>
      </c>
      <c r="BR25" s="32">
        <v>0</v>
      </c>
      <c r="BS25" s="32">
        <v>0</v>
      </c>
      <c r="BT25" s="32">
        <v>0</v>
      </c>
      <c r="BU25" s="32">
        <v>0</v>
      </c>
      <c r="BV25" s="32">
        <v>0</v>
      </c>
      <c r="BW25" s="32">
        <v>0</v>
      </c>
      <c r="BX25" s="32">
        <v>0</v>
      </c>
      <c r="BY25" s="32">
        <v>0</v>
      </c>
      <c r="BZ25" s="32">
        <v>0</v>
      </c>
      <c r="CA25" s="32">
        <v>0</v>
      </c>
      <c r="CB25" s="32">
        <v>0</v>
      </c>
      <c r="CC25" s="32">
        <v>100074</v>
      </c>
      <c r="CD25" s="32">
        <v>403920</v>
      </c>
      <c r="CE25" s="32">
        <v>17920</v>
      </c>
      <c r="CF25" s="32">
        <v>0</v>
      </c>
    </row>
    <row r="26" spans="1:84" x14ac:dyDescent="0.2">
      <c r="A26" s="32">
        <v>100074</v>
      </c>
      <c r="B26" s="32" t="s">
        <v>66</v>
      </c>
      <c r="C26" s="44" t="s">
        <v>301</v>
      </c>
      <c r="D26" s="32">
        <v>25</v>
      </c>
      <c r="E26" s="32" t="s">
        <v>165</v>
      </c>
      <c r="F26" s="32" t="s">
        <v>252</v>
      </c>
      <c r="G26" s="32">
        <v>4</v>
      </c>
      <c r="H26" s="44">
        <v>43855</v>
      </c>
      <c r="I26" s="32">
        <v>16280</v>
      </c>
      <c r="J26" s="32">
        <v>16520</v>
      </c>
      <c r="K26" s="32">
        <v>13240</v>
      </c>
      <c r="L26" s="32">
        <v>17000</v>
      </c>
      <c r="M26" s="32">
        <v>17240</v>
      </c>
      <c r="N26" s="32">
        <v>17640</v>
      </c>
      <c r="O26" s="32">
        <v>16840</v>
      </c>
      <c r="P26" s="32">
        <v>16880</v>
      </c>
      <c r="Q26" s="32">
        <v>17520</v>
      </c>
      <c r="R26" s="32">
        <v>17400</v>
      </c>
      <c r="S26" s="32">
        <v>16280</v>
      </c>
      <c r="T26" s="32">
        <v>17240</v>
      </c>
      <c r="U26" s="32">
        <v>16760</v>
      </c>
      <c r="V26" s="32">
        <v>16760</v>
      </c>
      <c r="W26" s="32">
        <v>16640</v>
      </c>
      <c r="X26" s="32">
        <v>17200</v>
      </c>
      <c r="Y26" s="32">
        <v>17560</v>
      </c>
      <c r="Z26" s="32">
        <v>16600</v>
      </c>
      <c r="AA26" s="32">
        <v>16760</v>
      </c>
      <c r="AB26" s="32">
        <v>16560</v>
      </c>
      <c r="AC26" s="32">
        <v>16720</v>
      </c>
      <c r="AD26" s="32">
        <v>17120</v>
      </c>
      <c r="AE26" s="32">
        <v>17000</v>
      </c>
      <c r="AF26" s="32">
        <v>17160</v>
      </c>
      <c r="AG26" s="32">
        <v>320</v>
      </c>
      <c r="AH26" s="32">
        <v>320</v>
      </c>
      <c r="AI26" s="32">
        <v>640</v>
      </c>
      <c r="AJ26" s="32">
        <v>80</v>
      </c>
      <c r="AK26" s="32">
        <v>40</v>
      </c>
      <c r="AL26" s="32">
        <v>0</v>
      </c>
      <c r="AM26" s="32">
        <v>0</v>
      </c>
      <c r="AN26" s="32">
        <v>0</v>
      </c>
      <c r="AO26" s="32">
        <v>120</v>
      </c>
      <c r="AP26" s="32">
        <v>760</v>
      </c>
      <c r="AQ26" s="32">
        <v>200</v>
      </c>
      <c r="AR26" s="32">
        <v>0</v>
      </c>
      <c r="AS26" s="32">
        <v>0</v>
      </c>
      <c r="AT26" s="32">
        <v>0</v>
      </c>
      <c r="AU26" s="32">
        <v>80</v>
      </c>
      <c r="AV26" s="32">
        <v>40</v>
      </c>
      <c r="AW26" s="32">
        <v>40</v>
      </c>
      <c r="AX26" s="32">
        <v>120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1320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0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0</v>
      </c>
      <c r="BZ26" s="32">
        <v>0</v>
      </c>
      <c r="CA26" s="32">
        <v>0</v>
      </c>
      <c r="CB26" s="32">
        <v>0</v>
      </c>
      <c r="CC26" s="32">
        <v>100074</v>
      </c>
      <c r="CD26" s="32">
        <v>402920</v>
      </c>
      <c r="CE26" s="32">
        <v>4080</v>
      </c>
      <c r="CF26" s="32">
        <v>0</v>
      </c>
    </row>
    <row r="27" spans="1:84" x14ac:dyDescent="0.2">
      <c r="A27" s="32">
        <v>100074</v>
      </c>
      <c r="B27" s="32" t="s">
        <v>66</v>
      </c>
      <c r="C27" s="44" t="s">
        <v>301</v>
      </c>
      <c r="D27" s="32">
        <v>25</v>
      </c>
      <c r="E27" s="32" t="s">
        <v>165</v>
      </c>
      <c r="F27" s="32" t="s">
        <v>252</v>
      </c>
      <c r="G27" s="32">
        <v>4</v>
      </c>
      <c r="H27" s="44">
        <v>43856</v>
      </c>
      <c r="I27" s="32">
        <v>16640</v>
      </c>
      <c r="J27" s="32">
        <v>16440</v>
      </c>
      <c r="K27" s="32">
        <v>16920</v>
      </c>
      <c r="L27" s="32">
        <v>17280</v>
      </c>
      <c r="M27" s="32">
        <v>17200</v>
      </c>
      <c r="N27" s="32">
        <v>17120</v>
      </c>
      <c r="O27" s="32">
        <v>17080</v>
      </c>
      <c r="P27" s="32">
        <v>16720</v>
      </c>
      <c r="Q27" s="32">
        <v>16840</v>
      </c>
      <c r="R27" s="32">
        <v>16680</v>
      </c>
      <c r="S27" s="32">
        <v>16840</v>
      </c>
      <c r="T27" s="32">
        <v>17000</v>
      </c>
      <c r="U27" s="32">
        <v>17520</v>
      </c>
      <c r="V27" s="32">
        <v>17120</v>
      </c>
      <c r="W27" s="32">
        <v>16160</v>
      </c>
      <c r="X27" s="32">
        <v>16720</v>
      </c>
      <c r="Y27" s="32">
        <v>16840</v>
      </c>
      <c r="Z27" s="32">
        <v>17160</v>
      </c>
      <c r="AA27" s="32">
        <v>17200</v>
      </c>
      <c r="AB27" s="32">
        <v>16760</v>
      </c>
      <c r="AC27" s="32">
        <v>17000</v>
      </c>
      <c r="AD27" s="32">
        <v>16560</v>
      </c>
      <c r="AE27" s="32">
        <v>16840</v>
      </c>
      <c r="AF27" s="32">
        <v>17400</v>
      </c>
      <c r="AG27" s="32">
        <v>600</v>
      </c>
      <c r="AH27" s="32">
        <v>0</v>
      </c>
      <c r="AI27" s="32">
        <v>0</v>
      </c>
      <c r="AJ27" s="32">
        <v>0</v>
      </c>
      <c r="AK27" s="32">
        <v>40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40</v>
      </c>
      <c r="AT27" s="32">
        <v>0</v>
      </c>
      <c r="AU27" s="32">
        <v>0</v>
      </c>
      <c r="AV27" s="32">
        <v>160</v>
      </c>
      <c r="AW27" s="32">
        <v>160</v>
      </c>
      <c r="AX27" s="32">
        <v>360</v>
      </c>
      <c r="AY27" s="32">
        <v>160</v>
      </c>
      <c r="AZ27" s="32">
        <v>0</v>
      </c>
      <c r="BA27" s="32">
        <v>0</v>
      </c>
      <c r="BB27" s="32">
        <v>0</v>
      </c>
      <c r="BC27" s="32">
        <v>120</v>
      </c>
      <c r="BD27" s="32">
        <v>40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2">
        <v>0</v>
      </c>
      <c r="BQ27" s="32">
        <v>0</v>
      </c>
      <c r="BR27" s="32">
        <v>0</v>
      </c>
      <c r="BS27" s="32">
        <v>0</v>
      </c>
      <c r="BT27" s="32">
        <v>0</v>
      </c>
      <c r="BU27" s="32">
        <v>0</v>
      </c>
      <c r="BV27" s="32">
        <v>0</v>
      </c>
      <c r="BW27" s="32">
        <v>0</v>
      </c>
      <c r="BX27" s="32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100074</v>
      </c>
      <c r="CD27" s="32">
        <v>406040</v>
      </c>
      <c r="CE27" s="32">
        <v>1680</v>
      </c>
      <c r="CF27" s="32">
        <v>0</v>
      </c>
    </row>
    <row r="28" spans="1:84" x14ac:dyDescent="0.2">
      <c r="A28" s="32">
        <v>100074</v>
      </c>
      <c r="B28" s="32" t="s">
        <v>66</v>
      </c>
      <c r="C28" s="44" t="s">
        <v>301</v>
      </c>
      <c r="D28" s="32">
        <v>25</v>
      </c>
      <c r="E28" s="32" t="s">
        <v>165</v>
      </c>
      <c r="F28" s="32" t="s">
        <v>252</v>
      </c>
      <c r="G28" s="32">
        <v>4</v>
      </c>
      <c r="H28" s="44">
        <v>43857</v>
      </c>
      <c r="I28" s="32">
        <v>16960</v>
      </c>
      <c r="J28" s="32">
        <v>17160</v>
      </c>
      <c r="K28" s="32">
        <v>17160</v>
      </c>
      <c r="L28" s="32">
        <v>16520</v>
      </c>
      <c r="M28" s="32">
        <v>17040</v>
      </c>
      <c r="N28" s="32">
        <v>17480</v>
      </c>
      <c r="O28" s="32">
        <v>17520</v>
      </c>
      <c r="P28" s="32">
        <v>16920</v>
      </c>
      <c r="Q28" s="32">
        <v>16720</v>
      </c>
      <c r="R28" s="32">
        <v>17280</v>
      </c>
      <c r="S28" s="32">
        <v>16320</v>
      </c>
      <c r="T28" s="32">
        <v>16160</v>
      </c>
      <c r="U28" s="32">
        <v>17280</v>
      </c>
      <c r="V28" s="32">
        <v>17040</v>
      </c>
      <c r="W28" s="32">
        <v>16720</v>
      </c>
      <c r="X28" s="32">
        <v>16520</v>
      </c>
      <c r="Y28" s="32">
        <v>16280</v>
      </c>
      <c r="Z28" s="32">
        <v>17160</v>
      </c>
      <c r="AA28" s="32">
        <v>17080</v>
      </c>
      <c r="AB28" s="32">
        <v>16880</v>
      </c>
      <c r="AC28" s="32">
        <v>16800</v>
      </c>
      <c r="AD28" s="32">
        <v>16840</v>
      </c>
      <c r="AE28" s="32">
        <v>16400</v>
      </c>
      <c r="AF28" s="32">
        <v>17320</v>
      </c>
      <c r="AG28" s="32">
        <v>0</v>
      </c>
      <c r="AH28" s="32">
        <v>0</v>
      </c>
      <c r="AI28" s="32">
        <v>0</v>
      </c>
      <c r="AJ28" s="32">
        <v>1600</v>
      </c>
      <c r="AK28" s="32">
        <v>2440</v>
      </c>
      <c r="AL28" s="32">
        <v>2120</v>
      </c>
      <c r="AM28" s="32">
        <v>2240</v>
      </c>
      <c r="AN28" s="32">
        <v>1960</v>
      </c>
      <c r="AO28" s="32">
        <v>2720</v>
      </c>
      <c r="AP28" s="32">
        <v>1040</v>
      </c>
      <c r="AQ28" s="32">
        <v>80</v>
      </c>
      <c r="AR28" s="32">
        <v>0</v>
      </c>
      <c r="AS28" s="32">
        <v>40</v>
      </c>
      <c r="AT28" s="32">
        <v>0</v>
      </c>
      <c r="AU28" s="32">
        <v>0</v>
      </c>
      <c r="AV28" s="32">
        <v>80</v>
      </c>
      <c r="AW28" s="32">
        <v>120</v>
      </c>
      <c r="AX28" s="32">
        <v>720</v>
      </c>
      <c r="AY28" s="32">
        <v>560</v>
      </c>
      <c r="AZ28" s="32">
        <v>440</v>
      </c>
      <c r="BA28" s="32">
        <v>440</v>
      </c>
      <c r="BB28" s="32">
        <v>480</v>
      </c>
      <c r="BC28" s="32">
        <v>1000</v>
      </c>
      <c r="BD28" s="32">
        <v>2120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100074</v>
      </c>
      <c r="CD28" s="32">
        <v>405560</v>
      </c>
      <c r="CE28" s="32">
        <v>20200</v>
      </c>
      <c r="CF28" s="32">
        <v>0</v>
      </c>
    </row>
    <row r="29" spans="1:84" x14ac:dyDescent="0.2">
      <c r="A29" s="32">
        <v>100074</v>
      </c>
      <c r="B29" s="32" t="s">
        <v>66</v>
      </c>
      <c r="C29" s="44" t="s">
        <v>301</v>
      </c>
      <c r="D29" s="32">
        <v>25</v>
      </c>
      <c r="E29" s="32" t="s">
        <v>165</v>
      </c>
      <c r="F29" s="32" t="s">
        <v>252</v>
      </c>
      <c r="G29" s="32">
        <v>4</v>
      </c>
      <c r="H29" s="44">
        <v>43858</v>
      </c>
      <c r="I29" s="32">
        <v>16920</v>
      </c>
      <c r="J29" s="32">
        <v>12960</v>
      </c>
      <c r="K29" s="32">
        <v>17000</v>
      </c>
      <c r="L29" s="32">
        <v>13160</v>
      </c>
      <c r="M29" s="32">
        <v>16800</v>
      </c>
      <c r="N29" s="32">
        <v>17000</v>
      </c>
      <c r="O29" s="32">
        <v>17360</v>
      </c>
      <c r="P29" s="32">
        <v>16960</v>
      </c>
      <c r="Q29" s="32">
        <v>16960</v>
      </c>
      <c r="R29" s="32">
        <v>17160</v>
      </c>
      <c r="S29" s="32">
        <v>17160</v>
      </c>
      <c r="T29" s="32">
        <v>17080</v>
      </c>
      <c r="U29" s="32">
        <v>16280</v>
      </c>
      <c r="V29" s="32">
        <v>16440</v>
      </c>
      <c r="W29" s="32">
        <v>15640</v>
      </c>
      <c r="X29" s="32">
        <v>16560</v>
      </c>
      <c r="Y29" s="32">
        <v>17000</v>
      </c>
      <c r="Z29" s="32">
        <v>17320</v>
      </c>
      <c r="AA29" s="32">
        <v>17560</v>
      </c>
      <c r="AB29" s="32">
        <v>17240</v>
      </c>
      <c r="AC29" s="32">
        <v>16600</v>
      </c>
      <c r="AD29" s="32">
        <v>16760</v>
      </c>
      <c r="AE29" s="32">
        <v>17240</v>
      </c>
      <c r="AF29" s="32">
        <v>16800</v>
      </c>
      <c r="AG29" s="32">
        <v>2800</v>
      </c>
      <c r="AH29" s="32">
        <v>2280</v>
      </c>
      <c r="AI29" s="32">
        <v>2440</v>
      </c>
      <c r="AJ29" s="32">
        <v>1800</v>
      </c>
      <c r="AK29" s="32">
        <v>80</v>
      </c>
      <c r="AL29" s="32">
        <v>0</v>
      </c>
      <c r="AM29" s="32">
        <v>640</v>
      </c>
      <c r="AN29" s="32">
        <v>400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100074</v>
      </c>
      <c r="CD29" s="32">
        <v>397960</v>
      </c>
      <c r="CE29" s="32">
        <v>10440</v>
      </c>
      <c r="CF29" s="32">
        <v>0</v>
      </c>
    </row>
    <row r="30" spans="1:84" x14ac:dyDescent="0.2">
      <c r="A30" s="32">
        <v>100074</v>
      </c>
      <c r="B30" s="32" t="s">
        <v>66</v>
      </c>
      <c r="C30" s="44" t="s">
        <v>301</v>
      </c>
      <c r="D30" s="32">
        <v>25</v>
      </c>
      <c r="E30" s="32" t="s">
        <v>165</v>
      </c>
      <c r="F30" s="32" t="s">
        <v>252</v>
      </c>
      <c r="G30" s="32">
        <v>4</v>
      </c>
      <c r="H30" s="44">
        <v>43859</v>
      </c>
      <c r="I30" s="32">
        <v>16920</v>
      </c>
      <c r="J30" s="32">
        <v>16520</v>
      </c>
      <c r="K30" s="32">
        <v>17160</v>
      </c>
      <c r="L30" s="32">
        <v>17000</v>
      </c>
      <c r="M30" s="32">
        <v>16880</v>
      </c>
      <c r="N30" s="32">
        <v>16720</v>
      </c>
      <c r="O30" s="32">
        <v>17200</v>
      </c>
      <c r="P30" s="32">
        <v>17240</v>
      </c>
      <c r="Q30" s="32">
        <v>17280</v>
      </c>
      <c r="R30" s="32">
        <v>16960</v>
      </c>
      <c r="S30" s="32">
        <v>16760</v>
      </c>
      <c r="T30" s="32">
        <v>17200</v>
      </c>
      <c r="U30" s="32">
        <v>17080</v>
      </c>
      <c r="V30" s="32">
        <v>16280</v>
      </c>
      <c r="W30" s="32">
        <v>16960</v>
      </c>
      <c r="X30" s="32">
        <v>17520</v>
      </c>
      <c r="Y30" s="32">
        <v>17440</v>
      </c>
      <c r="Z30" s="32">
        <v>16320</v>
      </c>
      <c r="AA30" s="32">
        <v>17440</v>
      </c>
      <c r="AB30" s="32">
        <v>13880</v>
      </c>
      <c r="AC30" s="32">
        <v>15880</v>
      </c>
      <c r="AD30" s="32">
        <v>15960</v>
      </c>
      <c r="AE30" s="32">
        <v>16640</v>
      </c>
      <c r="AF30" s="32">
        <v>16520</v>
      </c>
      <c r="AG30" s="32">
        <v>0</v>
      </c>
      <c r="AH30" s="32">
        <v>40</v>
      </c>
      <c r="AI30" s="32">
        <v>0</v>
      </c>
      <c r="AJ30" s="32">
        <v>0</v>
      </c>
      <c r="AK30" s="32">
        <v>0</v>
      </c>
      <c r="AL30" s="32">
        <v>1000</v>
      </c>
      <c r="AM30" s="32">
        <v>480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280</v>
      </c>
      <c r="BA30" s="32">
        <v>1880</v>
      </c>
      <c r="BB30" s="32">
        <v>160</v>
      </c>
      <c r="BC30" s="32">
        <v>360</v>
      </c>
      <c r="BD30" s="32">
        <v>40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0</v>
      </c>
      <c r="BW30" s="32">
        <v>0</v>
      </c>
      <c r="BX30" s="32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100074</v>
      </c>
      <c r="CD30" s="32">
        <v>401760</v>
      </c>
      <c r="CE30" s="32">
        <v>4240</v>
      </c>
      <c r="CF30" s="32">
        <v>0</v>
      </c>
    </row>
    <row r="31" spans="1:84" x14ac:dyDescent="0.2">
      <c r="A31" s="32">
        <v>100074</v>
      </c>
      <c r="B31" s="32" t="s">
        <v>66</v>
      </c>
      <c r="C31" s="44" t="s">
        <v>301</v>
      </c>
      <c r="D31" s="32">
        <v>25</v>
      </c>
      <c r="E31" s="32" t="s">
        <v>165</v>
      </c>
      <c r="F31" s="32" t="s">
        <v>252</v>
      </c>
      <c r="G31" s="32">
        <v>4</v>
      </c>
      <c r="H31" s="44">
        <v>43860</v>
      </c>
      <c r="I31" s="32">
        <v>16720</v>
      </c>
      <c r="J31" s="32">
        <v>16160</v>
      </c>
      <c r="K31" s="32">
        <v>16080</v>
      </c>
      <c r="L31" s="32">
        <v>16880</v>
      </c>
      <c r="M31" s="32">
        <v>16040</v>
      </c>
      <c r="N31" s="32">
        <v>17160</v>
      </c>
      <c r="O31" s="32">
        <v>17000</v>
      </c>
      <c r="P31" s="32">
        <v>17000</v>
      </c>
      <c r="Q31" s="32">
        <v>16120</v>
      </c>
      <c r="R31" s="32">
        <v>16800</v>
      </c>
      <c r="S31" s="32">
        <v>16720</v>
      </c>
      <c r="T31" s="32">
        <v>16800</v>
      </c>
      <c r="U31" s="32">
        <v>16480</v>
      </c>
      <c r="V31" s="32">
        <v>16880</v>
      </c>
      <c r="W31" s="32">
        <v>16240</v>
      </c>
      <c r="X31" s="32">
        <v>16240</v>
      </c>
      <c r="Y31" s="32">
        <v>16720</v>
      </c>
      <c r="Z31" s="32">
        <v>16640</v>
      </c>
      <c r="AA31" s="32">
        <v>17040</v>
      </c>
      <c r="AB31" s="32">
        <v>16640</v>
      </c>
      <c r="AC31" s="32">
        <v>16560</v>
      </c>
      <c r="AD31" s="32">
        <v>16080</v>
      </c>
      <c r="AE31" s="32">
        <v>16440</v>
      </c>
      <c r="AF31" s="32">
        <v>17160</v>
      </c>
      <c r="AG31" s="32">
        <v>0</v>
      </c>
      <c r="AH31" s="32">
        <v>0</v>
      </c>
      <c r="AI31" s="32">
        <v>0</v>
      </c>
      <c r="AJ31" s="32">
        <v>0</v>
      </c>
      <c r="AK31" s="32">
        <v>40</v>
      </c>
      <c r="AL31" s="32">
        <v>40</v>
      </c>
      <c r="AM31" s="32">
        <v>0</v>
      </c>
      <c r="AN31" s="32">
        <v>0</v>
      </c>
      <c r="AO31" s="32">
        <v>0</v>
      </c>
      <c r="AP31" s="32">
        <v>40</v>
      </c>
      <c r="AQ31" s="32">
        <v>80</v>
      </c>
      <c r="AR31" s="32">
        <v>0</v>
      </c>
      <c r="AS31" s="32">
        <v>40</v>
      </c>
      <c r="AT31" s="32">
        <v>40</v>
      </c>
      <c r="AU31" s="32">
        <v>1000</v>
      </c>
      <c r="AV31" s="32">
        <v>720</v>
      </c>
      <c r="AW31" s="32">
        <v>520</v>
      </c>
      <c r="AX31" s="32">
        <v>1160</v>
      </c>
      <c r="AY31" s="32">
        <v>280</v>
      </c>
      <c r="AZ31" s="32">
        <v>0</v>
      </c>
      <c r="BA31" s="32">
        <v>200</v>
      </c>
      <c r="BB31" s="32">
        <v>680</v>
      </c>
      <c r="BC31" s="32">
        <v>200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2">
        <v>0</v>
      </c>
      <c r="BT31" s="32">
        <v>0</v>
      </c>
      <c r="BU31" s="32">
        <v>0</v>
      </c>
      <c r="BV31" s="32">
        <v>0</v>
      </c>
      <c r="BW31" s="32">
        <v>0</v>
      </c>
      <c r="BX31" s="32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100074</v>
      </c>
      <c r="CD31" s="32">
        <v>398600</v>
      </c>
      <c r="CE31" s="32">
        <v>5040</v>
      </c>
      <c r="CF31" s="32">
        <v>0</v>
      </c>
    </row>
    <row r="32" spans="1:84" x14ac:dyDescent="0.2">
      <c r="A32" s="32">
        <v>100074</v>
      </c>
      <c r="B32" s="32" t="s">
        <v>66</v>
      </c>
      <c r="C32" s="44" t="s">
        <v>301</v>
      </c>
      <c r="D32" s="32">
        <v>25</v>
      </c>
      <c r="E32" s="32" t="s">
        <v>165</v>
      </c>
      <c r="F32" s="32" t="s">
        <v>252</v>
      </c>
      <c r="G32" s="32">
        <v>4</v>
      </c>
      <c r="H32" s="44">
        <v>43861</v>
      </c>
      <c r="I32" s="32">
        <v>16720</v>
      </c>
      <c r="J32" s="32">
        <v>16240</v>
      </c>
      <c r="K32" s="32">
        <v>16880</v>
      </c>
      <c r="L32" s="32">
        <v>16320</v>
      </c>
      <c r="M32" s="32">
        <v>16160</v>
      </c>
      <c r="N32" s="32">
        <v>16920</v>
      </c>
      <c r="O32" s="32">
        <v>16600</v>
      </c>
      <c r="P32" s="32">
        <v>16960</v>
      </c>
      <c r="Q32" s="32">
        <v>16680</v>
      </c>
      <c r="R32" s="32">
        <v>16600</v>
      </c>
      <c r="S32" s="32">
        <v>16080</v>
      </c>
      <c r="T32" s="32">
        <v>16960</v>
      </c>
      <c r="U32" s="32">
        <v>17080</v>
      </c>
      <c r="V32" s="32">
        <v>16680</v>
      </c>
      <c r="W32" s="32">
        <v>16280</v>
      </c>
      <c r="X32" s="32">
        <v>17280</v>
      </c>
      <c r="Y32" s="32">
        <v>16560</v>
      </c>
      <c r="Z32" s="32">
        <v>16120</v>
      </c>
      <c r="AA32" s="32">
        <v>17160</v>
      </c>
      <c r="AB32" s="32">
        <v>16760</v>
      </c>
      <c r="AC32" s="32">
        <v>17080</v>
      </c>
      <c r="AD32" s="32">
        <v>16680</v>
      </c>
      <c r="AE32" s="32">
        <v>17040</v>
      </c>
      <c r="AF32" s="32">
        <v>16640</v>
      </c>
      <c r="AG32" s="32">
        <v>1000</v>
      </c>
      <c r="AH32" s="32">
        <v>1520</v>
      </c>
      <c r="AI32" s="32">
        <v>1920</v>
      </c>
      <c r="AJ32" s="32">
        <v>1720</v>
      </c>
      <c r="AK32" s="32">
        <v>1600</v>
      </c>
      <c r="AL32" s="32">
        <v>2040</v>
      </c>
      <c r="AM32" s="32">
        <v>1720</v>
      </c>
      <c r="AN32" s="32">
        <v>2120</v>
      </c>
      <c r="AO32" s="32">
        <v>1960</v>
      </c>
      <c r="AP32" s="32">
        <v>1880</v>
      </c>
      <c r="AQ32" s="32">
        <v>2240</v>
      </c>
      <c r="AR32" s="32">
        <v>920</v>
      </c>
      <c r="AS32" s="32">
        <v>0</v>
      </c>
      <c r="AT32" s="32">
        <v>0</v>
      </c>
      <c r="AU32" s="32">
        <v>0</v>
      </c>
      <c r="AV32" s="32">
        <v>0</v>
      </c>
      <c r="AW32" s="32">
        <v>40</v>
      </c>
      <c r="AX32" s="32">
        <v>40</v>
      </c>
      <c r="AY32" s="32">
        <v>0</v>
      </c>
      <c r="AZ32" s="32">
        <v>0</v>
      </c>
      <c r="BA32" s="32">
        <v>0</v>
      </c>
      <c r="BB32" s="32">
        <v>0</v>
      </c>
      <c r="BC32" s="32">
        <v>40</v>
      </c>
      <c r="BD32" s="32">
        <v>160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</v>
      </c>
      <c r="BU32" s="32">
        <v>0</v>
      </c>
      <c r="BV32" s="32">
        <v>0</v>
      </c>
      <c r="BW32" s="32">
        <v>0</v>
      </c>
      <c r="BX32" s="32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100074</v>
      </c>
      <c r="CD32" s="32">
        <v>400480</v>
      </c>
      <c r="CE32" s="32">
        <v>20920</v>
      </c>
      <c r="CF32" s="32">
        <v>0</v>
      </c>
    </row>
  </sheetData>
  <autoFilter ref="A1:CF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Z2736"/>
  <sheetViews>
    <sheetView workbookViewId="0">
      <selection activeCell="C18" sqref="C17:C18"/>
    </sheetView>
  </sheetViews>
  <sheetFormatPr baseColWidth="10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7" width="11.6640625" style="43" bestFit="1" customWidth="1"/>
    <col min="8" max="8" width="11.77734375" style="43" bestFit="1" customWidth="1"/>
    <col min="9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2187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B1" s="60" t="s">
        <v>62</v>
      </c>
      <c r="C1" s="43" t="s">
        <v>63</v>
      </c>
      <c r="D1" s="43" t="s">
        <v>274</v>
      </c>
      <c r="E1" s="43" t="s">
        <v>275</v>
      </c>
      <c r="F1" s="43" t="s">
        <v>276</v>
      </c>
      <c r="G1" s="43" t="s">
        <v>277</v>
      </c>
      <c r="H1" s="43" t="s">
        <v>278</v>
      </c>
      <c r="I1" s="43" t="s">
        <v>279</v>
      </c>
      <c r="J1" s="43" t="s">
        <v>280</v>
      </c>
      <c r="K1" s="43" t="s">
        <v>281</v>
      </c>
      <c r="L1" s="43" t="s">
        <v>282</v>
      </c>
      <c r="M1" s="43" t="s">
        <v>283</v>
      </c>
      <c r="N1" s="43" t="s">
        <v>284</v>
      </c>
      <c r="O1" s="43" t="s">
        <v>285</v>
      </c>
      <c r="P1" s="43" t="s">
        <v>286</v>
      </c>
      <c r="Q1" s="43" t="s">
        <v>287</v>
      </c>
      <c r="R1" s="43" t="s">
        <v>288</v>
      </c>
      <c r="S1" s="43" t="s">
        <v>289</v>
      </c>
      <c r="T1" s="43" t="s">
        <v>290</v>
      </c>
      <c r="U1" s="43" t="s">
        <v>291</v>
      </c>
      <c r="V1" s="43" t="s">
        <v>292</v>
      </c>
      <c r="W1" s="43" t="s">
        <v>293</v>
      </c>
      <c r="X1" s="43" t="s">
        <v>294</v>
      </c>
      <c r="Y1" s="43" t="s">
        <v>295</v>
      </c>
      <c r="Z1" s="43" t="s">
        <v>296</v>
      </c>
    </row>
    <row r="2" spans="1:26" x14ac:dyDescent="0.2">
      <c r="A2" s="43" t="str">
        <f>+VLOOKUP(B2,Anexo_fronteras!$C:$D,2,0)</f>
        <v>Frt11545</v>
      </c>
      <c r="B2" s="43">
        <v>100074</v>
      </c>
      <c r="C2" s="43" t="s">
        <v>301</v>
      </c>
      <c r="D2" s="43" t="s">
        <v>158</v>
      </c>
      <c r="E2" s="43" t="s">
        <v>161</v>
      </c>
      <c r="F2" s="43">
        <v>201912</v>
      </c>
      <c r="G2" s="43" t="s">
        <v>319</v>
      </c>
      <c r="H2" s="43" t="s">
        <v>315</v>
      </c>
      <c r="I2" s="43">
        <v>80</v>
      </c>
      <c r="J2" s="43" t="s">
        <v>266</v>
      </c>
      <c r="K2" s="43">
        <v>2751714236.5704002</v>
      </c>
      <c r="L2" s="43">
        <v>2718850715.6719999</v>
      </c>
      <c r="M2" s="43">
        <v>10792344</v>
      </c>
      <c r="N2" s="43">
        <v>10490320</v>
      </c>
      <c r="O2" s="43">
        <v>493520</v>
      </c>
      <c r="P2" s="43">
        <v>1100680</v>
      </c>
      <c r="Q2" s="43">
        <v>0</v>
      </c>
      <c r="R2" s="43">
        <v>40</v>
      </c>
      <c r="S2" s="43">
        <v>32863521</v>
      </c>
      <c r="T2" s="43" t="s">
        <v>297</v>
      </c>
      <c r="U2" s="43" t="s">
        <v>300</v>
      </c>
      <c r="V2" s="43">
        <v>4</v>
      </c>
      <c r="W2" s="43" t="s">
        <v>65</v>
      </c>
      <c r="X2" s="43" t="s">
        <v>165</v>
      </c>
      <c r="Y2" s="43" t="s">
        <v>299</v>
      </c>
      <c r="Z2" s="43">
        <v>202001</v>
      </c>
    </row>
    <row r="3" spans="1:26" x14ac:dyDescent="0.2">
      <c r="A3" s="43" t="str">
        <f>+VLOOKUP(B3,Anexo_fronteras!$C:$D,2,0)</f>
        <v>Frt11545</v>
      </c>
      <c r="B3" s="43">
        <v>100074</v>
      </c>
      <c r="C3" s="43" t="s">
        <v>301</v>
      </c>
      <c r="D3" s="43" t="s">
        <v>158</v>
      </c>
      <c r="E3" s="43" t="s">
        <v>161</v>
      </c>
      <c r="F3" s="43">
        <v>201912</v>
      </c>
      <c r="G3" s="43" t="s">
        <v>319</v>
      </c>
      <c r="H3" s="43" t="s">
        <v>315</v>
      </c>
      <c r="I3" s="43">
        <v>69</v>
      </c>
      <c r="J3" s="43" t="s">
        <v>263</v>
      </c>
      <c r="K3" s="43">
        <v>63759009.883199997</v>
      </c>
      <c r="L3" s="43">
        <v>61014848.215999998</v>
      </c>
      <c r="M3" s="43">
        <v>10792344</v>
      </c>
      <c r="N3" s="43">
        <v>10490320</v>
      </c>
      <c r="O3" s="43">
        <v>493520</v>
      </c>
      <c r="P3" s="43">
        <v>1100680</v>
      </c>
      <c r="Q3" s="43">
        <v>0</v>
      </c>
      <c r="R3" s="43">
        <v>40</v>
      </c>
      <c r="S3" s="43">
        <v>2744162</v>
      </c>
      <c r="T3" s="43" t="s">
        <v>297</v>
      </c>
      <c r="U3" s="43" t="s">
        <v>300</v>
      </c>
      <c r="V3" s="43">
        <v>4</v>
      </c>
      <c r="W3" s="43" t="s">
        <v>65</v>
      </c>
      <c r="X3" s="43" t="s">
        <v>165</v>
      </c>
      <c r="Y3" s="43" t="s">
        <v>299</v>
      </c>
      <c r="Z3" s="43">
        <v>202001</v>
      </c>
    </row>
    <row r="4" spans="1:26" x14ac:dyDescent="0.2">
      <c r="A4" s="43" t="str">
        <f>+VLOOKUP(B4,Anexo_fronteras!$C:$D,2,0)</f>
        <v>Frt11545</v>
      </c>
      <c r="B4" s="43">
        <v>100074</v>
      </c>
      <c r="C4" s="43" t="s">
        <v>301</v>
      </c>
      <c r="D4" s="43" t="s">
        <v>158</v>
      </c>
      <c r="E4" s="43" t="s">
        <v>161</v>
      </c>
      <c r="F4" s="43">
        <v>201912</v>
      </c>
      <c r="G4" s="43" t="s">
        <v>319</v>
      </c>
      <c r="H4" s="43" t="s">
        <v>315</v>
      </c>
      <c r="I4" s="43">
        <v>70</v>
      </c>
      <c r="J4" s="43" t="s">
        <v>264</v>
      </c>
      <c r="K4" s="43">
        <v>374173619.5848</v>
      </c>
      <c r="L4" s="43">
        <v>345509471.12800002</v>
      </c>
      <c r="M4" s="43">
        <v>10792344</v>
      </c>
      <c r="N4" s="43">
        <v>10490320</v>
      </c>
      <c r="O4" s="43">
        <v>493520</v>
      </c>
      <c r="P4" s="43">
        <v>1100680</v>
      </c>
      <c r="Q4" s="43">
        <v>0</v>
      </c>
      <c r="R4" s="43">
        <v>40</v>
      </c>
      <c r="S4" s="43">
        <v>28664148</v>
      </c>
      <c r="T4" s="43" t="s">
        <v>297</v>
      </c>
      <c r="U4" s="43" t="s">
        <v>300</v>
      </c>
      <c r="V4" s="43">
        <v>4</v>
      </c>
      <c r="W4" s="43" t="s">
        <v>65</v>
      </c>
      <c r="X4" s="43" t="s">
        <v>165</v>
      </c>
      <c r="Y4" s="43" t="s">
        <v>299</v>
      </c>
      <c r="Z4" s="43">
        <v>202001</v>
      </c>
    </row>
    <row r="5" spans="1:26" x14ac:dyDescent="0.2">
      <c r="A5" s="43" t="str">
        <f>+VLOOKUP(B5,Anexo_fronteras!$C:$D,2,0)</f>
        <v>Frt11545</v>
      </c>
      <c r="B5" s="43">
        <v>100074</v>
      </c>
      <c r="C5" s="43" t="s">
        <v>301</v>
      </c>
      <c r="D5" s="43" t="s">
        <v>158</v>
      </c>
      <c r="E5" s="43" t="s">
        <v>161</v>
      </c>
      <c r="F5" s="43">
        <v>201912</v>
      </c>
      <c r="G5" s="61" t="s">
        <v>319</v>
      </c>
      <c r="H5" s="61" t="s">
        <v>315</v>
      </c>
      <c r="I5" s="43">
        <v>71</v>
      </c>
      <c r="J5" s="43" t="s">
        <v>265</v>
      </c>
      <c r="K5" s="43">
        <v>3435890.9904</v>
      </c>
      <c r="L5" s="43">
        <v>3172899.0720000002</v>
      </c>
      <c r="M5" s="43">
        <v>10792344</v>
      </c>
      <c r="N5" s="43">
        <v>10490320</v>
      </c>
      <c r="O5" s="43">
        <v>493520</v>
      </c>
      <c r="P5" s="43">
        <v>1100680</v>
      </c>
      <c r="Q5" s="43">
        <v>0</v>
      </c>
      <c r="R5" s="43">
        <v>40</v>
      </c>
      <c r="S5" s="43">
        <v>262992</v>
      </c>
      <c r="T5" s="43" t="s">
        <v>297</v>
      </c>
      <c r="U5" s="43" t="s">
        <v>300</v>
      </c>
      <c r="V5" s="43">
        <v>4</v>
      </c>
      <c r="W5" s="43" t="s">
        <v>65</v>
      </c>
      <c r="X5" s="43" t="s">
        <v>165</v>
      </c>
      <c r="Y5" s="43" t="s">
        <v>299</v>
      </c>
      <c r="Z5" s="43">
        <v>202001</v>
      </c>
    </row>
    <row r="6" spans="1:26" x14ac:dyDescent="0.2">
      <c r="A6" s="43" t="str">
        <f>+VLOOKUP(B6,Anexo_fronteras!$C:$D,2,0)</f>
        <v>Frt11545</v>
      </c>
      <c r="B6" s="43">
        <v>100074</v>
      </c>
      <c r="C6" s="43" t="s">
        <v>301</v>
      </c>
      <c r="D6" s="43" t="s">
        <v>158</v>
      </c>
      <c r="E6" s="43" t="s">
        <v>161</v>
      </c>
      <c r="F6" s="43">
        <v>201912</v>
      </c>
      <c r="G6" s="61" t="s">
        <v>319</v>
      </c>
      <c r="H6" s="61" t="s">
        <v>315</v>
      </c>
      <c r="I6" s="43">
        <v>75</v>
      </c>
      <c r="J6" s="43" t="s">
        <v>271</v>
      </c>
      <c r="K6" s="43">
        <v>247808406.75600001</v>
      </c>
      <c r="L6" s="43">
        <v>239818156.48800001</v>
      </c>
      <c r="M6" s="43">
        <v>10792344</v>
      </c>
      <c r="N6" s="43">
        <v>10490320</v>
      </c>
      <c r="O6" s="43">
        <v>493520</v>
      </c>
      <c r="P6" s="43">
        <v>1100680</v>
      </c>
      <c r="Q6" s="43">
        <v>0</v>
      </c>
      <c r="R6" s="43">
        <v>40</v>
      </c>
      <c r="S6" s="43">
        <v>7990250</v>
      </c>
      <c r="T6" s="43" t="s">
        <v>297</v>
      </c>
      <c r="U6" s="43" t="s">
        <v>300</v>
      </c>
      <c r="V6" s="43">
        <v>4</v>
      </c>
      <c r="W6" s="43" t="s">
        <v>65</v>
      </c>
      <c r="X6" s="43" t="s">
        <v>165</v>
      </c>
      <c r="Y6" s="43" t="s">
        <v>299</v>
      </c>
      <c r="Z6" s="43">
        <v>202001</v>
      </c>
    </row>
    <row r="7" spans="1:26" x14ac:dyDescent="0.2">
      <c r="A7" s="43" t="str">
        <f>+VLOOKUP(B7,Anexo_fronteras!$C:$D,2,0)</f>
        <v>Frt11545</v>
      </c>
      <c r="B7" s="43">
        <v>100074</v>
      </c>
      <c r="C7" s="43" t="s">
        <v>301</v>
      </c>
      <c r="D7" s="43" t="s">
        <v>158</v>
      </c>
      <c r="E7" s="43" t="s">
        <v>161</v>
      </c>
      <c r="F7" s="43">
        <v>201912</v>
      </c>
      <c r="G7" s="61" t="s">
        <v>319</v>
      </c>
      <c r="H7" s="61" t="s">
        <v>315</v>
      </c>
      <c r="I7" s="43">
        <v>10</v>
      </c>
      <c r="J7" s="43" t="s">
        <v>156</v>
      </c>
      <c r="K7" s="43">
        <v>43169376</v>
      </c>
      <c r="L7" s="43">
        <v>41961280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1208096</v>
      </c>
      <c r="T7" s="43" t="s">
        <v>297</v>
      </c>
      <c r="U7" s="43" t="s">
        <v>300</v>
      </c>
      <c r="V7" s="43">
        <v>4</v>
      </c>
      <c r="W7" s="43" t="s">
        <v>65</v>
      </c>
      <c r="X7" s="43" t="s">
        <v>165</v>
      </c>
      <c r="Y7" s="43" t="s">
        <v>299</v>
      </c>
      <c r="Z7" s="43">
        <v>202001</v>
      </c>
    </row>
    <row r="8" spans="1:26" x14ac:dyDescent="0.2">
      <c r="A8" s="43" t="str">
        <f>+VLOOKUP(B8,Anexo_fronteras!$C:$D,2,0)</f>
        <v>Frt11545</v>
      </c>
      <c r="B8" s="43">
        <v>100074</v>
      </c>
      <c r="C8" s="43" t="s">
        <v>301</v>
      </c>
      <c r="D8" s="43" t="s">
        <v>158</v>
      </c>
      <c r="E8" s="43" t="s">
        <v>161</v>
      </c>
      <c r="F8" s="43">
        <v>201912</v>
      </c>
      <c r="G8" s="61" t="s">
        <v>319</v>
      </c>
      <c r="H8" s="61" t="s">
        <v>315</v>
      </c>
      <c r="I8" s="43">
        <v>77</v>
      </c>
      <c r="J8" s="43" t="s">
        <v>268</v>
      </c>
      <c r="K8" s="43">
        <v>17332504.464000002</v>
      </c>
      <c r="L8" s="43">
        <v>7862494.8399999999</v>
      </c>
      <c r="M8" s="43">
        <v>10792344</v>
      </c>
      <c r="N8" s="43">
        <v>10490320</v>
      </c>
      <c r="O8" s="43">
        <v>493520</v>
      </c>
      <c r="P8" s="43">
        <v>1100680</v>
      </c>
      <c r="Q8" s="43">
        <v>0</v>
      </c>
      <c r="R8" s="43">
        <v>40</v>
      </c>
      <c r="S8" s="43">
        <v>9470010</v>
      </c>
      <c r="T8" s="43" t="s">
        <v>297</v>
      </c>
      <c r="U8" s="43" t="s">
        <v>300</v>
      </c>
      <c r="V8" s="43">
        <v>4</v>
      </c>
      <c r="W8" s="43" t="s">
        <v>65</v>
      </c>
      <c r="X8" s="43" t="s">
        <v>165</v>
      </c>
      <c r="Y8" s="43" t="s">
        <v>299</v>
      </c>
      <c r="Z8" s="43">
        <v>202001</v>
      </c>
    </row>
    <row r="9" spans="1:26" x14ac:dyDescent="0.2">
      <c r="A9" s="43" t="str">
        <f>+VLOOKUP(B9,Anexo_fronteras!$C:$D,2,0)</f>
        <v>Frt11545</v>
      </c>
      <c r="B9" s="43">
        <v>100074</v>
      </c>
      <c r="C9" s="43" t="s">
        <v>301</v>
      </c>
      <c r="D9" s="43" t="s">
        <v>158</v>
      </c>
      <c r="E9" s="43" t="s">
        <v>161</v>
      </c>
      <c r="F9" s="43">
        <v>201912</v>
      </c>
      <c r="G9" s="61" t="s">
        <v>319</v>
      </c>
      <c r="H9" s="61" t="s">
        <v>315</v>
      </c>
      <c r="I9" s="43">
        <v>90</v>
      </c>
      <c r="J9" s="43" t="s">
        <v>269</v>
      </c>
      <c r="K9" s="43">
        <v>0</v>
      </c>
      <c r="L9" s="43">
        <v>914.43600000000004</v>
      </c>
      <c r="M9" s="43">
        <v>10792344</v>
      </c>
      <c r="N9" s="43">
        <v>10490320</v>
      </c>
      <c r="O9" s="43">
        <v>493520</v>
      </c>
      <c r="P9" s="43">
        <v>1100680</v>
      </c>
      <c r="Q9" s="43">
        <v>0</v>
      </c>
      <c r="R9" s="43">
        <v>40</v>
      </c>
      <c r="S9" s="62">
        <v>914</v>
      </c>
      <c r="T9" s="43" t="s">
        <v>297</v>
      </c>
      <c r="U9" s="43" t="s">
        <v>298</v>
      </c>
      <c r="V9" s="43">
        <v>4</v>
      </c>
      <c r="W9" s="43" t="s">
        <v>65</v>
      </c>
      <c r="X9" s="43" t="s">
        <v>165</v>
      </c>
      <c r="Y9" s="43" t="s">
        <v>299</v>
      </c>
      <c r="Z9" s="43">
        <v>202001</v>
      </c>
    </row>
    <row r="10" spans="1:26" x14ac:dyDescent="0.2">
      <c r="A10" s="43" t="str">
        <f>+VLOOKUP(B10,Anexo_fronteras!$C:$D,2,0)</f>
        <v>Frt11545</v>
      </c>
      <c r="B10" s="43">
        <v>100074</v>
      </c>
      <c r="C10" s="43" t="s">
        <v>301</v>
      </c>
      <c r="D10" s="43" t="s">
        <v>158</v>
      </c>
      <c r="E10" s="43" t="s">
        <v>161</v>
      </c>
      <c r="F10" s="43">
        <v>201912</v>
      </c>
      <c r="G10" s="61" t="s">
        <v>319</v>
      </c>
      <c r="H10" s="61" t="s">
        <v>315</v>
      </c>
      <c r="I10" s="43">
        <v>62</v>
      </c>
      <c r="J10" s="43" t="s">
        <v>317</v>
      </c>
      <c r="K10" s="43">
        <v>-2991120</v>
      </c>
      <c r="L10" s="43">
        <v>-2908630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62">
        <v>82490</v>
      </c>
      <c r="T10" s="43" t="s">
        <v>297</v>
      </c>
      <c r="U10" s="43" t="s">
        <v>298</v>
      </c>
      <c r="V10" s="43">
        <v>4</v>
      </c>
      <c r="W10" s="43" t="s">
        <v>65</v>
      </c>
      <c r="X10" s="43" t="s">
        <v>165</v>
      </c>
      <c r="Y10" s="43" t="s">
        <v>299</v>
      </c>
      <c r="Z10" s="43">
        <v>202001</v>
      </c>
    </row>
    <row r="11" spans="1:26" x14ac:dyDescent="0.2">
      <c r="A11" s="43" t="str">
        <f>+VLOOKUP(B11,Anexo_fronteras!$C:$D,2,0)</f>
        <v>Frt11545</v>
      </c>
      <c r="B11" s="43">
        <v>100074</v>
      </c>
      <c r="C11" s="43" t="s">
        <v>301</v>
      </c>
      <c r="D11" s="43" t="s">
        <v>158</v>
      </c>
      <c r="E11" s="43" t="s">
        <v>161</v>
      </c>
      <c r="F11" s="43">
        <v>201912</v>
      </c>
      <c r="G11" s="61" t="s">
        <v>319</v>
      </c>
      <c r="H11" s="61" t="s">
        <v>315</v>
      </c>
      <c r="I11" s="43">
        <v>61</v>
      </c>
      <c r="J11" s="43" t="s">
        <v>316</v>
      </c>
      <c r="K11" s="43">
        <v>-523446</v>
      </c>
      <c r="L11" s="43">
        <v>-509010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62">
        <v>14436</v>
      </c>
      <c r="T11" s="43" t="s">
        <v>297</v>
      </c>
      <c r="U11" s="43" t="s">
        <v>298</v>
      </c>
      <c r="V11" s="43">
        <v>4</v>
      </c>
      <c r="W11" s="43" t="s">
        <v>65</v>
      </c>
      <c r="X11" s="43" t="s">
        <v>165</v>
      </c>
      <c r="Y11" s="43" t="s">
        <v>299</v>
      </c>
      <c r="Z11" s="43">
        <v>202001</v>
      </c>
    </row>
    <row r="12" spans="1:26" x14ac:dyDescent="0.2">
      <c r="A12" s="43" t="str">
        <f>+VLOOKUP(B12,Anexo_fronteras!$C:$D,2,0)</f>
        <v>Frt11545</v>
      </c>
      <c r="B12" s="43">
        <v>100074</v>
      </c>
      <c r="C12" s="43" t="s">
        <v>301</v>
      </c>
      <c r="D12" s="43" t="s">
        <v>158</v>
      </c>
      <c r="E12" s="43" t="s">
        <v>161</v>
      </c>
      <c r="F12" s="43">
        <v>201912</v>
      </c>
      <c r="G12" s="61" t="s">
        <v>319</v>
      </c>
      <c r="H12" s="61" t="s">
        <v>315</v>
      </c>
      <c r="I12" s="43">
        <v>72</v>
      </c>
      <c r="J12" s="43" t="s">
        <v>273</v>
      </c>
      <c r="K12" s="43">
        <v>74777993.107199997</v>
      </c>
      <c r="L12" s="43">
        <v>72715751.143999994</v>
      </c>
      <c r="M12" s="43">
        <v>10792344</v>
      </c>
      <c r="N12" s="43">
        <v>10490320</v>
      </c>
      <c r="O12" s="43">
        <v>493520</v>
      </c>
      <c r="P12" s="43">
        <v>1100680</v>
      </c>
      <c r="Q12" s="43">
        <v>0</v>
      </c>
      <c r="R12" s="43">
        <v>40</v>
      </c>
      <c r="S12" s="43">
        <v>2062242</v>
      </c>
      <c r="T12" s="43" t="s">
        <v>297</v>
      </c>
      <c r="U12" s="43" t="s">
        <v>300</v>
      </c>
      <c r="V12" s="43">
        <v>4</v>
      </c>
      <c r="W12" s="43" t="s">
        <v>65</v>
      </c>
      <c r="X12" s="43" t="s">
        <v>165</v>
      </c>
      <c r="Y12" s="43" t="s">
        <v>299</v>
      </c>
      <c r="Z12" s="43">
        <v>202001</v>
      </c>
    </row>
    <row r="15" spans="1:26" x14ac:dyDescent="0.2">
      <c r="G15" s="61"/>
      <c r="H15" s="61"/>
    </row>
    <row r="16" spans="1:26" x14ac:dyDescent="0.2">
      <c r="G16" s="61"/>
      <c r="H16" s="61"/>
    </row>
    <row r="17" spans="7:8" x14ac:dyDescent="0.2">
      <c r="G17" s="61"/>
      <c r="H17" s="61"/>
    </row>
    <row r="18" spans="7:8" x14ac:dyDescent="0.2">
      <c r="G18" s="61"/>
      <c r="H18" s="61"/>
    </row>
    <row r="19" spans="7:8" x14ac:dyDescent="0.2">
      <c r="G19" s="61"/>
      <c r="H19" s="61"/>
    </row>
    <row r="20" spans="7:8" x14ac:dyDescent="0.2">
      <c r="G20" s="61"/>
      <c r="H20" s="61"/>
    </row>
    <row r="21" spans="7:8" x14ac:dyDescent="0.2">
      <c r="G21" s="61"/>
      <c r="H21" s="61"/>
    </row>
    <row r="22" spans="7:8" x14ac:dyDescent="0.2">
      <c r="G22" s="61"/>
      <c r="H22" s="61"/>
    </row>
    <row r="23" spans="7:8" x14ac:dyDescent="0.2">
      <c r="G23" s="61"/>
      <c r="H23" s="61"/>
    </row>
    <row r="26" spans="7:8" x14ac:dyDescent="0.2">
      <c r="G26" s="61"/>
      <c r="H26" s="61"/>
    </row>
    <row r="28" spans="7:8" x14ac:dyDescent="0.2">
      <c r="G28" s="61"/>
      <c r="H28" s="61"/>
    </row>
    <row r="29" spans="7:8" x14ac:dyDescent="0.2">
      <c r="G29" s="61"/>
      <c r="H29" s="61"/>
    </row>
    <row r="30" spans="7:8" x14ac:dyDescent="0.2">
      <c r="G30" s="61"/>
      <c r="H30" s="61"/>
    </row>
    <row r="31" spans="7:8" x14ac:dyDescent="0.2">
      <c r="G31" s="61"/>
      <c r="H31" s="61"/>
    </row>
    <row r="32" spans="7:8" x14ac:dyDescent="0.2">
      <c r="G32" s="61"/>
      <c r="H32" s="61"/>
    </row>
    <row r="33" spans="7:8" x14ac:dyDescent="0.2">
      <c r="G33" s="61"/>
      <c r="H33" s="61"/>
    </row>
    <row r="34" spans="7:8" x14ac:dyDescent="0.2">
      <c r="G34" s="61"/>
      <c r="H34" s="61"/>
    </row>
    <row r="35" spans="7:8" x14ac:dyDescent="0.2">
      <c r="G35" s="61"/>
      <c r="H35" s="61"/>
    </row>
    <row r="36" spans="7:8" x14ac:dyDescent="0.2">
      <c r="G36" s="61"/>
      <c r="H36" s="61"/>
    </row>
    <row r="37" spans="7:8" x14ac:dyDescent="0.2">
      <c r="G37" s="61"/>
      <c r="H37" s="61"/>
    </row>
    <row r="38" spans="7:8" x14ac:dyDescent="0.2">
      <c r="G38" s="61"/>
      <c r="H38" s="61"/>
    </row>
    <row r="39" spans="7:8" x14ac:dyDescent="0.2">
      <c r="G39" s="61"/>
      <c r="H39" s="61"/>
    </row>
    <row r="40" spans="7:8" x14ac:dyDescent="0.2">
      <c r="G40" s="61"/>
      <c r="H40" s="61"/>
    </row>
    <row r="41" spans="7:8" x14ac:dyDescent="0.2">
      <c r="G41" s="61"/>
      <c r="H41" s="61"/>
    </row>
    <row r="47" spans="7:8" x14ac:dyDescent="0.2">
      <c r="G47" s="61"/>
      <c r="H47" s="61"/>
    </row>
    <row r="48" spans="7:8" x14ac:dyDescent="0.2">
      <c r="G48" s="61"/>
      <c r="H48" s="61"/>
    </row>
    <row r="49" spans="7:8" x14ac:dyDescent="0.2">
      <c r="G49" s="61"/>
      <c r="H49" s="61"/>
    </row>
    <row r="50" spans="7:8" x14ac:dyDescent="0.2">
      <c r="G50" s="61"/>
      <c r="H50" s="61"/>
    </row>
    <row r="51" spans="7:8" x14ac:dyDescent="0.2">
      <c r="G51" s="61"/>
      <c r="H51" s="61"/>
    </row>
    <row r="52" spans="7:8" x14ac:dyDescent="0.2">
      <c r="G52" s="61"/>
      <c r="H52" s="61"/>
    </row>
    <row r="53" spans="7:8" x14ac:dyDescent="0.2">
      <c r="G53" s="61"/>
      <c r="H53" s="61"/>
    </row>
    <row r="59" spans="7:8" x14ac:dyDescent="0.2">
      <c r="G59" s="61"/>
      <c r="H59" s="61"/>
    </row>
    <row r="60" spans="7:8" x14ac:dyDescent="0.2">
      <c r="G60" s="61"/>
      <c r="H60" s="61"/>
    </row>
    <row r="61" spans="7:8" x14ac:dyDescent="0.2">
      <c r="G61" s="61"/>
      <c r="H61" s="61"/>
    </row>
    <row r="62" spans="7:8" x14ac:dyDescent="0.2">
      <c r="G62" s="61"/>
      <c r="H62" s="61"/>
    </row>
    <row r="63" spans="7:8" x14ac:dyDescent="0.2">
      <c r="G63" s="61"/>
      <c r="H63" s="61"/>
    </row>
    <row r="64" spans="7:8" x14ac:dyDescent="0.2">
      <c r="G64" s="61"/>
      <c r="H64" s="61"/>
    </row>
    <row r="65" spans="7:8" x14ac:dyDescent="0.2">
      <c r="G65" s="61"/>
      <c r="H65" s="61"/>
    </row>
    <row r="66" spans="7:8" x14ac:dyDescent="0.2">
      <c r="G66" s="61"/>
      <c r="H66" s="61"/>
    </row>
    <row r="67" spans="7:8" x14ac:dyDescent="0.2">
      <c r="G67" s="61"/>
      <c r="H67" s="61"/>
    </row>
    <row r="68" spans="7:8" x14ac:dyDescent="0.2">
      <c r="G68" s="61"/>
      <c r="H68" s="61"/>
    </row>
    <row r="71" spans="7:8" x14ac:dyDescent="0.2">
      <c r="G71" s="61"/>
      <c r="H71" s="61"/>
    </row>
    <row r="72" spans="7:8" x14ac:dyDescent="0.2">
      <c r="G72" s="61"/>
      <c r="H72" s="61"/>
    </row>
    <row r="73" spans="7:8" x14ac:dyDescent="0.2">
      <c r="G73" s="61"/>
      <c r="H73" s="61"/>
    </row>
    <row r="74" spans="7:8" x14ac:dyDescent="0.2">
      <c r="G74" s="61"/>
      <c r="H74" s="61"/>
    </row>
    <row r="75" spans="7:8" x14ac:dyDescent="0.2">
      <c r="G75" s="61"/>
      <c r="H75" s="61"/>
    </row>
    <row r="76" spans="7:8" x14ac:dyDescent="0.2">
      <c r="G76" s="61"/>
      <c r="H76" s="61"/>
    </row>
    <row r="77" spans="7:8" x14ac:dyDescent="0.2">
      <c r="G77" s="61"/>
      <c r="H77" s="61"/>
    </row>
    <row r="78" spans="7:8" x14ac:dyDescent="0.2">
      <c r="G78" s="61"/>
      <c r="H78" s="61"/>
    </row>
    <row r="79" spans="7:8" x14ac:dyDescent="0.2">
      <c r="G79" s="61"/>
      <c r="H79" s="61"/>
    </row>
    <row r="82" spans="7:8" x14ac:dyDescent="0.2">
      <c r="G82" s="61"/>
      <c r="H82" s="61"/>
    </row>
    <row r="83" spans="7:8" x14ac:dyDescent="0.2">
      <c r="G83" s="61"/>
      <c r="H83" s="61"/>
    </row>
    <row r="85" spans="7:8" x14ac:dyDescent="0.2">
      <c r="G85" s="61"/>
      <c r="H85" s="61"/>
    </row>
    <row r="86" spans="7:8" x14ac:dyDescent="0.2">
      <c r="G86" s="61"/>
      <c r="H86" s="61"/>
    </row>
    <row r="87" spans="7:8" x14ac:dyDescent="0.2">
      <c r="G87" s="61"/>
      <c r="H87" s="61"/>
    </row>
    <row r="88" spans="7:8" x14ac:dyDescent="0.2">
      <c r="G88" s="61"/>
      <c r="H88" s="61"/>
    </row>
    <row r="89" spans="7:8" x14ac:dyDescent="0.2">
      <c r="G89" s="61"/>
      <c r="H89" s="61"/>
    </row>
    <row r="90" spans="7:8" x14ac:dyDescent="0.2">
      <c r="G90" s="61"/>
      <c r="H90" s="61"/>
    </row>
    <row r="91" spans="7:8" x14ac:dyDescent="0.2">
      <c r="G91" s="61"/>
      <c r="H91" s="61"/>
    </row>
    <row r="92" spans="7:8" x14ac:dyDescent="0.2">
      <c r="G92" s="61"/>
      <c r="H92" s="61"/>
    </row>
    <row r="93" spans="7:8" x14ac:dyDescent="0.2">
      <c r="G93" s="61"/>
      <c r="H93" s="61"/>
    </row>
    <row r="94" spans="7:8" x14ac:dyDescent="0.2">
      <c r="G94" s="61"/>
      <c r="H94" s="61"/>
    </row>
    <row r="95" spans="7:8" x14ac:dyDescent="0.2">
      <c r="G95" s="61"/>
      <c r="H95" s="61"/>
    </row>
    <row r="96" spans="7:8" x14ac:dyDescent="0.2">
      <c r="G96" s="61"/>
      <c r="H96" s="61"/>
    </row>
    <row r="97" spans="7:8" x14ac:dyDescent="0.2">
      <c r="G97" s="61"/>
      <c r="H97" s="61"/>
    </row>
    <row r="98" spans="7:8" x14ac:dyDescent="0.2">
      <c r="G98" s="61"/>
      <c r="H98" s="61"/>
    </row>
    <row r="104" spans="7:8" x14ac:dyDescent="0.2">
      <c r="G104" s="61"/>
      <c r="H104" s="61"/>
    </row>
    <row r="105" spans="7:8" x14ac:dyDescent="0.2">
      <c r="G105" s="61"/>
      <c r="H105" s="61"/>
    </row>
    <row r="106" spans="7:8" x14ac:dyDescent="0.2">
      <c r="G106" s="61"/>
      <c r="H106" s="61"/>
    </row>
    <row r="107" spans="7:8" x14ac:dyDescent="0.2">
      <c r="G107" s="61"/>
      <c r="H107" s="61"/>
    </row>
    <row r="108" spans="7:8" x14ac:dyDescent="0.2">
      <c r="G108" s="61"/>
      <c r="H108" s="61"/>
    </row>
    <row r="109" spans="7:8" x14ac:dyDescent="0.2">
      <c r="G109" s="61"/>
      <c r="H109" s="61"/>
    </row>
    <row r="110" spans="7:8" x14ac:dyDescent="0.2">
      <c r="G110" s="61"/>
      <c r="H110" s="61"/>
    </row>
    <row r="116" spans="7:8" x14ac:dyDescent="0.2">
      <c r="G116" s="61"/>
      <c r="H116" s="61"/>
    </row>
    <row r="121" spans="7:8" x14ac:dyDescent="0.2">
      <c r="G121" s="61"/>
      <c r="H121" s="61"/>
    </row>
    <row r="122" spans="7:8" x14ac:dyDescent="0.2">
      <c r="G122" s="61"/>
      <c r="H122" s="61"/>
    </row>
    <row r="123" spans="7:8" x14ac:dyDescent="0.2">
      <c r="G123" s="61"/>
      <c r="H123" s="61"/>
    </row>
    <row r="124" spans="7:8" x14ac:dyDescent="0.2">
      <c r="G124" s="61"/>
      <c r="H124" s="61"/>
    </row>
    <row r="125" spans="7:8" x14ac:dyDescent="0.2">
      <c r="G125" s="61"/>
      <c r="H125" s="61"/>
    </row>
    <row r="126" spans="7:8" x14ac:dyDescent="0.2">
      <c r="G126" s="61"/>
      <c r="H126" s="61"/>
    </row>
    <row r="127" spans="7:8" x14ac:dyDescent="0.2">
      <c r="G127" s="61"/>
      <c r="H127" s="61"/>
    </row>
    <row r="128" spans="7:8" x14ac:dyDescent="0.2">
      <c r="G128" s="61"/>
      <c r="H128" s="61"/>
    </row>
    <row r="129" spans="7:8" x14ac:dyDescent="0.2">
      <c r="G129" s="61"/>
      <c r="H129" s="61"/>
    </row>
    <row r="130" spans="7:8" x14ac:dyDescent="0.2">
      <c r="G130" s="61"/>
      <c r="H130" s="61"/>
    </row>
    <row r="131" spans="7:8" x14ac:dyDescent="0.2">
      <c r="G131" s="61"/>
      <c r="H131" s="61"/>
    </row>
    <row r="132" spans="7:8" x14ac:dyDescent="0.2">
      <c r="G132" s="61"/>
      <c r="H132" s="61"/>
    </row>
    <row r="137" spans="7:8" x14ac:dyDescent="0.2">
      <c r="G137" s="61"/>
      <c r="H137" s="61"/>
    </row>
    <row r="138" spans="7:8" x14ac:dyDescent="0.2">
      <c r="G138" s="61"/>
      <c r="H138" s="61"/>
    </row>
    <row r="139" spans="7:8" x14ac:dyDescent="0.2">
      <c r="G139" s="61"/>
      <c r="H139" s="61"/>
    </row>
    <row r="140" spans="7:8" x14ac:dyDescent="0.2">
      <c r="G140" s="61"/>
      <c r="H140" s="61"/>
    </row>
    <row r="141" spans="7:8" x14ac:dyDescent="0.2">
      <c r="G141" s="61"/>
      <c r="H141" s="61"/>
    </row>
    <row r="142" spans="7:8" x14ac:dyDescent="0.2">
      <c r="G142" s="61"/>
      <c r="H142" s="61"/>
    </row>
    <row r="143" spans="7:8" x14ac:dyDescent="0.2">
      <c r="G143" s="61"/>
      <c r="H143" s="61"/>
    </row>
    <row r="144" spans="7:8" x14ac:dyDescent="0.2">
      <c r="G144" s="61"/>
      <c r="H144" s="61"/>
    </row>
    <row r="145" spans="7:8" x14ac:dyDescent="0.2">
      <c r="G145" s="61"/>
      <c r="H145" s="61"/>
    </row>
    <row r="146" spans="7:8" x14ac:dyDescent="0.2">
      <c r="G146" s="61"/>
      <c r="H146" s="61"/>
    </row>
    <row r="147" spans="7:8" x14ac:dyDescent="0.2">
      <c r="G147" s="61"/>
      <c r="H147" s="61"/>
    </row>
    <row r="148" spans="7:8" x14ac:dyDescent="0.2">
      <c r="G148" s="61"/>
      <c r="H148" s="61"/>
    </row>
    <row r="149" spans="7:8" x14ac:dyDescent="0.2">
      <c r="G149" s="61"/>
      <c r="H149" s="61"/>
    </row>
    <row r="152" spans="7:8" x14ac:dyDescent="0.2">
      <c r="G152" s="61"/>
      <c r="H152" s="61"/>
    </row>
    <row r="153" spans="7:8" x14ac:dyDescent="0.2">
      <c r="G153" s="61"/>
      <c r="H153" s="61"/>
    </row>
    <row r="154" spans="7:8" x14ac:dyDescent="0.2">
      <c r="G154" s="61"/>
      <c r="H154" s="61"/>
    </row>
    <row r="155" spans="7:8" x14ac:dyDescent="0.2">
      <c r="G155" s="61"/>
      <c r="H155" s="61"/>
    </row>
    <row r="156" spans="7:8" x14ac:dyDescent="0.2">
      <c r="G156" s="61"/>
      <c r="H156" s="61"/>
    </row>
    <row r="158" spans="7:8" x14ac:dyDescent="0.2">
      <c r="G158" s="61"/>
      <c r="H158" s="61"/>
    </row>
    <row r="159" spans="7:8" x14ac:dyDescent="0.2">
      <c r="G159" s="61"/>
      <c r="H159" s="61"/>
    </row>
    <row r="160" spans="7:8" x14ac:dyDescent="0.2">
      <c r="G160" s="61"/>
      <c r="H160" s="61"/>
    </row>
    <row r="161" spans="7:8" x14ac:dyDescent="0.2">
      <c r="G161" s="61"/>
      <c r="H161" s="61"/>
    </row>
    <row r="163" spans="7:8" x14ac:dyDescent="0.2">
      <c r="G163" s="61"/>
      <c r="H163" s="61"/>
    </row>
    <row r="164" spans="7:8" x14ac:dyDescent="0.2">
      <c r="G164" s="61"/>
      <c r="H164" s="61"/>
    </row>
    <row r="165" spans="7:8" x14ac:dyDescent="0.2">
      <c r="G165" s="61"/>
      <c r="H165" s="61"/>
    </row>
    <row r="166" spans="7:8" x14ac:dyDescent="0.2">
      <c r="G166" s="61"/>
      <c r="H166" s="61"/>
    </row>
    <row r="167" spans="7:8" x14ac:dyDescent="0.2">
      <c r="G167" s="61"/>
      <c r="H167" s="61"/>
    </row>
    <row r="168" spans="7:8" x14ac:dyDescent="0.2">
      <c r="G168" s="61"/>
      <c r="H168" s="61"/>
    </row>
    <row r="169" spans="7:8" x14ac:dyDescent="0.2">
      <c r="G169" s="61"/>
      <c r="H169" s="61"/>
    </row>
    <row r="170" spans="7:8" x14ac:dyDescent="0.2">
      <c r="G170" s="61"/>
      <c r="H170" s="61"/>
    </row>
    <row r="176" spans="7:8" x14ac:dyDescent="0.2">
      <c r="G176" s="61"/>
      <c r="H176" s="61"/>
    </row>
    <row r="177" spans="7:8" x14ac:dyDescent="0.2">
      <c r="G177" s="61"/>
      <c r="H177" s="61"/>
    </row>
    <row r="178" spans="7:8" x14ac:dyDescent="0.2">
      <c r="G178" s="61"/>
      <c r="H178" s="61"/>
    </row>
    <row r="179" spans="7:8" x14ac:dyDescent="0.2">
      <c r="G179" s="61"/>
      <c r="H179" s="61"/>
    </row>
    <row r="180" spans="7:8" x14ac:dyDescent="0.2">
      <c r="G180" s="61"/>
      <c r="H180" s="61"/>
    </row>
    <row r="181" spans="7:8" x14ac:dyDescent="0.2">
      <c r="G181" s="61"/>
      <c r="H181" s="61"/>
    </row>
    <row r="182" spans="7:8" x14ac:dyDescent="0.2">
      <c r="G182" s="61"/>
      <c r="H182" s="61"/>
    </row>
    <row r="183" spans="7:8" x14ac:dyDescent="0.2">
      <c r="G183" s="61"/>
      <c r="H183" s="61"/>
    </row>
    <row r="186" spans="7:8" x14ac:dyDescent="0.2">
      <c r="G186" s="61"/>
      <c r="H186" s="61"/>
    </row>
    <row r="187" spans="7:8" x14ac:dyDescent="0.2">
      <c r="G187" s="61"/>
      <c r="H187" s="61"/>
    </row>
    <row r="188" spans="7:8" x14ac:dyDescent="0.2">
      <c r="G188" s="61"/>
      <c r="H188" s="61"/>
    </row>
    <row r="189" spans="7:8" x14ac:dyDescent="0.2">
      <c r="G189" s="61"/>
      <c r="H189" s="61"/>
    </row>
    <row r="190" spans="7:8" x14ac:dyDescent="0.2">
      <c r="G190" s="61"/>
      <c r="H190" s="61"/>
    </row>
    <row r="191" spans="7:8" x14ac:dyDescent="0.2">
      <c r="G191" s="61"/>
      <c r="H191" s="61"/>
    </row>
    <row r="192" spans="7:8" x14ac:dyDescent="0.2">
      <c r="G192" s="61"/>
      <c r="H192" s="61"/>
    </row>
    <row r="194" spans="7:8" x14ac:dyDescent="0.2">
      <c r="G194" s="61"/>
      <c r="H194" s="61"/>
    </row>
    <row r="195" spans="7:8" x14ac:dyDescent="0.2">
      <c r="G195" s="61"/>
      <c r="H195" s="61"/>
    </row>
    <row r="196" spans="7:8" x14ac:dyDescent="0.2">
      <c r="G196" s="61"/>
      <c r="H196" s="61"/>
    </row>
    <row r="197" spans="7:8" x14ac:dyDescent="0.2">
      <c r="G197" s="61"/>
      <c r="H197" s="61"/>
    </row>
    <row r="198" spans="7:8" x14ac:dyDescent="0.2">
      <c r="G198" s="61"/>
      <c r="H198" s="61"/>
    </row>
    <row r="199" spans="7:8" x14ac:dyDescent="0.2">
      <c r="G199" s="61"/>
      <c r="H199" s="61"/>
    </row>
    <row r="200" spans="7:8" x14ac:dyDescent="0.2">
      <c r="G200" s="61"/>
      <c r="H200" s="61"/>
    </row>
    <row r="201" spans="7:8" x14ac:dyDescent="0.2">
      <c r="G201" s="61"/>
      <c r="H201" s="61"/>
    </row>
    <row r="202" spans="7:8" x14ac:dyDescent="0.2">
      <c r="G202" s="61"/>
      <c r="H202" s="61"/>
    </row>
    <row r="206" spans="7:8" x14ac:dyDescent="0.2">
      <c r="G206" s="61"/>
      <c r="H206" s="61"/>
    </row>
    <row r="207" spans="7:8" x14ac:dyDescent="0.2">
      <c r="G207" s="61"/>
      <c r="H207" s="61"/>
    </row>
    <row r="208" spans="7:8" x14ac:dyDescent="0.2">
      <c r="G208" s="61"/>
      <c r="H208" s="61"/>
    </row>
    <row r="210" spans="7:8" x14ac:dyDescent="0.2">
      <c r="G210" s="61"/>
      <c r="H210" s="61"/>
    </row>
    <row r="211" spans="7:8" x14ac:dyDescent="0.2">
      <c r="G211" s="61"/>
      <c r="H211" s="61"/>
    </row>
    <row r="212" spans="7:8" x14ac:dyDescent="0.2">
      <c r="G212" s="61"/>
      <c r="H212" s="61"/>
    </row>
    <row r="214" spans="7:8" x14ac:dyDescent="0.2">
      <c r="G214" s="61"/>
      <c r="H214" s="61"/>
    </row>
    <row r="215" spans="7:8" x14ac:dyDescent="0.2">
      <c r="G215" s="61"/>
      <c r="H215" s="61"/>
    </row>
    <row r="216" spans="7:8" x14ac:dyDescent="0.2">
      <c r="G216" s="61"/>
      <c r="H216" s="61"/>
    </row>
    <row r="217" spans="7:8" x14ac:dyDescent="0.2">
      <c r="G217" s="61"/>
      <c r="H217" s="61"/>
    </row>
    <row r="218" spans="7:8" x14ac:dyDescent="0.2">
      <c r="G218" s="61"/>
      <c r="H218" s="61"/>
    </row>
    <row r="219" spans="7:8" x14ac:dyDescent="0.2">
      <c r="G219" s="61"/>
      <c r="H219" s="61"/>
    </row>
    <row r="220" spans="7:8" x14ac:dyDescent="0.2">
      <c r="G220" s="61"/>
      <c r="H220" s="61"/>
    </row>
    <row r="221" spans="7:8" x14ac:dyDescent="0.2">
      <c r="G221" s="61"/>
      <c r="H221" s="61"/>
    </row>
    <row r="226" spans="7:8" x14ac:dyDescent="0.2">
      <c r="G226" s="61"/>
      <c r="H226" s="61"/>
    </row>
    <row r="227" spans="7:8" x14ac:dyDescent="0.2">
      <c r="G227" s="61"/>
      <c r="H227" s="61"/>
    </row>
    <row r="228" spans="7:8" x14ac:dyDescent="0.2">
      <c r="G228" s="61"/>
      <c r="H228" s="61"/>
    </row>
    <row r="229" spans="7:8" x14ac:dyDescent="0.2">
      <c r="G229" s="61"/>
      <c r="H229" s="61"/>
    </row>
    <row r="230" spans="7:8" x14ac:dyDescent="0.2">
      <c r="G230" s="61"/>
      <c r="H230" s="61"/>
    </row>
    <row r="231" spans="7:8" x14ac:dyDescent="0.2">
      <c r="G231" s="61"/>
      <c r="H231" s="61"/>
    </row>
    <row r="232" spans="7:8" x14ac:dyDescent="0.2">
      <c r="G232" s="61"/>
      <c r="H232" s="61"/>
    </row>
    <row r="238" spans="7:8" x14ac:dyDescent="0.2">
      <c r="G238" s="61"/>
      <c r="H238" s="61"/>
    </row>
    <row r="239" spans="7:8" x14ac:dyDescent="0.2">
      <c r="G239" s="61"/>
      <c r="H239" s="61"/>
    </row>
    <row r="240" spans="7:8" x14ac:dyDescent="0.2">
      <c r="G240" s="61"/>
      <c r="H240" s="61"/>
    </row>
    <row r="247" spans="7:8" x14ac:dyDescent="0.2">
      <c r="G247" s="61"/>
      <c r="H247" s="61"/>
    </row>
    <row r="248" spans="7:8" x14ac:dyDescent="0.2">
      <c r="G248" s="61"/>
      <c r="H248" s="61"/>
    </row>
    <row r="249" spans="7:8" x14ac:dyDescent="0.2">
      <c r="G249" s="61"/>
      <c r="H249" s="61"/>
    </row>
    <row r="250" spans="7:8" x14ac:dyDescent="0.2">
      <c r="G250" s="61"/>
      <c r="H250" s="61"/>
    </row>
    <row r="251" spans="7:8" x14ac:dyDescent="0.2">
      <c r="G251" s="61"/>
      <c r="H251" s="61"/>
    </row>
    <row r="252" spans="7:8" x14ac:dyDescent="0.2">
      <c r="G252" s="61"/>
      <c r="H252" s="61"/>
    </row>
    <row r="253" spans="7:8" x14ac:dyDescent="0.2">
      <c r="G253" s="61"/>
      <c r="H253" s="61"/>
    </row>
    <row r="254" spans="7:8" x14ac:dyDescent="0.2">
      <c r="G254" s="61"/>
      <c r="H254" s="61"/>
    </row>
    <row r="255" spans="7:8" x14ac:dyDescent="0.2">
      <c r="G255" s="61"/>
      <c r="H255" s="61"/>
    </row>
    <row r="256" spans="7:8" x14ac:dyDescent="0.2">
      <c r="G256" s="61"/>
      <c r="H256" s="61"/>
    </row>
    <row r="257" spans="7:8" x14ac:dyDescent="0.2">
      <c r="G257" s="61"/>
      <c r="H257" s="61"/>
    </row>
    <row r="258" spans="7:8" x14ac:dyDescent="0.2">
      <c r="G258" s="61"/>
      <c r="H258" s="61"/>
    </row>
    <row r="262" spans="7:8" x14ac:dyDescent="0.2">
      <c r="G262" s="61"/>
      <c r="H262" s="61"/>
    </row>
    <row r="263" spans="7:8" x14ac:dyDescent="0.2">
      <c r="G263" s="61"/>
      <c r="H263" s="61"/>
    </row>
    <row r="264" spans="7:8" x14ac:dyDescent="0.2">
      <c r="G264" s="61"/>
      <c r="H264" s="61"/>
    </row>
    <row r="265" spans="7:8" x14ac:dyDescent="0.2">
      <c r="G265" s="61"/>
      <c r="H265" s="61"/>
    </row>
    <row r="266" spans="7:8" x14ac:dyDescent="0.2">
      <c r="G266" s="61"/>
      <c r="H266" s="61"/>
    </row>
    <row r="267" spans="7:8" x14ac:dyDescent="0.2">
      <c r="G267" s="61"/>
      <c r="H267" s="61"/>
    </row>
    <row r="268" spans="7:8" x14ac:dyDescent="0.2">
      <c r="G268" s="61"/>
      <c r="H268" s="61"/>
    </row>
    <row r="269" spans="7:8" x14ac:dyDescent="0.2">
      <c r="G269" s="61"/>
      <c r="H269" s="61"/>
    </row>
    <row r="270" spans="7:8" x14ac:dyDescent="0.2">
      <c r="G270" s="61"/>
      <c r="H270" s="61"/>
    </row>
    <row r="271" spans="7:8" x14ac:dyDescent="0.2">
      <c r="G271" s="61"/>
      <c r="H271" s="61"/>
    </row>
    <row r="272" spans="7:8" x14ac:dyDescent="0.2">
      <c r="G272" s="61"/>
      <c r="H272" s="61"/>
    </row>
    <row r="273" spans="7:8" x14ac:dyDescent="0.2">
      <c r="G273" s="61"/>
      <c r="H273" s="61"/>
    </row>
    <row r="274" spans="7:8" x14ac:dyDescent="0.2">
      <c r="G274" s="61"/>
      <c r="H274" s="61"/>
    </row>
    <row r="275" spans="7:8" x14ac:dyDescent="0.2">
      <c r="G275" s="61"/>
      <c r="H275" s="61"/>
    </row>
    <row r="276" spans="7:8" x14ac:dyDescent="0.2">
      <c r="G276" s="61"/>
      <c r="H276" s="61"/>
    </row>
    <row r="279" spans="7:8" x14ac:dyDescent="0.2">
      <c r="G279" s="61"/>
      <c r="H279" s="61"/>
    </row>
    <row r="280" spans="7:8" x14ac:dyDescent="0.2">
      <c r="G280" s="61"/>
      <c r="H280" s="61"/>
    </row>
    <row r="281" spans="7:8" x14ac:dyDescent="0.2">
      <c r="G281" s="61"/>
      <c r="H281" s="61"/>
    </row>
    <row r="282" spans="7:8" x14ac:dyDescent="0.2">
      <c r="G282" s="61"/>
      <c r="H282" s="61"/>
    </row>
    <row r="283" spans="7:8" x14ac:dyDescent="0.2">
      <c r="G283" s="61"/>
      <c r="H283" s="61"/>
    </row>
    <row r="285" spans="7:8" x14ac:dyDescent="0.2">
      <c r="G285" s="61"/>
      <c r="H285" s="61"/>
    </row>
    <row r="286" spans="7:8" x14ac:dyDescent="0.2">
      <c r="G286" s="61"/>
      <c r="H286" s="61"/>
    </row>
    <row r="287" spans="7:8" x14ac:dyDescent="0.2">
      <c r="G287" s="61"/>
      <c r="H287" s="61"/>
    </row>
    <row r="288" spans="7:8" x14ac:dyDescent="0.2">
      <c r="G288" s="61"/>
      <c r="H288" s="61"/>
    </row>
    <row r="290" spans="7:8" x14ac:dyDescent="0.2">
      <c r="G290" s="61"/>
      <c r="H290" s="61"/>
    </row>
    <row r="291" spans="7:8" x14ac:dyDescent="0.2">
      <c r="G291" s="61"/>
      <c r="H291" s="61"/>
    </row>
    <row r="292" spans="7:8" x14ac:dyDescent="0.2">
      <c r="G292" s="61"/>
      <c r="H292" s="61"/>
    </row>
    <row r="293" spans="7:8" x14ac:dyDescent="0.2">
      <c r="G293" s="61"/>
      <c r="H293" s="61"/>
    </row>
    <row r="294" spans="7:8" x14ac:dyDescent="0.2">
      <c r="G294" s="61"/>
      <c r="H294" s="61"/>
    </row>
    <row r="295" spans="7:8" x14ac:dyDescent="0.2">
      <c r="G295" s="61"/>
      <c r="H295" s="61"/>
    </row>
    <row r="296" spans="7:8" x14ac:dyDescent="0.2">
      <c r="G296" s="61"/>
      <c r="H296" s="61"/>
    </row>
    <row r="297" spans="7:8" x14ac:dyDescent="0.2">
      <c r="G297" s="61"/>
      <c r="H297" s="61"/>
    </row>
    <row r="298" spans="7:8" x14ac:dyDescent="0.2">
      <c r="G298" s="61"/>
      <c r="H298" s="61"/>
    </row>
    <row r="304" spans="7:8" x14ac:dyDescent="0.2">
      <c r="G304" s="61"/>
      <c r="H304" s="61"/>
    </row>
    <row r="305" spans="7:8" x14ac:dyDescent="0.2">
      <c r="G305" s="61"/>
      <c r="H305" s="61"/>
    </row>
    <row r="306" spans="7:8" x14ac:dyDescent="0.2">
      <c r="G306" s="61"/>
      <c r="H306" s="61"/>
    </row>
    <row r="307" spans="7:8" x14ac:dyDescent="0.2">
      <c r="G307" s="61"/>
      <c r="H307" s="61"/>
    </row>
    <row r="308" spans="7:8" x14ac:dyDescent="0.2">
      <c r="G308" s="61"/>
      <c r="H308" s="61"/>
    </row>
    <row r="309" spans="7:8" x14ac:dyDescent="0.2">
      <c r="G309" s="61"/>
      <c r="H309" s="61"/>
    </row>
    <row r="310" spans="7:8" x14ac:dyDescent="0.2">
      <c r="G310" s="61"/>
      <c r="H310" s="61"/>
    </row>
    <row r="311" spans="7:8" x14ac:dyDescent="0.2">
      <c r="G311" s="61"/>
      <c r="H311" s="61"/>
    </row>
    <row r="312" spans="7:8" x14ac:dyDescent="0.2">
      <c r="G312" s="61"/>
      <c r="H312" s="61"/>
    </row>
    <row r="319" spans="7:8" x14ac:dyDescent="0.2">
      <c r="G319" s="61"/>
      <c r="H319" s="61"/>
    </row>
    <row r="320" spans="7:8" x14ac:dyDescent="0.2">
      <c r="G320" s="61"/>
      <c r="H320" s="61"/>
    </row>
    <row r="321" spans="7:8" x14ac:dyDescent="0.2">
      <c r="G321" s="61"/>
      <c r="H321" s="61"/>
    </row>
    <row r="322" spans="7:8" x14ac:dyDescent="0.2">
      <c r="G322" s="61"/>
      <c r="H322" s="61"/>
    </row>
    <row r="323" spans="7:8" x14ac:dyDescent="0.2">
      <c r="G323" s="61"/>
      <c r="H323" s="61"/>
    </row>
    <row r="324" spans="7:8" x14ac:dyDescent="0.2">
      <c r="G324" s="61"/>
      <c r="H324" s="61"/>
    </row>
    <row r="325" spans="7:8" x14ac:dyDescent="0.2">
      <c r="G325" s="61"/>
      <c r="H325" s="61"/>
    </row>
    <row r="326" spans="7:8" x14ac:dyDescent="0.2">
      <c r="G326" s="61"/>
      <c r="H326" s="61"/>
    </row>
    <row r="327" spans="7:8" x14ac:dyDescent="0.2">
      <c r="G327" s="61"/>
      <c r="H327" s="61"/>
    </row>
    <row r="328" spans="7:8" x14ac:dyDescent="0.2">
      <c r="G328" s="61"/>
      <c r="H328" s="61"/>
    </row>
    <row r="329" spans="7:8" x14ac:dyDescent="0.2">
      <c r="G329" s="61"/>
      <c r="H329" s="61"/>
    </row>
    <row r="330" spans="7:8" x14ac:dyDescent="0.2">
      <c r="G330" s="61"/>
      <c r="H330" s="61"/>
    </row>
    <row r="337" spans="7:8" x14ac:dyDescent="0.2">
      <c r="G337" s="61"/>
      <c r="H337" s="61"/>
    </row>
    <row r="338" spans="7:8" x14ac:dyDescent="0.2">
      <c r="G338" s="61"/>
      <c r="H338" s="61"/>
    </row>
    <row r="339" spans="7:8" x14ac:dyDescent="0.2">
      <c r="G339" s="61"/>
      <c r="H339" s="61"/>
    </row>
    <row r="340" spans="7:8" x14ac:dyDescent="0.2">
      <c r="G340" s="61"/>
      <c r="H340" s="61"/>
    </row>
    <row r="341" spans="7:8" x14ac:dyDescent="0.2">
      <c r="G341" s="61"/>
      <c r="H341" s="61"/>
    </row>
    <row r="342" spans="7:8" x14ac:dyDescent="0.2">
      <c r="G342" s="61"/>
      <c r="H342" s="61"/>
    </row>
    <row r="343" spans="7:8" x14ac:dyDescent="0.2">
      <c r="G343" s="61"/>
      <c r="H343" s="61"/>
    </row>
    <row r="344" spans="7:8" x14ac:dyDescent="0.2">
      <c r="G344" s="61"/>
      <c r="H344" s="61"/>
    </row>
    <row r="345" spans="7:8" x14ac:dyDescent="0.2">
      <c r="G345" s="61"/>
      <c r="H345" s="61"/>
    </row>
    <row r="346" spans="7:8" x14ac:dyDescent="0.2">
      <c r="G346" s="61"/>
      <c r="H346" s="61"/>
    </row>
    <row r="347" spans="7:8" x14ac:dyDescent="0.2">
      <c r="G347" s="61"/>
      <c r="H347" s="61"/>
    </row>
    <row r="348" spans="7:8" x14ac:dyDescent="0.2">
      <c r="G348" s="61"/>
      <c r="H348" s="61"/>
    </row>
    <row r="350" spans="7:8" x14ac:dyDescent="0.2">
      <c r="G350" s="61"/>
      <c r="H350" s="61"/>
    </row>
    <row r="351" spans="7:8" x14ac:dyDescent="0.2">
      <c r="G351" s="61"/>
      <c r="H351" s="61"/>
    </row>
    <row r="352" spans="7:8" x14ac:dyDescent="0.2">
      <c r="G352" s="61"/>
      <c r="H352" s="61"/>
    </row>
    <row r="353" spans="7:8" x14ac:dyDescent="0.2">
      <c r="G353" s="61"/>
      <c r="H353" s="61"/>
    </row>
    <row r="354" spans="7:8" x14ac:dyDescent="0.2">
      <c r="G354" s="61"/>
      <c r="H354" s="61"/>
    </row>
    <row r="355" spans="7:8" x14ac:dyDescent="0.2">
      <c r="G355" s="61"/>
      <c r="H355" s="61"/>
    </row>
    <row r="356" spans="7:8" x14ac:dyDescent="0.2">
      <c r="G356" s="61"/>
      <c r="H356" s="61"/>
    </row>
    <row r="357" spans="7:8" x14ac:dyDescent="0.2">
      <c r="G357" s="61"/>
      <c r="H357" s="61"/>
    </row>
    <row r="358" spans="7:8" x14ac:dyDescent="0.2">
      <c r="G358" s="61"/>
      <c r="H358" s="61"/>
    </row>
    <row r="359" spans="7:8" x14ac:dyDescent="0.2">
      <c r="G359" s="61"/>
      <c r="H359" s="61"/>
    </row>
    <row r="365" spans="7:8" x14ac:dyDescent="0.2">
      <c r="G365" s="61"/>
      <c r="H365" s="61"/>
    </row>
    <row r="366" spans="7:8" x14ac:dyDescent="0.2">
      <c r="G366" s="61"/>
      <c r="H366" s="61"/>
    </row>
    <row r="367" spans="7:8" x14ac:dyDescent="0.2">
      <c r="G367" s="61"/>
      <c r="H367" s="61"/>
    </row>
    <row r="368" spans="7:8" x14ac:dyDescent="0.2">
      <c r="G368" s="61"/>
      <c r="H368" s="61"/>
    </row>
    <row r="369" spans="7:8" x14ac:dyDescent="0.2">
      <c r="G369" s="61"/>
      <c r="H369" s="61"/>
    </row>
    <row r="370" spans="7:8" x14ac:dyDescent="0.2">
      <c r="G370" s="61"/>
      <c r="H370" s="61"/>
    </row>
    <row r="371" spans="7:8" x14ac:dyDescent="0.2">
      <c r="G371" s="61"/>
      <c r="H371" s="61"/>
    </row>
    <row r="372" spans="7:8" x14ac:dyDescent="0.2">
      <c r="G372" s="61"/>
      <c r="H372" s="61"/>
    </row>
    <row r="373" spans="7:8" x14ac:dyDescent="0.2">
      <c r="G373" s="61"/>
      <c r="H373" s="61"/>
    </row>
    <row r="374" spans="7:8" x14ac:dyDescent="0.2">
      <c r="G374" s="61"/>
      <c r="H374" s="61"/>
    </row>
    <row r="375" spans="7:8" x14ac:dyDescent="0.2">
      <c r="G375" s="61"/>
      <c r="H375" s="61"/>
    </row>
    <row r="376" spans="7:8" x14ac:dyDescent="0.2">
      <c r="G376" s="61"/>
      <c r="H376" s="61"/>
    </row>
    <row r="377" spans="7:8" x14ac:dyDescent="0.2">
      <c r="G377" s="61"/>
      <c r="H377" s="61"/>
    </row>
    <row r="378" spans="7:8" x14ac:dyDescent="0.2">
      <c r="G378" s="61"/>
      <c r="H378" s="61"/>
    </row>
    <row r="379" spans="7:8" x14ac:dyDescent="0.2">
      <c r="G379" s="61"/>
      <c r="H379" s="61"/>
    </row>
    <row r="380" spans="7:8" x14ac:dyDescent="0.2">
      <c r="G380" s="61"/>
      <c r="H380" s="61"/>
    </row>
    <row r="381" spans="7:8" x14ac:dyDescent="0.2">
      <c r="G381" s="61"/>
      <c r="H381" s="61"/>
    </row>
    <row r="382" spans="7:8" x14ac:dyDescent="0.2">
      <c r="G382" s="61"/>
      <c r="H382" s="61"/>
    </row>
    <row r="383" spans="7:8" x14ac:dyDescent="0.2">
      <c r="G383" s="61"/>
      <c r="H383" s="61"/>
    </row>
    <row r="384" spans="7:8" x14ac:dyDescent="0.2">
      <c r="G384" s="61"/>
      <c r="H384" s="61"/>
    </row>
    <row r="385" spans="7:8" x14ac:dyDescent="0.2">
      <c r="G385" s="61"/>
      <c r="H385" s="61"/>
    </row>
    <row r="386" spans="7:8" x14ac:dyDescent="0.2">
      <c r="G386" s="61"/>
      <c r="H386" s="61"/>
    </row>
    <row r="395" spans="7:8" x14ac:dyDescent="0.2">
      <c r="G395" s="61"/>
      <c r="H395" s="61"/>
    </row>
    <row r="396" spans="7:8" x14ac:dyDescent="0.2">
      <c r="G396" s="61"/>
      <c r="H396" s="61"/>
    </row>
    <row r="397" spans="7:8" x14ac:dyDescent="0.2">
      <c r="G397" s="61"/>
      <c r="H397" s="61"/>
    </row>
    <row r="398" spans="7:8" x14ac:dyDescent="0.2">
      <c r="G398" s="61"/>
      <c r="H398" s="61"/>
    </row>
    <row r="399" spans="7:8" x14ac:dyDescent="0.2">
      <c r="G399" s="61"/>
      <c r="H399" s="61"/>
    </row>
    <row r="400" spans="7:8" x14ac:dyDescent="0.2">
      <c r="G400" s="61"/>
      <c r="H400" s="61"/>
    </row>
    <row r="401" spans="7:8" x14ac:dyDescent="0.2">
      <c r="G401" s="61"/>
      <c r="H401" s="61"/>
    </row>
    <row r="402" spans="7:8" x14ac:dyDescent="0.2">
      <c r="G402" s="61"/>
      <c r="H402" s="61"/>
    </row>
    <row r="403" spans="7:8" x14ac:dyDescent="0.2">
      <c r="G403" s="61"/>
      <c r="H403" s="61"/>
    </row>
    <row r="404" spans="7:8" x14ac:dyDescent="0.2">
      <c r="G404" s="61"/>
      <c r="H404" s="61"/>
    </row>
    <row r="405" spans="7:8" x14ac:dyDescent="0.2">
      <c r="G405" s="61"/>
      <c r="H405" s="61"/>
    </row>
    <row r="406" spans="7:8" x14ac:dyDescent="0.2">
      <c r="G406" s="61"/>
      <c r="H406" s="61"/>
    </row>
    <row r="407" spans="7:8" x14ac:dyDescent="0.2">
      <c r="G407" s="61"/>
      <c r="H407" s="61"/>
    </row>
    <row r="408" spans="7:8" x14ac:dyDescent="0.2">
      <c r="G408" s="61"/>
      <c r="H408" s="61"/>
    </row>
    <row r="409" spans="7:8" x14ac:dyDescent="0.2">
      <c r="G409" s="61"/>
      <c r="H409" s="61"/>
    </row>
    <row r="410" spans="7:8" x14ac:dyDescent="0.2">
      <c r="G410" s="61"/>
      <c r="H410" s="61"/>
    </row>
    <row r="411" spans="7:8" x14ac:dyDescent="0.2">
      <c r="G411" s="61"/>
      <c r="H411" s="61"/>
    </row>
    <row r="412" spans="7:8" x14ac:dyDescent="0.2">
      <c r="G412" s="61"/>
      <c r="H412" s="61"/>
    </row>
    <row r="413" spans="7:8" x14ac:dyDescent="0.2">
      <c r="G413" s="61"/>
      <c r="H413" s="61"/>
    </row>
    <row r="419" spans="7:8" x14ac:dyDescent="0.2">
      <c r="G419" s="61"/>
      <c r="H419" s="61"/>
    </row>
    <row r="420" spans="7:8" x14ac:dyDescent="0.2">
      <c r="G420" s="61"/>
      <c r="H420" s="61"/>
    </row>
    <row r="421" spans="7:8" x14ac:dyDescent="0.2">
      <c r="G421" s="61"/>
      <c r="H421" s="61"/>
    </row>
    <row r="422" spans="7:8" x14ac:dyDescent="0.2">
      <c r="G422" s="61"/>
      <c r="H422" s="61"/>
    </row>
    <row r="423" spans="7:8" x14ac:dyDescent="0.2">
      <c r="G423" s="61"/>
      <c r="H423" s="61"/>
    </row>
    <row r="424" spans="7:8" x14ac:dyDescent="0.2">
      <c r="G424" s="61"/>
      <c r="H424" s="61"/>
    </row>
    <row r="425" spans="7:8" x14ac:dyDescent="0.2">
      <c r="G425" s="61"/>
      <c r="H425" s="61"/>
    </row>
    <row r="426" spans="7:8" x14ac:dyDescent="0.2">
      <c r="G426" s="61"/>
      <c r="H426" s="61"/>
    </row>
    <row r="427" spans="7:8" x14ac:dyDescent="0.2">
      <c r="G427" s="61"/>
      <c r="H427" s="61"/>
    </row>
    <row r="428" spans="7:8" x14ac:dyDescent="0.2">
      <c r="G428" s="61"/>
      <c r="H428" s="61"/>
    </row>
    <row r="429" spans="7:8" x14ac:dyDescent="0.2">
      <c r="G429" s="61"/>
      <c r="H429" s="61"/>
    </row>
    <row r="430" spans="7:8" x14ac:dyDescent="0.2">
      <c r="G430" s="61"/>
      <c r="H430" s="61"/>
    </row>
    <row r="431" spans="7:8" x14ac:dyDescent="0.2">
      <c r="G431" s="61"/>
      <c r="H431" s="61"/>
    </row>
    <row r="432" spans="7:8" x14ac:dyDescent="0.2">
      <c r="G432" s="61"/>
      <c r="H432" s="61"/>
    </row>
    <row r="433" spans="7:8" x14ac:dyDescent="0.2">
      <c r="G433" s="61"/>
      <c r="H433" s="61"/>
    </row>
    <row r="434" spans="7:8" x14ac:dyDescent="0.2">
      <c r="G434" s="61"/>
      <c r="H434" s="61"/>
    </row>
    <row r="436" spans="7:8" x14ac:dyDescent="0.2">
      <c r="G436" s="61"/>
      <c r="H436" s="61"/>
    </row>
    <row r="441" spans="7:8" x14ac:dyDescent="0.2">
      <c r="G441" s="61"/>
      <c r="H441" s="61"/>
    </row>
    <row r="442" spans="7:8" x14ac:dyDescent="0.2">
      <c r="G442" s="61"/>
      <c r="H442" s="61"/>
    </row>
    <row r="443" spans="7:8" x14ac:dyDescent="0.2">
      <c r="G443" s="61"/>
      <c r="H443" s="61"/>
    </row>
    <row r="444" spans="7:8" x14ac:dyDescent="0.2">
      <c r="G444" s="61"/>
      <c r="H444" s="61"/>
    </row>
    <row r="445" spans="7:8" x14ac:dyDescent="0.2">
      <c r="G445" s="61"/>
      <c r="H445" s="61"/>
    </row>
    <row r="446" spans="7:8" x14ac:dyDescent="0.2">
      <c r="G446" s="61"/>
      <c r="H446" s="61"/>
    </row>
    <row r="447" spans="7:8" x14ac:dyDescent="0.2">
      <c r="G447" s="61"/>
      <c r="H447" s="61"/>
    </row>
    <row r="448" spans="7:8" x14ac:dyDescent="0.2">
      <c r="G448" s="61"/>
      <c r="H448" s="61"/>
    </row>
    <row r="449" spans="7:8" x14ac:dyDescent="0.2">
      <c r="G449" s="61"/>
      <c r="H449" s="61"/>
    </row>
    <row r="450" spans="7:8" x14ac:dyDescent="0.2">
      <c r="G450" s="61"/>
      <c r="H450" s="61"/>
    </row>
    <row r="451" spans="7:8" x14ac:dyDescent="0.2">
      <c r="G451" s="61"/>
      <c r="H451" s="61"/>
    </row>
    <row r="456" spans="7:8" x14ac:dyDescent="0.2">
      <c r="G456" s="61"/>
      <c r="H456" s="61"/>
    </row>
    <row r="457" spans="7:8" x14ac:dyDescent="0.2">
      <c r="G457" s="61"/>
      <c r="H457" s="61"/>
    </row>
    <row r="458" spans="7:8" x14ac:dyDescent="0.2">
      <c r="G458" s="61"/>
      <c r="H458" s="61"/>
    </row>
    <row r="460" spans="7:8" x14ac:dyDescent="0.2">
      <c r="G460" s="61"/>
      <c r="H460" s="61"/>
    </row>
    <row r="461" spans="7:8" x14ac:dyDescent="0.2">
      <c r="G461" s="61"/>
      <c r="H461" s="61"/>
    </row>
    <row r="462" spans="7:8" x14ac:dyDescent="0.2">
      <c r="G462" s="61"/>
      <c r="H462" s="61"/>
    </row>
    <row r="463" spans="7:8" x14ac:dyDescent="0.2">
      <c r="G463" s="61"/>
      <c r="H463" s="61"/>
    </row>
    <row r="464" spans="7:8" x14ac:dyDescent="0.2">
      <c r="G464" s="61"/>
      <c r="H464" s="61"/>
    </row>
    <row r="465" spans="7:8" x14ac:dyDescent="0.2">
      <c r="G465" s="61"/>
      <c r="H465" s="61"/>
    </row>
    <row r="466" spans="7:8" x14ac:dyDescent="0.2">
      <c r="G466" s="61"/>
      <c r="H466" s="61"/>
    </row>
    <row r="467" spans="7:8" x14ac:dyDescent="0.2">
      <c r="G467" s="61"/>
      <c r="H467" s="61"/>
    </row>
    <row r="468" spans="7:8" x14ac:dyDescent="0.2">
      <c r="G468" s="61"/>
      <c r="H468" s="61"/>
    </row>
    <row r="469" spans="7:8" x14ac:dyDescent="0.2">
      <c r="G469" s="61"/>
      <c r="H469" s="61"/>
    </row>
    <row r="470" spans="7:8" x14ac:dyDescent="0.2">
      <c r="G470" s="61"/>
      <c r="H470" s="61"/>
    </row>
    <row r="471" spans="7:8" x14ac:dyDescent="0.2">
      <c r="G471" s="61"/>
      <c r="H471" s="61"/>
    </row>
    <row r="472" spans="7:8" x14ac:dyDescent="0.2">
      <c r="G472" s="61"/>
      <c r="H472" s="61"/>
    </row>
    <row r="473" spans="7:8" x14ac:dyDescent="0.2">
      <c r="G473" s="61"/>
      <c r="H473" s="61"/>
    </row>
    <row r="474" spans="7:8" x14ac:dyDescent="0.2">
      <c r="G474" s="61"/>
      <c r="H474" s="61"/>
    </row>
    <row r="475" spans="7:8" x14ac:dyDescent="0.2">
      <c r="G475" s="61"/>
      <c r="H475" s="61"/>
    </row>
    <row r="476" spans="7:8" x14ac:dyDescent="0.2">
      <c r="G476" s="61"/>
      <c r="H476" s="61"/>
    </row>
    <row r="477" spans="7:8" x14ac:dyDescent="0.2">
      <c r="G477" s="61"/>
      <c r="H477" s="61"/>
    </row>
    <row r="478" spans="7:8" x14ac:dyDescent="0.2">
      <c r="G478" s="61"/>
      <c r="H478" s="61"/>
    </row>
    <row r="484" spans="7:8" x14ac:dyDescent="0.2">
      <c r="G484" s="61"/>
      <c r="H484" s="61"/>
    </row>
    <row r="485" spans="7:8" x14ac:dyDescent="0.2">
      <c r="G485" s="61"/>
      <c r="H485" s="61"/>
    </row>
    <row r="486" spans="7:8" x14ac:dyDescent="0.2">
      <c r="G486" s="61"/>
      <c r="H486" s="61"/>
    </row>
    <row r="487" spans="7:8" x14ac:dyDescent="0.2">
      <c r="G487" s="61"/>
      <c r="H487" s="61"/>
    </row>
    <row r="488" spans="7:8" x14ac:dyDescent="0.2">
      <c r="G488" s="61"/>
      <c r="H488" s="61"/>
    </row>
    <row r="489" spans="7:8" x14ac:dyDescent="0.2">
      <c r="G489" s="61"/>
      <c r="H489" s="61"/>
    </row>
    <row r="490" spans="7:8" x14ac:dyDescent="0.2">
      <c r="G490" s="61"/>
      <c r="H490" s="61"/>
    </row>
    <row r="491" spans="7:8" x14ac:dyDescent="0.2">
      <c r="G491" s="61"/>
      <c r="H491" s="61"/>
    </row>
    <row r="492" spans="7:8" x14ac:dyDescent="0.2">
      <c r="G492" s="61"/>
      <c r="H492" s="61"/>
    </row>
    <row r="493" spans="7:8" x14ac:dyDescent="0.2">
      <c r="G493" s="61"/>
      <c r="H493" s="61"/>
    </row>
    <row r="494" spans="7:8" x14ac:dyDescent="0.2">
      <c r="G494" s="61"/>
      <c r="H494" s="61"/>
    </row>
    <row r="495" spans="7:8" x14ac:dyDescent="0.2">
      <c r="G495" s="61"/>
      <c r="H495" s="61"/>
    </row>
    <row r="496" spans="7:8" x14ac:dyDescent="0.2">
      <c r="G496" s="61"/>
      <c r="H496" s="61"/>
    </row>
    <row r="497" spans="7:8" x14ac:dyDescent="0.2">
      <c r="G497" s="61"/>
      <c r="H497" s="61"/>
    </row>
    <row r="498" spans="7:8" x14ac:dyDescent="0.2">
      <c r="G498" s="61"/>
      <c r="H498" s="61"/>
    </row>
    <row r="499" spans="7:8" x14ac:dyDescent="0.2">
      <c r="G499" s="61"/>
      <c r="H499" s="61"/>
    </row>
    <row r="500" spans="7:8" x14ac:dyDescent="0.2">
      <c r="G500" s="61"/>
      <c r="H500" s="61"/>
    </row>
    <row r="501" spans="7:8" x14ac:dyDescent="0.2">
      <c r="G501" s="61"/>
      <c r="H501" s="61"/>
    </row>
    <row r="502" spans="7:8" x14ac:dyDescent="0.2">
      <c r="G502" s="61"/>
      <c r="H502" s="61"/>
    </row>
    <row r="508" spans="7:8" x14ac:dyDescent="0.2">
      <c r="G508" s="61"/>
      <c r="H508" s="61"/>
    </row>
    <row r="509" spans="7:8" x14ac:dyDescent="0.2">
      <c r="G509" s="61"/>
      <c r="H509" s="61"/>
    </row>
    <row r="510" spans="7:8" x14ac:dyDescent="0.2">
      <c r="G510" s="61"/>
      <c r="H510" s="61"/>
    </row>
    <row r="511" spans="7:8" x14ac:dyDescent="0.2">
      <c r="G511" s="61"/>
      <c r="H511" s="61"/>
    </row>
    <row r="512" spans="7:8" x14ac:dyDescent="0.2">
      <c r="G512" s="61"/>
      <c r="H512" s="61"/>
    </row>
    <row r="513" spans="7:8" x14ac:dyDescent="0.2">
      <c r="G513" s="61"/>
      <c r="H513" s="61"/>
    </row>
    <row r="514" spans="7:8" x14ac:dyDescent="0.2">
      <c r="G514" s="61"/>
      <c r="H514" s="61"/>
    </row>
    <row r="515" spans="7:8" x14ac:dyDescent="0.2">
      <c r="G515" s="61"/>
      <c r="H515" s="61"/>
    </row>
    <row r="516" spans="7:8" x14ac:dyDescent="0.2">
      <c r="G516" s="61"/>
      <c r="H516" s="61"/>
    </row>
    <row r="517" spans="7:8" x14ac:dyDescent="0.2">
      <c r="G517" s="61"/>
      <c r="H517" s="61"/>
    </row>
    <row r="518" spans="7:8" x14ac:dyDescent="0.2">
      <c r="G518" s="61"/>
      <c r="H518" s="61"/>
    </row>
    <row r="519" spans="7:8" x14ac:dyDescent="0.2">
      <c r="G519" s="61"/>
      <c r="H519" s="61"/>
    </row>
    <row r="520" spans="7:8" x14ac:dyDescent="0.2">
      <c r="G520" s="61"/>
      <c r="H520" s="61"/>
    </row>
    <row r="521" spans="7:8" x14ac:dyDescent="0.2">
      <c r="G521" s="61"/>
      <c r="H521" s="61"/>
    </row>
    <row r="522" spans="7:8" x14ac:dyDescent="0.2">
      <c r="G522" s="61"/>
      <c r="H522" s="61"/>
    </row>
    <row r="523" spans="7:8" x14ac:dyDescent="0.2">
      <c r="G523" s="61"/>
      <c r="H523" s="61"/>
    </row>
    <row r="524" spans="7:8" x14ac:dyDescent="0.2">
      <c r="G524" s="61"/>
      <c r="H524" s="61"/>
    </row>
    <row r="528" spans="7:8" x14ac:dyDescent="0.2">
      <c r="G528" s="61"/>
      <c r="H528" s="61"/>
    </row>
    <row r="529" spans="7:8" x14ac:dyDescent="0.2">
      <c r="G529" s="61"/>
      <c r="H529" s="61"/>
    </row>
    <row r="530" spans="7:8" x14ac:dyDescent="0.2">
      <c r="G530" s="61"/>
      <c r="H530" s="61"/>
    </row>
    <row r="531" spans="7:8" x14ac:dyDescent="0.2">
      <c r="G531" s="61"/>
      <c r="H531" s="61"/>
    </row>
    <row r="532" spans="7:8" x14ac:dyDescent="0.2">
      <c r="G532" s="61"/>
      <c r="H532" s="61"/>
    </row>
    <row r="533" spans="7:8" x14ac:dyDescent="0.2">
      <c r="G533" s="61"/>
      <c r="H533" s="61"/>
    </row>
    <row r="534" spans="7:8" x14ac:dyDescent="0.2">
      <c r="G534" s="61"/>
      <c r="H534" s="61"/>
    </row>
    <row r="535" spans="7:8" x14ac:dyDescent="0.2">
      <c r="G535" s="61"/>
      <c r="H535" s="61"/>
    </row>
    <row r="536" spans="7:8" x14ac:dyDescent="0.2">
      <c r="G536" s="61"/>
      <c r="H536" s="61"/>
    </row>
    <row r="537" spans="7:8" x14ac:dyDescent="0.2">
      <c r="G537" s="61"/>
      <c r="H537" s="61"/>
    </row>
    <row r="542" spans="7:8" x14ac:dyDescent="0.2">
      <c r="G542" s="61"/>
      <c r="H542" s="61"/>
    </row>
    <row r="543" spans="7:8" x14ac:dyDescent="0.2">
      <c r="G543" s="61"/>
      <c r="H543" s="61"/>
    </row>
    <row r="544" spans="7:8" x14ac:dyDescent="0.2">
      <c r="G544" s="61"/>
      <c r="H544" s="61"/>
    </row>
    <row r="545" spans="7:8" x14ac:dyDescent="0.2">
      <c r="G545" s="61"/>
      <c r="H545" s="61"/>
    </row>
    <row r="546" spans="7:8" x14ac:dyDescent="0.2">
      <c r="G546" s="61"/>
      <c r="H546" s="61"/>
    </row>
    <row r="547" spans="7:8" x14ac:dyDescent="0.2">
      <c r="G547" s="61"/>
      <c r="H547" s="61"/>
    </row>
    <row r="548" spans="7:8" x14ac:dyDescent="0.2">
      <c r="G548" s="61"/>
      <c r="H548" s="61"/>
    </row>
    <row r="555" spans="7:8" x14ac:dyDescent="0.2">
      <c r="G555" s="61"/>
      <c r="H555" s="61"/>
    </row>
    <row r="556" spans="7:8" x14ac:dyDescent="0.2">
      <c r="G556" s="61"/>
      <c r="H556" s="61"/>
    </row>
    <row r="557" spans="7:8" x14ac:dyDescent="0.2">
      <c r="G557" s="61"/>
      <c r="H557" s="61"/>
    </row>
    <row r="558" spans="7:8" x14ac:dyDescent="0.2">
      <c r="G558" s="61"/>
      <c r="H558" s="61"/>
    </row>
    <row r="559" spans="7:8" x14ac:dyDescent="0.2">
      <c r="G559" s="61"/>
      <c r="H559" s="61"/>
    </row>
    <row r="560" spans="7:8" x14ac:dyDescent="0.2">
      <c r="G560" s="61"/>
      <c r="H560" s="61"/>
    </row>
    <row r="561" spans="7:8" x14ac:dyDescent="0.2">
      <c r="G561" s="61"/>
      <c r="H561" s="61"/>
    </row>
    <row r="562" spans="7:8" x14ac:dyDescent="0.2">
      <c r="G562" s="61"/>
      <c r="H562" s="61"/>
    </row>
    <row r="563" spans="7:8" x14ac:dyDescent="0.2">
      <c r="G563" s="61"/>
      <c r="H563" s="61"/>
    </row>
    <row r="564" spans="7:8" x14ac:dyDescent="0.2">
      <c r="G564" s="61"/>
      <c r="H564" s="61"/>
    </row>
    <row r="565" spans="7:8" x14ac:dyDescent="0.2">
      <c r="G565" s="61"/>
      <c r="H565" s="61"/>
    </row>
    <row r="566" spans="7:8" x14ac:dyDescent="0.2">
      <c r="G566" s="61"/>
      <c r="H566" s="61"/>
    </row>
    <row r="567" spans="7:8" x14ac:dyDescent="0.2">
      <c r="G567" s="61"/>
      <c r="H567" s="61"/>
    </row>
    <row r="568" spans="7:8" x14ac:dyDescent="0.2">
      <c r="G568" s="61"/>
      <c r="H568" s="61"/>
    </row>
    <row r="569" spans="7:8" x14ac:dyDescent="0.2">
      <c r="G569" s="61"/>
      <c r="H569" s="61"/>
    </row>
    <row r="574" spans="7:8" x14ac:dyDescent="0.2">
      <c r="G574" s="61"/>
      <c r="H574" s="61"/>
    </row>
    <row r="575" spans="7:8" x14ac:dyDescent="0.2">
      <c r="G575" s="61"/>
      <c r="H575" s="61"/>
    </row>
    <row r="576" spans="7:8" x14ac:dyDescent="0.2">
      <c r="G576" s="61"/>
      <c r="H576" s="61"/>
    </row>
    <row r="577" spans="7:8" x14ac:dyDescent="0.2">
      <c r="G577" s="61"/>
      <c r="H577" s="61"/>
    </row>
    <row r="578" spans="7:8" x14ac:dyDescent="0.2">
      <c r="G578" s="61"/>
      <c r="H578" s="61"/>
    </row>
    <row r="579" spans="7:8" x14ac:dyDescent="0.2">
      <c r="G579" s="61"/>
      <c r="H579" s="61"/>
    </row>
    <row r="580" spans="7:8" x14ac:dyDescent="0.2">
      <c r="G580" s="61"/>
      <c r="H580" s="61"/>
    </row>
    <row r="581" spans="7:8" x14ac:dyDescent="0.2">
      <c r="G581" s="61"/>
      <c r="H581" s="61"/>
    </row>
    <row r="582" spans="7:8" x14ac:dyDescent="0.2">
      <c r="G582" s="61"/>
      <c r="H582" s="61"/>
    </row>
    <row r="583" spans="7:8" x14ac:dyDescent="0.2">
      <c r="G583" s="61"/>
      <c r="H583" s="61"/>
    </row>
    <row r="584" spans="7:8" x14ac:dyDescent="0.2">
      <c r="G584" s="61"/>
      <c r="H584" s="61"/>
    </row>
    <row r="585" spans="7:8" x14ac:dyDescent="0.2">
      <c r="G585" s="61"/>
      <c r="H585" s="61"/>
    </row>
    <row r="586" spans="7:8" x14ac:dyDescent="0.2">
      <c r="G586" s="61"/>
      <c r="H586" s="61"/>
    </row>
    <row r="587" spans="7:8" x14ac:dyDescent="0.2">
      <c r="G587" s="61"/>
      <c r="H587" s="61"/>
    </row>
    <row r="591" spans="7:8" x14ac:dyDescent="0.2">
      <c r="G591" s="61"/>
      <c r="H591" s="61"/>
    </row>
    <row r="592" spans="7:8" x14ac:dyDescent="0.2">
      <c r="G592" s="61"/>
      <c r="H592" s="61"/>
    </row>
    <row r="593" spans="7:8" x14ac:dyDescent="0.2">
      <c r="G593" s="61"/>
      <c r="H593" s="61"/>
    </row>
    <row r="594" spans="7:8" x14ac:dyDescent="0.2">
      <c r="G594" s="61"/>
      <c r="H594" s="61"/>
    </row>
    <row r="595" spans="7:8" x14ac:dyDescent="0.2">
      <c r="G595" s="61"/>
      <c r="H595" s="61"/>
    </row>
    <row r="596" spans="7:8" x14ac:dyDescent="0.2">
      <c r="G596" s="61"/>
      <c r="H596" s="61"/>
    </row>
    <row r="597" spans="7:8" x14ac:dyDescent="0.2">
      <c r="G597" s="61"/>
      <c r="H597" s="61"/>
    </row>
    <row r="601" spans="7:8" x14ac:dyDescent="0.2">
      <c r="G601" s="61"/>
      <c r="H601" s="61"/>
    </row>
    <row r="602" spans="7:8" x14ac:dyDescent="0.2">
      <c r="G602" s="61"/>
      <c r="H602" s="61"/>
    </row>
    <row r="603" spans="7:8" x14ac:dyDescent="0.2">
      <c r="G603" s="61"/>
      <c r="H603" s="61"/>
    </row>
    <row r="604" spans="7:8" x14ac:dyDescent="0.2">
      <c r="G604" s="61"/>
      <c r="H604" s="61"/>
    </row>
    <row r="605" spans="7:8" x14ac:dyDescent="0.2">
      <c r="G605" s="61"/>
      <c r="H605" s="61"/>
    </row>
    <row r="606" spans="7:8" x14ac:dyDescent="0.2">
      <c r="G606" s="61"/>
      <c r="H606" s="61"/>
    </row>
    <row r="607" spans="7:8" x14ac:dyDescent="0.2">
      <c r="G607" s="61"/>
      <c r="H607" s="61"/>
    </row>
    <row r="613" spans="7:8" x14ac:dyDescent="0.2">
      <c r="G613" s="61"/>
      <c r="H613" s="61"/>
    </row>
    <row r="618" spans="7:8" x14ac:dyDescent="0.2">
      <c r="G618" s="61"/>
      <c r="H618" s="61"/>
    </row>
    <row r="619" spans="7:8" x14ac:dyDescent="0.2">
      <c r="G619" s="61"/>
      <c r="H619" s="61"/>
    </row>
    <row r="620" spans="7:8" x14ac:dyDescent="0.2">
      <c r="G620" s="61"/>
      <c r="H620" s="61"/>
    </row>
    <row r="621" spans="7:8" x14ac:dyDescent="0.2">
      <c r="G621" s="61"/>
      <c r="H621" s="61"/>
    </row>
    <row r="622" spans="7:8" x14ac:dyDescent="0.2">
      <c r="G622" s="61"/>
      <c r="H622" s="61"/>
    </row>
    <row r="623" spans="7:8" x14ac:dyDescent="0.2">
      <c r="G623" s="61"/>
      <c r="H623" s="61"/>
    </row>
    <row r="624" spans="7:8" x14ac:dyDescent="0.2">
      <c r="G624" s="61"/>
      <c r="H624" s="61"/>
    </row>
    <row r="625" spans="7:8" x14ac:dyDescent="0.2">
      <c r="G625" s="61"/>
      <c r="H625" s="61"/>
    </row>
    <row r="626" spans="7:8" x14ac:dyDescent="0.2">
      <c r="G626" s="61"/>
      <c r="H626" s="61"/>
    </row>
    <row r="627" spans="7:8" x14ac:dyDescent="0.2">
      <c r="G627" s="61"/>
      <c r="H627" s="61"/>
    </row>
    <row r="628" spans="7:8" x14ac:dyDescent="0.2">
      <c r="G628" s="61"/>
      <c r="H628" s="61"/>
    </row>
    <row r="629" spans="7:8" x14ac:dyDescent="0.2">
      <c r="G629" s="61"/>
      <c r="H629" s="61"/>
    </row>
    <row r="630" spans="7:8" x14ac:dyDescent="0.2">
      <c r="G630" s="61"/>
      <c r="H630" s="61"/>
    </row>
    <row r="631" spans="7:8" x14ac:dyDescent="0.2">
      <c r="G631" s="61"/>
      <c r="H631" s="61"/>
    </row>
    <row r="632" spans="7:8" x14ac:dyDescent="0.2">
      <c r="G632" s="61"/>
      <c r="H632" s="61"/>
    </row>
    <row r="633" spans="7:8" x14ac:dyDescent="0.2">
      <c r="G633" s="61"/>
      <c r="H633" s="61"/>
    </row>
    <row r="634" spans="7:8" x14ac:dyDescent="0.2">
      <c r="G634" s="61"/>
      <c r="H634" s="61"/>
    </row>
    <row r="640" spans="7:8" x14ac:dyDescent="0.2">
      <c r="G640" s="61"/>
      <c r="H640" s="61"/>
    </row>
    <row r="641" spans="7:8" x14ac:dyDescent="0.2">
      <c r="G641" s="61"/>
      <c r="H641" s="61"/>
    </row>
    <row r="642" spans="7:8" x14ac:dyDescent="0.2">
      <c r="G642" s="61"/>
      <c r="H642" s="61"/>
    </row>
    <row r="643" spans="7:8" x14ac:dyDescent="0.2">
      <c r="G643" s="61"/>
      <c r="H643" s="61"/>
    </row>
    <row r="644" spans="7:8" x14ac:dyDescent="0.2">
      <c r="G644" s="61"/>
      <c r="H644" s="61"/>
    </row>
    <row r="645" spans="7:8" x14ac:dyDescent="0.2">
      <c r="G645" s="61"/>
      <c r="H645" s="61"/>
    </row>
    <row r="646" spans="7:8" x14ac:dyDescent="0.2">
      <c r="G646" s="61"/>
      <c r="H646" s="61"/>
    </row>
    <row r="647" spans="7:8" x14ac:dyDescent="0.2">
      <c r="G647" s="61"/>
      <c r="H647" s="61"/>
    </row>
    <row r="648" spans="7:8" x14ac:dyDescent="0.2">
      <c r="G648" s="61"/>
      <c r="H648" s="61"/>
    </row>
    <row r="649" spans="7:8" x14ac:dyDescent="0.2">
      <c r="G649" s="61"/>
      <c r="H649" s="61"/>
    </row>
    <row r="650" spans="7:8" x14ac:dyDescent="0.2">
      <c r="G650" s="61"/>
      <c r="H650" s="61"/>
    </row>
    <row r="651" spans="7:8" x14ac:dyDescent="0.2">
      <c r="G651" s="61"/>
      <c r="H651" s="61"/>
    </row>
    <row r="652" spans="7:8" x14ac:dyDescent="0.2">
      <c r="G652" s="61"/>
      <c r="H652" s="61"/>
    </row>
    <row r="653" spans="7:8" x14ac:dyDescent="0.2">
      <c r="G653" s="61"/>
      <c r="H653" s="61"/>
    </row>
    <row r="654" spans="7:8" x14ac:dyDescent="0.2">
      <c r="G654" s="61"/>
      <c r="H654" s="61"/>
    </row>
    <row r="655" spans="7:8" x14ac:dyDescent="0.2">
      <c r="G655" s="61"/>
      <c r="H655" s="61"/>
    </row>
    <row r="656" spans="7:8" x14ac:dyDescent="0.2">
      <c r="G656" s="61"/>
      <c r="H656" s="61"/>
    </row>
    <row r="660" spans="7:8" x14ac:dyDescent="0.2">
      <c r="G660" s="61"/>
      <c r="H660" s="61"/>
    </row>
    <row r="661" spans="7:8" x14ac:dyDescent="0.2">
      <c r="G661" s="61"/>
      <c r="H661" s="61"/>
    </row>
    <row r="662" spans="7:8" x14ac:dyDescent="0.2">
      <c r="G662" s="61"/>
      <c r="H662" s="61"/>
    </row>
    <row r="663" spans="7:8" x14ac:dyDescent="0.2">
      <c r="G663" s="61"/>
      <c r="H663" s="61"/>
    </row>
    <row r="664" spans="7:8" x14ac:dyDescent="0.2">
      <c r="G664" s="61"/>
      <c r="H664" s="61"/>
    </row>
    <row r="665" spans="7:8" x14ac:dyDescent="0.2">
      <c r="G665" s="61"/>
      <c r="H665" s="61"/>
    </row>
    <row r="666" spans="7:8" x14ac:dyDescent="0.2">
      <c r="G666" s="61"/>
      <c r="H666" s="61"/>
    </row>
    <row r="667" spans="7:8" x14ac:dyDescent="0.2">
      <c r="G667" s="61"/>
      <c r="H667" s="61"/>
    </row>
    <row r="668" spans="7:8" x14ac:dyDescent="0.2">
      <c r="G668" s="61"/>
      <c r="H668" s="61"/>
    </row>
    <row r="669" spans="7:8" x14ac:dyDescent="0.2">
      <c r="G669" s="61"/>
      <c r="H669" s="61"/>
    </row>
    <row r="674" spans="7:8" x14ac:dyDescent="0.2">
      <c r="G674" s="61"/>
      <c r="H674" s="61"/>
    </row>
    <row r="675" spans="7:8" x14ac:dyDescent="0.2">
      <c r="G675" s="61"/>
      <c r="H675" s="61"/>
    </row>
    <row r="676" spans="7:8" x14ac:dyDescent="0.2">
      <c r="G676" s="61"/>
      <c r="H676" s="61"/>
    </row>
    <row r="677" spans="7:8" x14ac:dyDescent="0.2">
      <c r="G677" s="61"/>
      <c r="H677" s="61"/>
    </row>
    <row r="678" spans="7:8" x14ac:dyDescent="0.2">
      <c r="G678" s="61"/>
      <c r="H678" s="61"/>
    </row>
    <row r="679" spans="7:8" x14ac:dyDescent="0.2">
      <c r="G679" s="61"/>
      <c r="H679" s="61"/>
    </row>
    <row r="680" spans="7:8" x14ac:dyDescent="0.2">
      <c r="G680" s="61"/>
      <c r="H680" s="61"/>
    </row>
    <row r="683" spans="7:8" x14ac:dyDescent="0.2">
      <c r="G683" s="61"/>
      <c r="H683" s="61"/>
    </row>
    <row r="684" spans="7:8" x14ac:dyDescent="0.2">
      <c r="G684" s="61"/>
      <c r="H684" s="61"/>
    </row>
    <row r="685" spans="7:8" x14ac:dyDescent="0.2">
      <c r="G685" s="61"/>
      <c r="H685" s="61"/>
    </row>
    <row r="686" spans="7:8" x14ac:dyDescent="0.2">
      <c r="G686" s="61"/>
      <c r="H686" s="61"/>
    </row>
    <row r="687" spans="7:8" x14ac:dyDescent="0.2">
      <c r="G687" s="61"/>
      <c r="H687" s="61"/>
    </row>
    <row r="688" spans="7:8" x14ac:dyDescent="0.2">
      <c r="G688" s="61"/>
      <c r="H688" s="61"/>
    </row>
    <row r="689" spans="7:8" x14ac:dyDescent="0.2">
      <c r="G689" s="61"/>
      <c r="H689" s="61"/>
    </row>
    <row r="690" spans="7:8" x14ac:dyDescent="0.2">
      <c r="G690" s="61"/>
      <c r="H690" s="61"/>
    </row>
    <row r="699" spans="7:8" x14ac:dyDescent="0.2">
      <c r="G699" s="61"/>
      <c r="H699" s="61"/>
    </row>
    <row r="700" spans="7:8" x14ac:dyDescent="0.2">
      <c r="G700" s="61"/>
      <c r="H700" s="61"/>
    </row>
    <row r="701" spans="7:8" x14ac:dyDescent="0.2">
      <c r="G701" s="61"/>
      <c r="H701" s="61"/>
    </row>
    <row r="702" spans="7:8" x14ac:dyDescent="0.2">
      <c r="G702" s="61"/>
      <c r="H702" s="61"/>
    </row>
    <row r="703" spans="7:8" x14ac:dyDescent="0.2">
      <c r="G703" s="61"/>
      <c r="H703" s="61"/>
    </row>
    <row r="704" spans="7:8" x14ac:dyDescent="0.2">
      <c r="G704" s="61"/>
      <c r="H704" s="61"/>
    </row>
    <row r="705" spans="7:8" x14ac:dyDescent="0.2">
      <c r="G705" s="61"/>
      <c r="H705" s="61"/>
    </row>
    <row r="706" spans="7:8" x14ac:dyDescent="0.2">
      <c r="G706" s="61"/>
      <c r="H706" s="61"/>
    </row>
    <row r="707" spans="7:8" x14ac:dyDescent="0.2">
      <c r="G707" s="61"/>
      <c r="H707" s="61"/>
    </row>
    <row r="708" spans="7:8" x14ac:dyDescent="0.2">
      <c r="G708" s="61"/>
      <c r="H708" s="61"/>
    </row>
    <row r="709" spans="7:8" x14ac:dyDescent="0.2">
      <c r="G709" s="61"/>
      <c r="H709" s="61"/>
    </row>
    <row r="710" spans="7:8" x14ac:dyDescent="0.2">
      <c r="G710" s="61"/>
      <c r="H710" s="61"/>
    </row>
    <row r="711" spans="7:8" x14ac:dyDescent="0.2">
      <c r="G711" s="61"/>
      <c r="H711" s="61"/>
    </row>
    <row r="712" spans="7:8" x14ac:dyDescent="0.2">
      <c r="G712" s="61"/>
      <c r="H712" s="61"/>
    </row>
    <row r="713" spans="7:8" x14ac:dyDescent="0.2">
      <c r="G713" s="61"/>
      <c r="H713" s="61"/>
    </row>
    <row r="714" spans="7:8" x14ac:dyDescent="0.2">
      <c r="G714" s="61"/>
      <c r="H714" s="61"/>
    </row>
    <row r="715" spans="7:8" x14ac:dyDescent="0.2">
      <c r="G715" s="61"/>
      <c r="H715" s="61"/>
    </row>
    <row r="716" spans="7:8" x14ac:dyDescent="0.2">
      <c r="G716" s="61"/>
      <c r="H716" s="61"/>
    </row>
    <row r="717" spans="7:8" x14ac:dyDescent="0.2">
      <c r="G717" s="61"/>
      <c r="H717" s="61"/>
    </row>
    <row r="718" spans="7:8" x14ac:dyDescent="0.2">
      <c r="G718" s="61"/>
      <c r="H718" s="61"/>
    </row>
    <row r="724" spans="7:8" x14ac:dyDescent="0.2">
      <c r="G724" s="61"/>
      <c r="H724" s="61"/>
    </row>
    <row r="725" spans="7:8" x14ac:dyDescent="0.2">
      <c r="G725" s="61"/>
      <c r="H725" s="61"/>
    </row>
    <row r="726" spans="7:8" x14ac:dyDescent="0.2">
      <c r="G726" s="61"/>
      <c r="H726" s="61"/>
    </row>
    <row r="727" spans="7:8" x14ac:dyDescent="0.2">
      <c r="G727" s="61"/>
      <c r="H727" s="61"/>
    </row>
    <row r="728" spans="7:8" x14ac:dyDescent="0.2">
      <c r="G728" s="61"/>
      <c r="H728" s="61"/>
    </row>
    <row r="729" spans="7:8" x14ac:dyDescent="0.2">
      <c r="G729" s="61"/>
      <c r="H729" s="61"/>
    </row>
    <row r="730" spans="7:8" x14ac:dyDescent="0.2">
      <c r="G730" s="61"/>
      <c r="H730" s="61"/>
    </row>
    <row r="731" spans="7:8" x14ac:dyDescent="0.2">
      <c r="G731" s="61"/>
      <c r="H731" s="61"/>
    </row>
    <row r="732" spans="7:8" x14ac:dyDescent="0.2">
      <c r="G732" s="61"/>
      <c r="H732" s="61"/>
    </row>
    <row r="733" spans="7:8" x14ac:dyDescent="0.2">
      <c r="G733" s="61"/>
      <c r="H733" s="61"/>
    </row>
    <row r="734" spans="7:8" x14ac:dyDescent="0.2">
      <c r="G734" s="61"/>
      <c r="H734" s="61"/>
    </row>
    <row r="735" spans="7:8" x14ac:dyDescent="0.2">
      <c r="G735" s="61"/>
      <c r="H735" s="61"/>
    </row>
    <row r="736" spans="7:8" x14ac:dyDescent="0.2">
      <c r="G736" s="61"/>
      <c r="H736" s="61"/>
    </row>
    <row r="737" spans="7:8" x14ac:dyDescent="0.2">
      <c r="G737" s="61"/>
      <c r="H737" s="61"/>
    </row>
    <row r="738" spans="7:8" x14ac:dyDescent="0.2">
      <c r="G738" s="61"/>
      <c r="H738" s="61"/>
    </row>
    <row r="740" spans="7:8" x14ac:dyDescent="0.2">
      <c r="G740" s="61"/>
      <c r="H740" s="61"/>
    </row>
    <row r="741" spans="7:8" x14ac:dyDescent="0.2">
      <c r="G741" s="61"/>
      <c r="H741" s="61"/>
    </row>
    <row r="746" spans="7:8" x14ac:dyDescent="0.2">
      <c r="G746" s="61"/>
      <c r="H746" s="61"/>
    </row>
    <row r="747" spans="7:8" x14ac:dyDescent="0.2">
      <c r="G747" s="61"/>
      <c r="H747" s="61"/>
    </row>
    <row r="748" spans="7:8" x14ac:dyDescent="0.2">
      <c r="G748" s="61"/>
      <c r="H748" s="61"/>
    </row>
    <row r="749" spans="7:8" x14ac:dyDescent="0.2">
      <c r="G749" s="61"/>
      <c r="H749" s="61"/>
    </row>
    <row r="750" spans="7:8" x14ac:dyDescent="0.2">
      <c r="G750" s="61"/>
      <c r="H750" s="61"/>
    </row>
    <row r="751" spans="7:8" x14ac:dyDescent="0.2">
      <c r="G751" s="61"/>
      <c r="H751" s="61"/>
    </row>
    <row r="752" spans="7:8" x14ac:dyDescent="0.2">
      <c r="G752" s="61"/>
      <c r="H752" s="61"/>
    </row>
    <row r="753" spans="7:8" x14ac:dyDescent="0.2">
      <c r="G753" s="61"/>
      <c r="H753" s="61"/>
    </row>
    <row r="754" spans="7:8" x14ac:dyDescent="0.2">
      <c r="G754" s="61"/>
      <c r="H754" s="61"/>
    </row>
    <row r="755" spans="7:8" x14ac:dyDescent="0.2">
      <c r="G755" s="61"/>
      <c r="H755" s="61"/>
    </row>
    <row r="760" spans="7:8" x14ac:dyDescent="0.2">
      <c r="G760" s="61"/>
      <c r="H760" s="61"/>
    </row>
    <row r="761" spans="7:8" x14ac:dyDescent="0.2">
      <c r="G761" s="61"/>
      <c r="H761" s="61"/>
    </row>
    <row r="762" spans="7:8" x14ac:dyDescent="0.2">
      <c r="G762" s="61"/>
      <c r="H762" s="61"/>
    </row>
    <row r="764" spans="7:8" x14ac:dyDescent="0.2">
      <c r="G764" s="61"/>
      <c r="H764" s="61"/>
    </row>
    <row r="765" spans="7:8" x14ac:dyDescent="0.2">
      <c r="G765" s="61"/>
      <c r="H765" s="61"/>
    </row>
    <row r="766" spans="7:8" x14ac:dyDescent="0.2">
      <c r="G766" s="61"/>
      <c r="H766" s="61"/>
    </row>
    <row r="767" spans="7:8" x14ac:dyDescent="0.2">
      <c r="G767" s="61"/>
      <c r="H767" s="61"/>
    </row>
    <row r="768" spans="7:8" x14ac:dyDescent="0.2">
      <c r="G768" s="61"/>
      <c r="H768" s="61"/>
    </row>
    <row r="769" spans="7:8" x14ac:dyDescent="0.2">
      <c r="G769" s="61"/>
      <c r="H769" s="61"/>
    </row>
    <row r="770" spans="7:8" x14ac:dyDescent="0.2">
      <c r="G770" s="61"/>
      <c r="H770" s="61"/>
    </row>
    <row r="771" spans="7:8" x14ac:dyDescent="0.2">
      <c r="G771" s="61"/>
      <c r="H771" s="61"/>
    </row>
    <row r="772" spans="7:8" x14ac:dyDescent="0.2">
      <c r="G772" s="61"/>
      <c r="H772" s="61"/>
    </row>
    <row r="773" spans="7:8" x14ac:dyDescent="0.2">
      <c r="G773" s="61"/>
      <c r="H773" s="61"/>
    </row>
    <row r="776" spans="7:8" x14ac:dyDescent="0.2">
      <c r="G776" s="61"/>
      <c r="H776" s="61"/>
    </row>
    <row r="777" spans="7:8" x14ac:dyDescent="0.2">
      <c r="G777" s="61"/>
      <c r="H777" s="61"/>
    </row>
    <row r="778" spans="7:8" x14ac:dyDescent="0.2">
      <c r="G778" s="61"/>
      <c r="H778" s="61"/>
    </row>
    <row r="779" spans="7:8" x14ac:dyDescent="0.2">
      <c r="G779" s="61"/>
      <c r="H779" s="61"/>
    </row>
    <row r="780" spans="7:8" x14ac:dyDescent="0.2">
      <c r="G780" s="61"/>
      <c r="H780" s="61"/>
    </row>
    <row r="781" spans="7:8" x14ac:dyDescent="0.2">
      <c r="G781" s="61"/>
      <c r="H781" s="61"/>
    </row>
    <row r="782" spans="7:8" x14ac:dyDescent="0.2">
      <c r="G782" s="61"/>
      <c r="H782" s="61"/>
    </row>
    <row r="783" spans="7:8" x14ac:dyDescent="0.2">
      <c r="G783" s="61"/>
      <c r="H783" s="61"/>
    </row>
    <row r="784" spans="7:8" x14ac:dyDescent="0.2">
      <c r="G784" s="61"/>
      <c r="H784" s="61"/>
    </row>
    <row r="787" spans="7:8" x14ac:dyDescent="0.2">
      <c r="G787" s="61"/>
      <c r="H787" s="61"/>
    </row>
    <row r="788" spans="7:8" x14ac:dyDescent="0.2">
      <c r="G788" s="61"/>
      <c r="H788" s="61"/>
    </row>
    <row r="789" spans="7:8" x14ac:dyDescent="0.2">
      <c r="G789" s="61"/>
      <c r="H789" s="61"/>
    </row>
    <row r="790" spans="7:8" x14ac:dyDescent="0.2">
      <c r="G790" s="61"/>
      <c r="H790" s="61"/>
    </row>
    <row r="791" spans="7:8" x14ac:dyDescent="0.2">
      <c r="G791" s="61"/>
      <c r="H791" s="61"/>
    </row>
    <row r="792" spans="7:8" x14ac:dyDescent="0.2">
      <c r="G792" s="61"/>
      <c r="H792" s="61"/>
    </row>
    <row r="793" spans="7:8" x14ac:dyDescent="0.2">
      <c r="G793" s="61"/>
      <c r="H793" s="61"/>
    </row>
    <row r="796" spans="7:8" x14ac:dyDescent="0.2">
      <c r="G796" s="61"/>
      <c r="H796" s="61"/>
    </row>
    <row r="797" spans="7:8" x14ac:dyDescent="0.2">
      <c r="G797" s="61"/>
      <c r="H797" s="61"/>
    </row>
    <row r="798" spans="7:8" x14ac:dyDescent="0.2">
      <c r="G798" s="61"/>
      <c r="H798" s="61"/>
    </row>
    <row r="802" spans="7:8" x14ac:dyDescent="0.2">
      <c r="G802" s="61"/>
      <c r="H802" s="61"/>
    </row>
    <row r="803" spans="7:8" x14ac:dyDescent="0.2">
      <c r="G803" s="61"/>
      <c r="H803" s="61"/>
    </row>
    <row r="804" spans="7:8" x14ac:dyDescent="0.2">
      <c r="G804" s="61"/>
      <c r="H804" s="61"/>
    </row>
    <row r="805" spans="7:8" x14ac:dyDescent="0.2">
      <c r="G805" s="61"/>
      <c r="H805" s="61"/>
    </row>
    <row r="806" spans="7:8" x14ac:dyDescent="0.2">
      <c r="G806" s="61"/>
      <c r="H806" s="61"/>
    </row>
    <row r="807" spans="7:8" x14ac:dyDescent="0.2">
      <c r="G807" s="61"/>
      <c r="H807" s="61"/>
    </row>
    <row r="808" spans="7:8" x14ac:dyDescent="0.2">
      <c r="G808" s="61"/>
      <c r="H808" s="61"/>
    </row>
    <row r="809" spans="7:8" x14ac:dyDescent="0.2">
      <c r="G809" s="61"/>
      <c r="H809" s="61"/>
    </row>
    <row r="813" spans="7:8" x14ac:dyDescent="0.2">
      <c r="G813" s="61"/>
      <c r="H813" s="61"/>
    </row>
    <row r="814" spans="7:8" x14ac:dyDescent="0.2">
      <c r="G814" s="61"/>
      <c r="H814" s="61"/>
    </row>
    <row r="815" spans="7:8" x14ac:dyDescent="0.2">
      <c r="G815" s="61"/>
      <c r="H815" s="61"/>
    </row>
    <row r="816" spans="7:8" x14ac:dyDescent="0.2">
      <c r="G816" s="61"/>
      <c r="H816" s="61"/>
    </row>
    <row r="817" spans="7:8" x14ac:dyDescent="0.2">
      <c r="G817" s="61"/>
      <c r="H817" s="61"/>
    </row>
    <row r="818" spans="7:8" x14ac:dyDescent="0.2">
      <c r="G818" s="61"/>
      <c r="H818" s="61"/>
    </row>
    <row r="819" spans="7:8" x14ac:dyDescent="0.2">
      <c r="G819" s="61"/>
      <c r="H819" s="61"/>
    </row>
    <row r="820" spans="7:8" x14ac:dyDescent="0.2">
      <c r="G820" s="61"/>
      <c r="H820" s="61"/>
    </row>
    <row r="821" spans="7:8" x14ac:dyDescent="0.2">
      <c r="G821" s="61"/>
      <c r="H821" s="61"/>
    </row>
    <row r="822" spans="7:8" x14ac:dyDescent="0.2">
      <c r="G822" s="61"/>
      <c r="H822" s="61"/>
    </row>
    <row r="823" spans="7:8" x14ac:dyDescent="0.2">
      <c r="G823" s="61"/>
      <c r="H823" s="61"/>
    </row>
    <row r="830" spans="7:8" x14ac:dyDescent="0.2">
      <c r="G830" s="61"/>
      <c r="H830" s="61"/>
    </row>
    <row r="831" spans="7:8" x14ac:dyDescent="0.2">
      <c r="G831" s="61"/>
      <c r="H831" s="61"/>
    </row>
    <row r="832" spans="7:8" x14ac:dyDescent="0.2">
      <c r="G832" s="61"/>
      <c r="H832" s="61"/>
    </row>
    <row r="833" spans="1:26" x14ac:dyDescent="0.2">
      <c r="G833" s="61"/>
      <c r="H833" s="61"/>
    </row>
    <row r="834" spans="1:26" x14ac:dyDescent="0.2">
      <c r="G834" s="61"/>
      <c r="H834" s="61"/>
    </row>
    <row r="835" spans="1:26" x14ac:dyDescent="0.2">
      <c r="G835" s="61"/>
      <c r="H835" s="61"/>
    </row>
    <row r="836" spans="1:26" s="62" customFormat="1" x14ac:dyDescent="0.2">
      <c r="A836" s="43"/>
      <c r="G836" s="63"/>
      <c r="H836" s="63"/>
      <c r="Z836" s="43"/>
    </row>
    <row r="837" spans="1:26" s="62" customFormat="1" x14ac:dyDescent="0.2">
      <c r="A837" s="43"/>
      <c r="G837" s="63"/>
      <c r="H837" s="63"/>
      <c r="Z837" s="43"/>
    </row>
    <row r="838" spans="1:26" x14ac:dyDescent="0.2">
      <c r="G838" s="61"/>
      <c r="H838" s="61"/>
    </row>
    <row r="839" spans="1:26" x14ac:dyDescent="0.2">
      <c r="G839" s="61"/>
      <c r="H839" s="61"/>
    </row>
    <row r="840" spans="1:26" x14ac:dyDescent="0.2">
      <c r="G840" s="61"/>
      <c r="H840" s="61"/>
    </row>
    <row r="841" spans="1:26" x14ac:dyDescent="0.2">
      <c r="G841" s="61"/>
      <c r="H841" s="61"/>
    </row>
    <row r="842" spans="1:26" x14ac:dyDescent="0.2">
      <c r="G842" s="61"/>
      <c r="H842" s="61"/>
    </row>
    <row r="843" spans="1:26" x14ac:dyDescent="0.2">
      <c r="G843" s="61"/>
      <c r="H843" s="61"/>
    </row>
    <row r="844" spans="1:26" x14ac:dyDescent="0.2">
      <c r="G844" s="61"/>
      <c r="H844" s="61"/>
    </row>
    <row r="845" spans="1:26" x14ac:dyDescent="0.2">
      <c r="G845" s="61"/>
      <c r="H845" s="61"/>
    </row>
    <row r="846" spans="1:26" x14ac:dyDescent="0.2">
      <c r="G846" s="61"/>
      <c r="H846" s="61"/>
    </row>
    <row r="847" spans="1:26" x14ac:dyDescent="0.2">
      <c r="G847" s="61"/>
      <c r="H847" s="61"/>
    </row>
    <row r="848" spans="1:26" x14ac:dyDescent="0.2">
      <c r="G848" s="61"/>
      <c r="H848" s="61"/>
    </row>
    <row r="849" spans="7:8" x14ac:dyDescent="0.2">
      <c r="G849" s="61"/>
      <c r="H849" s="61"/>
    </row>
    <row r="850" spans="7:8" x14ac:dyDescent="0.2">
      <c r="G850" s="61"/>
      <c r="H850" s="61"/>
    </row>
    <row r="851" spans="7:8" x14ac:dyDescent="0.2">
      <c r="G851" s="61"/>
      <c r="H851" s="61"/>
    </row>
    <row r="852" spans="7:8" x14ac:dyDescent="0.2">
      <c r="G852" s="61"/>
      <c r="H852" s="61"/>
    </row>
    <row r="853" spans="7:8" x14ac:dyDescent="0.2">
      <c r="G853" s="61"/>
      <c r="H853" s="61"/>
    </row>
    <row r="854" spans="7:8" x14ac:dyDescent="0.2">
      <c r="G854" s="61"/>
      <c r="H854" s="61"/>
    </row>
    <row r="855" spans="7:8" x14ac:dyDescent="0.2">
      <c r="G855" s="61"/>
      <c r="H855" s="61"/>
    </row>
    <row r="856" spans="7:8" x14ac:dyDescent="0.2">
      <c r="G856" s="61"/>
      <c r="H856" s="61"/>
    </row>
    <row r="862" spans="7:8" x14ac:dyDescent="0.2">
      <c r="G862" s="61"/>
      <c r="H862" s="61"/>
    </row>
    <row r="863" spans="7:8" x14ac:dyDescent="0.2">
      <c r="G863" s="61"/>
      <c r="H863" s="61"/>
    </row>
    <row r="864" spans="7:8" x14ac:dyDescent="0.2">
      <c r="G864" s="61"/>
      <c r="H864" s="61"/>
    </row>
    <row r="865" spans="7:8" x14ac:dyDescent="0.2">
      <c r="G865" s="61"/>
      <c r="H865" s="61"/>
    </row>
    <row r="866" spans="7:8" x14ac:dyDescent="0.2">
      <c r="G866" s="61"/>
      <c r="H866" s="61"/>
    </row>
    <row r="867" spans="7:8" x14ac:dyDescent="0.2">
      <c r="G867" s="61"/>
      <c r="H867" s="61"/>
    </row>
    <row r="868" spans="7:8" x14ac:dyDescent="0.2">
      <c r="G868" s="61"/>
      <c r="H868" s="61"/>
    </row>
    <row r="869" spans="7:8" x14ac:dyDescent="0.2">
      <c r="G869" s="61"/>
      <c r="H869" s="61"/>
    </row>
    <row r="870" spans="7:8" x14ac:dyDescent="0.2">
      <c r="G870" s="61"/>
      <c r="H870" s="61"/>
    </row>
    <row r="871" spans="7:8" x14ac:dyDescent="0.2">
      <c r="G871" s="61"/>
      <c r="H871" s="61"/>
    </row>
    <row r="872" spans="7:8" x14ac:dyDescent="0.2">
      <c r="G872" s="61"/>
      <c r="H872" s="61"/>
    </row>
    <row r="873" spans="7:8" x14ac:dyDescent="0.2">
      <c r="G873" s="61"/>
      <c r="H873" s="61"/>
    </row>
    <row r="874" spans="7:8" x14ac:dyDescent="0.2">
      <c r="G874" s="61"/>
      <c r="H874" s="61"/>
    </row>
    <row r="875" spans="7:8" x14ac:dyDescent="0.2">
      <c r="G875" s="61"/>
      <c r="H875" s="61"/>
    </row>
    <row r="876" spans="7:8" x14ac:dyDescent="0.2">
      <c r="G876" s="61"/>
      <c r="H876" s="61"/>
    </row>
    <row r="877" spans="7:8" x14ac:dyDescent="0.2">
      <c r="G877" s="61"/>
      <c r="H877" s="61"/>
    </row>
    <row r="878" spans="7:8" x14ac:dyDescent="0.2">
      <c r="G878" s="61"/>
      <c r="H878" s="61"/>
    </row>
    <row r="879" spans="7:8" x14ac:dyDescent="0.2">
      <c r="G879" s="61"/>
      <c r="H879" s="61"/>
    </row>
    <row r="880" spans="7:8" x14ac:dyDescent="0.2">
      <c r="G880" s="61"/>
      <c r="H880" s="61"/>
    </row>
    <row r="881" spans="7:8" x14ac:dyDescent="0.2">
      <c r="G881" s="61"/>
      <c r="H881" s="61"/>
    </row>
    <row r="882" spans="7:8" x14ac:dyDescent="0.2">
      <c r="G882" s="61"/>
      <c r="H882" s="61"/>
    </row>
    <row r="883" spans="7:8" x14ac:dyDescent="0.2">
      <c r="G883" s="61"/>
      <c r="H883" s="61"/>
    </row>
    <row r="884" spans="7:8" x14ac:dyDescent="0.2">
      <c r="G884" s="61"/>
      <c r="H884" s="61"/>
    </row>
    <row r="886" spans="7:8" x14ac:dyDescent="0.2">
      <c r="G886" s="61"/>
      <c r="H886" s="61"/>
    </row>
    <row r="893" spans="7:8" x14ac:dyDescent="0.2">
      <c r="G893" s="61"/>
      <c r="H893" s="61"/>
    </row>
    <row r="894" spans="7:8" x14ac:dyDescent="0.2">
      <c r="G894" s="61"/>
      <c r="H894" s="61"/>
    </row>
    <row r="895" spans="7:8" x14ac:dyDescent="0.2">
      <c r="G895" s="61"/>
      <c r="H895" s="61"/>
    </row>
    <row r="896" spans="7:8" x14ac:dyDescent="0.2">
      <c r="G896" s="61"/>
      <c r="H896" s="61"/>
    </row>
    <row r="897" spans="7:8" x14ac:dyDescent="0.2">
      <c r="G897" s="61"/>
      <c r="H897" s="61"/>
    </row>
    <row r="898" spans="7:8" x14ac:dyDescent="0.2">
      <c r="G898" s="61"/>
      <c r="H898" s="61"/>
    </row>
    <row r="899" spans="7:8" x14ac:dyDescent="0.2">
      <c r="G899" s="61"/>
      <c r="H899" s="61"/>
    </row>
    <row r="900" spans="7:8" x14ac:dyDescent="0.2">
      <c r="G900" s="61"/>
      <c r="H900" s="61"/>
    </row>
    <row r="901" spans="7:8" x14ac:dyDescent="0.2">
      <c r="G901" s="61"/>
      <c r="H901" s="61"/>
    </row>
    <row r="902" spans="7:8" x14ac:dyDescent="0.2">
      <c r="G902" s="61"/>
      <c r="H902" s="61"/>
    </row>
    <row r="903" spans="7:8" x14ac:dyDescent="0.2">
      <c r="G903" s="61"/>
      <c r="H903" s="61"/>
    </row>
    <row r="904" spans="7:8" x14ac:dyDescent="0.2">
      <c r="G904" s="61"/>
      <c r="H904" s="61"/>
    </row>
    <row r="905" spans="7:8" x14ac:dyDescent="0.2">
      <c r="G905" s="61"/>
      <c r="H905" s="61"/>
    </row>
    <row r="906" spans="7:8" x14ac:dyDescent="0.2">
      <c r="G906" s="61"/>
      <c r="H906" s="61"/>
    </row>
    <row r="907" spans="7:8" x14ac:dyDescent="0.2">
      <c r="G907" s="61"/>
      <c r="H907" s="61"/>
    </row>
    <row r="908" spans="7:8" x14ac:dyDescent="0.2">
      <c r="G908" s="61"/>
      <c r="H908" s="61"/>
    </row>
    <row r="913" spans="7:8" x14ac:dyDescent="0.2">
      <c r="G913" s="61"/>
      <c r="H913" s="61"/>
    </row>
    <row r="914" spans="7:8" x14ac:dyDescent="0.2">
      <c r="G914" s="61"/>
      <c r="H914" s="61"/>
    </row>
    <row r="915" spans="7:8" x14ac:dyDescent="0.2">
      <c r="G915" s="61"/>
      <c r="H915" s="61"/>
    </row>
    <row r="916" spans="7:8" x14ac:dyDescent="0.2">
      <c r="G916" s="61"/>
      <c r="H916" s="61"/>
    </row>
    <row r="917" spans="7:8" x14ac:dyDescent="0.2">
      <c r="G917" s="61"/>
      <c r="H917" s="61"/>
    </row>
    <row r="918" spans="7:8" x14ac:dyDescent="0.2">
      <c r="G918" s="61"/>
      <c r="H918" s="61"/>
    </row>
    <row r="919" spans="7:8" x14ac:dyDescent="0.2">
      <c r="G919" s="61"/>
      <c r="H919" s="61"/>
    </row>
    <row r="920" spans="7:8" x14ac:dyDescent="0.2">
      <c r="G920" s="61"/>
      <c r="H920" s="61"/>
    </row>
    <row r="921" spans="7:8" x14ac:dyDescent="0.2">
      <c r="G921" s="61"/>
      <c r="H921" s="61"/>
    </row>
    <row r="922" spans="7:8" x14ac:dyDescent="0.2">
      <c r="G922" s="61"/>
      <c r="H922" s="61"/>
    </row>
    <row r="923" spans="7:8" x14ac:dyDescent="0.2">
      <c r="G923" s="61"/>
      <c r="H923" s="61"/>
    </row>
    <row r="926" spans="7:8" x14ac:dyDescent="0.2">
      <c r="G926" s="61"/>
      <c r="H926" s="61"/>
    </row>
    <row r="927" spans="7:8" x14ac:dyDescent="0.2">
      <c r="G927" s="61"/>
      <c r="H927" s="61"/>
    </row>
    <row r="928" spans="7:8" x14ac:dyDescent="0.2">
      <c r="G928" s="61"/>
      <c r="H928" s="61"/>
    </row>
    <row r="929" spans="7:8" x14ac:dyDescent="0.2">
      <c r="G929" s="61"/>
      <c r="H929" s="61"/>
    </row>
    <row r="930" spans="7:8" x14ac:dyDescent="0.2">
      <c r="G930" s="61"/>
      <c r="H930" s="61"/>
    </row>
    <row r="931" spans="7:8" x14ac:dyDescent="0.2">
      <c r="G931" s="61"/>
      <c r="H931" s="61"/>
    </row>
    <row r="932" spans="7:8" x14ac:dyDescent="0.2">
      <c r="G932" s="61"/>
      <c r="H932" s="61"/>
    </row>
    <row r="933" spans="7:8" x14ac:dyDescent="0.2">
      <c r="G933" s="61"/>
      <c r="H933" s="61"/>
    </row>
    <row r="934" spans="7:8" x14ac:dyDescent="0.2">
      <c r="G934" s="61"/>
      <c r="H934" s="61"/>
    </row>
    <row r="939" spans="7:8" x14ac:dyDescent="0.2">
      <c r="G939" s="61"/>
      <c r="H939" s="61"/>
    </row>
    <row r="940" spans="7:8" x14ac:dyDescent="0.2">
      <c r="G940" s="61"/>
      <c r="H940" s="61"/>
    </row>
    <row r="941" spans="7:8" x14ac:dyDescent="0.2">
      <c r="G941" s="61"/>
      <c r="H941" s="61"/>
    </row>
    <row r="942" spans="7:8" x14ac:dyDescent="0.2">
      <c r="G942" s="61"/>
      <c r="H942" s="61"/>
    </row>
    <row r="943" spans="7:8" x14ac:dyDescent="0.2">
      <c r="G943" s="61"/>
      <c r="H943" s="61"/>
    </row>
    <row r="944" spans="7:8" x14ac:dyDescent="0.2">
      <c r="G944" s="61"/>
      <c r="H944" s="61"/>
    </row>
    <row r="950" spans="7:8" x14ac:dyDescent="0.2">
      <c r="G950" s="61"/>
      <c r="H950" s="61"/>
    </row>
    <row r="952" spans="7:8" x14ac:dyDescent="0.2">
      <c r="G952" s="61"/>
      <c r="H952" s="61"/>
    </row>
    <row r="953" spans="7:8" x14ac:dyDescent="0.2">
      <c r="G953" s="61"/>
      <c r="H953" s="61"/>
    </row>
    <row r="954" spans="7:8" x14ac:dyDescent="0.2">
      <c r="G954" s="61"/>
      <c r="H954" s="61"/>
    </row>
    <row r="955" spans="7:8" x14ac:dyDescent="0.2">
      <c r="G955" s="61"/>
      <c r="H955" s="61"/>
    </row>
    <row r="956" spans="7:8" x14ac:dyDescent="0.2">
      <c r="G956" s="61"/>
      <c r="H956" s="61"/>
    </row>
    <row r="957" spans="7:8" x14ac:dyDescent="0.2">
      <c r="G957" s="61"/>
      <c r="H957" s="61"/>
    </row>
    <row r="958" spans="7:8" x14ac:dyDescent="0.2">
      <c r="G958" s="61"/>
      <c r="H958" s="61"/>
    </row>
    <row r="959" spans="7:8" x14ac:dyDescent="0.2">
      <c r="G959" s="61"/>
      <c r="H959" s="61"/>
    </row>
    <row r="960" spans="7:8" x14ac:dyDescent="0.2">
      <c r="G960" s="61"/>
      <c r="H960" s="61"/>
    </row>
    <row r="961" spans="7:8" x14ac:dyDescent="0.2">
      <c r="G961" s="61"/>
      <c r="H961" s="61"/>
    </row>
    <row r="962" spans="7:8" x14ac:dyDescent="0.2">
      <c r="G962" s="61"/>
      <c r="H962" s="61"/>
    </row>
    <row r="963" spans="7:8" x14ac:dyDescent="0.2">
      <c r="G963" s="61"/>
      <c r="H963" s="61"/>
    </row>
    <row r="964" spans="7:8" x14ac:dyDescent="0.2">
      <c r="G964" s="61"/>
      <c r="H964" s="61"/>
    </row>
    <row r="965" spans="7:8" x14ac:dyDescent="0.2">
      <c r="G965" s="61"/>
      <c r="H965" s="61"/>
    </row>
    <row r="966" spans="7:8" x14ac:dyDescent="0.2">
      <c r="G966" s="61"/>
      <c r="H966" s="61"/>
    </row>
    <row r="967" spans="7:8" x14ac:dyDescent="0.2">
      <c r="G967" s="61"/>
      <c r="H967" s="61"/>
    </row>
    <row r="968" spans="7:8" x14ac:dyDescent="0.2">
      <c r="G968" s="61"/>
      <c r="H968" s="61"/>
    </row>
    <row r="969" spans="7:8" x14ac:dyDescent="0.2">
      <c r="G969" s="61"/>
      <c r="H969" s="61"/>
    </row>
    <row r="970" spans="7:8" x14ac:dyDescent="0.2">
      <c r="G970" s="61"/>
      <c r="H970" s="61"/>
    </row>
    <row r="976" spans="7:8" x14ac:dyDescent="0.2">
      <c r="G976" s="61"/>
      <c r="H976" s="61"/>
    </row>
    <row r="977" spans="7:8" x14ac:dyDescent="0.2">
      <c r="G977" s="61"/>
      <c r="H977" s="61"/>
    </row>
    <row r="978" spans="7:8" x14ac:dyDescent="0.2">
      <c r="G978" s="61"/>
      <c r="H978" s="61"/>
    </row>
    <row r="980" spans="7:8" x14ac:dyDescent="0.2">
      <c r="G980" s="61"/>
      <c r="H980" s="61"/>
    </row>
    <row r="981" spans="7:8" x14ac:dyDescent="0.2">
      <c r="G981" s="61"/>
      <c r="H981" s="61"/>
    </row>
    <row r="982" spans="7:8" x14ac:dyDescent="0.2">
      <c r="G982" s="61"/>
      <c r="H982" s="61"/>
    </row>
    <row r="983" spans="7:8" x14ac:dyDescent="0.2">
      <c r="G983" s="61"/>
      <c r="H983" s="61"/>
    </row>
    <row r="984" spans="7:8" x14ac:dyDescent="0.2">
      <c r="G984" s="61"/>
      <c r="H984" s="61"/>
    </row>
    <row r="985" spans="7:8" x14ac:dyDescent="0.2">
      <c r="G985" s="61"/>
      <c r="H985" s="61"/>
    </row>
    <row r="986" spans="7:8" x14ac:dyDescent="0.2">
      <c r="G986" s="61"/>
      <c r="H986" s="61"/>
    </row>
    <row r="987" spans="7:8" x14ac:dyDescent="0.2">
      <c r="G987" s="61"/>
      <c r="H987" s="61"/>
    </row>
    <row r="988" spans="7:8" x14ac:dyDescent="0.2">
      <c r="G988" s="61"/>
      <c r="H988" s="61"/>
    </row>
    <row r="989" spans="7:8" x14ac:dyDescent="0.2">
      <c r="G989" s="61"/>
      <c r="H989" s="61"/>
    </row>
    <row r="990" spans="7:8" x14ac:dyDescent="0.2">
      <c r="G990" s="61"/>
      <c r="H990" s="61"/>
    </row>
    <row r="991" spans="7:8" x14ac:dyDescent="0.2">
      <c r="G991" s="61"/>
      <c r="H991" s="61"/>
    </row>
    <row r="992" spans="7:8" x14ac:dyDescent="0.2">
      <c r="G992" s="61"/>
      <c r="H992" s="61"/>
    </row>
    <row r="993" spans="7:8" x14ac:dyDescent="0.2">
      <c r="G993" s="61"/>
      <c r="H993" s="61"/>
    </row>
    <row r="994" spans="7:8" x14ac:dyDescent="0.2">
      <c r="G994" s="61"/>
      <c r="H994" s="61"/>
    </row>
    <row r="995" spans="7:8" x14ac:dyDescent="0.2">
      <c r="G995" s="61"/>
      <c r="H995" s="61"/>
    </row>
    <row r="996" spans="7:8" x14ac:dyDescent="0.2">
      <c r="G996" s="61"/>
      <c r="H996" s="61"/>
    </row>
    <row r="997" spans="7:8" x14ac:dyDescent="0.2">
      <c r="G997" s="61"/>
      <c r="H997" s="61"/>
    </row>
    <row r="1004" spans="7:8" x14ac:dyDescent="0.2">
      <c r="G1004" s="61"/>
      <c r="H1004" s="61"/>
    </row>
    <row r="1005" spans="7:8" x14ac:dyDescent="0.2">
      <c r="G1005" s="61"/>
      <c r="H1005" s="61"/>
    </row>
    <row r="1006" spans="7:8" x14ac:dyDescent="0.2">
      <c r="G1006" s="61"/>
      <c r="H1006" s="61"/>
    </row>
    <row r="1007" spans="7:8" x14ac:dyDescent="0.2">
      <c r="G1007" s="61"/>
      <c r="H1007" s="61"/>
    </row>
    <row r="1008" spans="7:8" x14ac:dyDescent="0.2">
      <c r="G1008" s="61"/>
      <c r="H1008" s="61"/>
    </row>
    <row r="1009" spans="7:8" x14ac:dyDescent="0.2">
      <c r="G1009" s="61"/>
      <c r="H1009" s="61"/>
    </row>
    <row r="1010" spans="7:8" x14ac:dyDescent="0.2">
      <c r="G1010" s="61"/>
      <c r="H1010" s="61"/>
    </row>
    <row r="1011" spans="7:8" x14ac:dyDescent="0.2">
      <c r="G1011" s="61"/>
      <c r="H1011" s="61"/>
    </row>
    <row r="1012" spans="7:8" x14ac:dyDescent="0.2">
      <c r="G1012" s="61"/>
      <c r="H1012" s="61"/>
    </row>
    <row r="1013" spans="7:8" x14ac:dyDescent="0.2">
      <c r="G1013" s="61"/>
      <c r="H1013" s="61"/>
    </row>
    <row r="1023" spans="7:8" x14ac:dyDescent="0.2">
      <c r="G1023" s="61"/>
      <c r="H1023" s="61"/>
    </row>
    <row r="1024" spans="7:8" x14ac:dyDescent="0.2">
      <c r="G1024" s="61"/>
      <c r="H1024" s="61"/>
    </row>
    <row r="1025" spans="7:8" x14ac:dyDescent="0.2">
      <c r="G1025" s="61"/>
      <c r="H1025" s="61"/>
    </row>
    <row r="1026" spans="7:8" x14ac:dyDescent="0.2">
      <c r="G1026" s="61"/>
      <c r="H1026" s="61"/>
    </row>
    <row r="1027" spans="7:8" x14ac:dyDescent="0.2">
      <c r="G1027" s="61"/>
      <c r="H1027" s="61"/>
    </row>
    <row r="1028" spans="7:8" x14ac:dyDescent="0.2">
      <c r="G1028" s="61"/>
      <c r="H1028" s="61"/>
    </row>
    <row r="1029" spans="7:8" x14ac:dyDescent="0.2">
      <c r="G1029" s="61"/>
      <c r="H1029" s="61"/>
    </row>
    <row r="1030" spans="7:8" x14ac:dyDescent="0.2">
      <c r="G1030" s="61"/>
      <c r="H1030" s="61"/>
    </row>
    <row r="1031" spans="7:8" x14ac:dyDescent="0.2">
      <c r="G1031" s="61"/>
      <c r="H1031" s="61"/>
    </row>
    <row r="1032" spans="7:8" x14ac:dyDescent="0.2">
      <c r="G1032" s="61"/>
      <c r="H1032" s="61"/>
    </row>
    <row r="1033" spans="7:8" x14ac:dyDescent="0.2">
      <c r="G1033" s="61"/>
      <c r="H1033" s="61"/>
    </row>
    <row r="1034" spans="7:8" x14ac:dyDescent="0.2">
      <c r="G1034" s="61"/>
      <c r="H1034" s="61"/>
    </row>
    <row r="1035" spans="7:8" x14ac:dyDescent="0.2">
      <c r="G1035" s="61"/>
      <c r="H1035" s="61"/>
    </row>
    <row r="1036" spans="7:8" x14ac:dyDescent="0.2">
      <c r="G1036" s="61"/>
      <c r="H1036" s="61"/>
    </row>
    <row r="1037" spans="7:8" x14ac:dyDescent="0.2">
      <c r="G1037" s="61"/>
      <c r="H1037" s="61"/>
    </row>
    <row r="1047" spans="1:26" x14ac:dyDescent="0.2">
      <c r="G1047" s="61"/>
      <c r="H1047" s="61"/>
    </row>
    <row r="1048" spans="1:26" x14ac:dyDescent="0.2">
      <c r="G1048" s="61"/>
      <c r="H1048" s="61"/>
    </row>
    <row r="1049" spans="1:26" x14ac:dyDescent="0.2">
      <c r="G1049" s="61"/>
      <c r="H1049" s="61"/>
    </row>
    <row r="1050" spans="1:26" x14ac:dyDescent="0.2">
      <c r="G1050" s="61"/>
      <c r="H1050" s="61"/>
    </row>
    <row r="1051" spans="1:26" x14ac:dyDescent="0.2">
      <c r="G1051" s="61"/>
      <c r="H1051" s="61"/>
    </row>
    <row r="1052" spans="1:26" x14ac:dyDescent="0.2">
      <c r="G1052" s="61"/>
      <c r="H1052" s="61"/>
    </row>
    <row r="1053" spans="1:26" x14ac:dyDescent="0.2">
      <c r="G1053" s="61"/>
      <c r="H1053" s="61"/>
    </row>
    <row r="1054" spans="1:26" s="62" customFormat="1" x14ac:dyDescent="0.2">
      <c r="A1054" s="43"/>
      <c r="G1054" s="63"/>
      <c r="H1054" s="63"/>
      <c r="Z1054" s="43"/>
    </row>
    <row r="1055" spans="1:26" s="62" customFormat="1" x14ac:dyDescent="0.2">
      <c r="A1055" s="43"/>
      <c r="G1055" s="63"/>
      <c r="H1055" s="63"/>
      <c r="Z1055" s="43"/>
    </row>
    <row r="1056" spans="1:26" x14ac:dyDescent="0.2">
      <c r="G1056" s="61"/>
      <c r="H1056" s="61"/>
    </row>
    <row r="1057" spans="7:8" x14ac:dyDescent="0.2">
      <c r="G1057" s="61"/>
      <c r="H1057" s="61"/>
    </row>
    <row r="1058" spans="7:8" x14ac:dyDescent="0.2">
      <c r="G1058" s="61"/>
      <c r="H1058" s="61"/>
    </row>
    <row r="1059" spans="7:8" x14ac:dyDescent="0.2">
      <c r="G1059" s="61"/>
      <c r="H1059" s="61"/>
    </row>
    <row r="1060" spans="7:8" x14ac:dyDescent="0.2">
      <c r="G1060" s="61"/>
      <c r="H1060" s="61"/>
    </row>
    <row r="1061" spans="7:8" x14ac:dyDescent="0.2">
      <c r="G1061" s="61"/>
      <c r="H1061" s="61"/>
    </row>
    <row r="1062" spans="7:8" x14ac:dyDescent="0.2">
      <c r="G1062" s="61"/>
      <c r="H1062" s="61"/>
    </row>
    <row r="1063" spans="7:8" x14ac:dyDescent="0.2">
      <c r="G1063" s="61"/>
      <c r="H1063" s="61"/>
    </row>
    <row r="1064" spans="7:8" x14ac:dyDescent="0.2">
      <c r="G1064" s="61"/>
      <c r="H1064" s="61"/>
    </row>
    <row r="1065" spans="7:8" x14ac:dyDescent="0.2">
      <c r="G1065" s="61"/>
      <c r="H1065" s="61"/>
    </row>
    <row r="1066" spans="7:8" x14ac:dyDescent="0.2">
      <c r="G1066" s="61"/>
      <c r="H1066" s="61"/>
    </row>
    <row r="1067" spans="7:8" x14ac:dyDescent="0.2">
      <c r="G1067" s="61"/>
      <c r="H1067" s="61"/>
    </row>
    <row r="1068" spans="7:8" x14ac:dyDescent="0.2">
      <c r="G1068" s="61"/>
      <c r="H1068" s="61"/>
    </row>
    <row r="1069" spans="7:8" x14ac:dyDescent="0.2">
      <c r="G1069" s="61"/>
      <c r="H1069" s="61"/>
    </row>
    <row r="1070" spans="7:8" x14ac:dyDescent="0.2">
      <c r="G1070" s="61"/>
      <c r="H1070" s="61"/>
    </row>
    <row r="1071" spans="7:8" x14ac:dyDescent="0.2">
      <c r="G1071" s="61"/>
      <c r="H1071" s="61"/>
    </row>
    <row r="1072" spans="7:8" x14ac:dyDescent="0.2">
      <c r="G1072" s="61"/>
      <c r="H1072" s="61"/>
    </row>
    <row r="1073" spans="7:8" x14ac:dyDescent="0.2">
      <c r="G1073" s="61"/>
      <c r="H1073" s="61"/>
    </row>
    <row r="1074" spans="7:8" x14ac:dyDescent="0.2">
      <c r="G1074" s="61"/>
      <c r="H1074" s="61"/>
    </row>
    <row r="1075" spans="7:8" x14ac:dyDescent="0.2">
      <c r="G1075" s="61"/>
      <c r="H1075" s="61"/>
    </row>
    <row r="1081" spans="7:8" x14ac:dyDescent="0.2">
      <c r="G1081" s="61"/>
      <c r="H1081" s="61"/>
    </row>
    <row r="1082" spans="7:8" x14ac:dyDescent="0.2">
      <c r="G1082" s="61"/>
      <c r="H1082" s="61"/>
    </row>
    <row r="1083" spans="7:8" x14ac:dyDescent="0.2">
      <c r="G1083" s="61"/>
      <c r="H1083" s="61"/>
    </row>
    <row r="1084" spans="7:8" x14ac:dyDescent="0.2">
      <c r="G1084" s="61"/>
      <c r="H1084" s="61"/>
    </row>
    <row r="1086" spans="7:8" x14ac:dyDescent="0.2">
      <c r="G1086" s="61"/>
      <c r="H1086" s="61"/>
    </row>
    <row r="1087" spans="7:8" x14ac:dyDescent="0.2">
      <c r="G1087" s="61"/>
      <c r="H1087" s="61"/>
    </row>
    <row r="1088" spans="7:8" x14ac:dyDescent="0.2">
      <c r="G1088" s="61"/>
      <c r="H1088" s="61"/>
    </row>
    <row r="1089" spans="7:8" x14ac:dyDescent="0.2">
      <c r="G1089" s="61"/>
      <c r="H1089" s="61"/>
    </row>
    <row r="1090" spans="7:8" x14ac:dyDescent="0.2">
      <c r="G1090" s="61"/>
      <c r="H1090" s="61"/>
    </row>
    <row r="1091" spans="7:8" x14ac:dyDescent="0.2">
      <c r="G1091" s="61"/>
      <c r="H1091" s="61"/>
    </row>
    <row r="1092" spans="7:8" x14ac:dyDescent="0.2">
      <c r="G1092" s="61"/>
      <c r="H1092" s="61"/>
    </row>
    <row r="1093" spans="7:8" x14ac:dyDescent="0.2">
      <c r="G1093" s="61"/>
      <c r="H1093" s="61"/>
    </row>
    <row r="1094" spans="7:8" x14ac:dyDescent="0.2">
      <c r="G1094" s="61"/>
      <c r="H1094" s="61"/>
    </row>
    <row r="1095" spans="7:8" x14ac:dyDescent="0.2">
      <c r="G1095" s="61"/>
      <c r="H1095" s="61"/>
    </row>
    <row r="1096" spans="7:8" x14ac:dyDescent="0.2">
      <c r="G1096" s="61"/>
      <c r="H1096" s="61"/>
    </row>
    <row r="1097" spans="7:8" x14ac:dyDescent="0.2">
      <c r="G1097" s="61"/>
      <c r="H1097" s="61"/>
    </row>
    <row r="1098" spans="7:8" x14ac:dyDescent="0.2">
      <c r="G1098" s="61"/>
      <c r="H1098" s="61"/>
    </row>
    <row r="1099" spans="7:8" x14ac:dyDescent="0.2">
      <c r="G1099" s="61"/>
      <c r="H1099" s="61"/>
    </row>
    <row r="1100" spans="7:8" x14ac:dyDescent="0.2">
      <c r="G1100" s="61"/>
      <c r="H1100" s="61"/>
    </row>
    <row r="1101" spans="7:8" x14ac:dyDescent="0.2">
      <c r="G1101" s="61"/>
      <c r="H1101" s="61"/>
    </row>
    <row r="1102" spans="7:8" x14ac:dyDescent="0.2">
      <c r="G1102" s="61"/>
      <c r="H1102" s="61"/>
    </row>
    <row r="1103" spans="7:8" x14ac:dyDescent="0.2">
      <c r="G1103" s="61"/>
      <c r="H1103" s="61"/>
    </row>
    <row r="1104" spans="7:8" x14ac:dyDescent="0.2">
      <c r="G1104" s="61"/>
      <c r="H1104" s="61"/>
    </row>
    <row r="1105" spans="7:8" x14ac:dyDescent="0.2">
      <c r="G1105" s="61"/>
      <c r="H1105" s="61"/>
    </row>
    <row r="1106" spans="7:8" x14ac:dyDescent="0.2">
      <c r="G1106" s="61"/>
      <c r="H1106" s="61"/>
    </row>
    <row r="1107" spans="7:8" x14ac:dyDescent="0.2">
      <c r="G1107" s="61"/>
      <c r="H1107" s="61"/>
    </row>
    <row r="1108" spans="7:8" x14ac:dyDescent="0.2">
      <c r="G1108" s="61"/>
      <c r="H1108" s="61"/>
    </row>
    <row r="1112" spans="7:8" x14ac:dyDescent="0.2">
      <c r="G1112" s="61"/>
      <c r="H1112" s="61"/>
    </row>
    <row r="1115" spans="7:8" x14ac:dyDescent="0.2">
      <c r="G1115" s="61"/>
      <c r="H1115" s="61"/>
    </row>
    <row r="1116" spans="7:8" x14ac:dyDescent="0.2">
      <c r="G1116" s="61"/>
      <c r="H1116" s="61"/>
    </row>
    <row r="1117" spans="7:8" x14ac:dyDescent="0.2">
      <c r="G1117" s="61"/>
      <c r="H1117" s="61"/>
    </row>
    <row r="1118" spans="7:8" x14ac:dyDescent="0.2">
      <c r="G1118" s="61"/>
      <c r="H1118" s="61"/>
    </row>
    <row r="1119" spans="7:8" x14ac:dyDescent="0.2">
      <c r="G1119" s="61"/>
      <c r="H1119" s="61"/>
    </row>
    <row r="1120" spans="7:8" x14ac:dyDescent="0.2">
      <c r="G1120" s="61"/>
      <c r="H1120" s="61"/>
    </row>
    <row r="1121" spans="7:8" x14ac:dyDescent="0.2">
      <c r="G1121" s="61"/>
      <c r="H1121" s="61"/>
    </row>
    <row r="1122" spans="7:8" x14ac:dyDescent="0.2">
      <c r="G1122" s="61"/>
      <c r="H1122" s="61"/>
    </row>
    <row r="1123" spans="7:8" x14ac:dyDescent="0.2">
      <c r="G1123" s="61"/>
      <c r="H1123" s="61"/>
    </row>
    <row r="1124" spans="7:8" x14ac:dyDescent="0.2">
      <c r="G1124" s="61"/>
      <c r="H1124" s="61"/>
    </row>
    <row r="1125" spans="7:8" x14ac:dyDescent="0.2">
      <c r="G1125" s="61"/>
      <c r="H1125" s="61"/>
    </row>
    <row r="1126" spans="7:8" x14ac:dyDescent="0.2">
      <c r="G1126" s="61"/>
      <c r="H1126" s="61"/>
    </row>
    <row r="1127" spans="7:8" x14ac:dyDescent="0.2">
      <c r="G1127" s="61"/>
      <c r="H1127" s="61"/>
    </row>
    <row r="1128" spans="7:8" x14ac:dyDescent="0.2">
      <c r="G1128" s="61"/>
      <c r="H1128" s="61"/>
    </row>
    <row r="1129" spans="7:8" x14ac:dyDescent="0.2">
      <c r="G1129" s="61"/>
      <c r="H1129" s="61"/>
    </row>
    <row r="1136" spans="7:8" x14ac:dyDescent="0.2">
      <c r="G1136" s="61"/>
      <c r="H1136" s="61"/>
    </row>
    <row r="1138" spans="7:8" x14ac:dyDescent="0.2">
      <c r="G1138" s="61"/>
      <c r="H1138" s="61"/>
    </row>
    <row r="1139" spans="7:8" x14ac:dyDescent="0.2">
      <c r="G1139" s="61"/>
      <c r="H1139" s="61"/>
    </row>
    <row r="1140" spans="7:8" x14ac:dyDescent="0.2">
      <c r="G1140" s="61"/>
      <c r="H1140" s="61"/>
    </row>
    <row r="1141" spans="7:8" x14ac:dyDescent="0.2">
      <c r="G1141" s="61"/>
      <c r="H1141" s="61"/>
    </row>
    <row r="1142" spans="7:8" x14ac:dyDescent="0.2">
      <c r="G1142" s="61"/>
      <c r="H1142" s="61"/>
    </row>
    <row r="1143" spans="7:8" x14ac:dyDescent="0.2">
      <c r="G1143" s="61"/>
      <c r="H1143" s="61"/>
    </row>
    <row r="1144" spans="7:8" x14ac:dyDescent="0.2">
      <c r="G1144" s="61"/>
      <c r="H1144" s="61"/>
    </row>
    <row r="1145" spans="7:8" x14ac:dyDescent="0.2">
      <c r="G1145" s="61"/>
      <c r="H1145" s="61"/>
    </row>
    <row r="1146" spans="7:8" x14ac:dyDescent="0.2">
      <c r="G1146" s="61"/>
      <c r="H1146" s="61"/>
    </row>
    <row r="1147" spans="7:8" x14ac:dyDescent="0.2">
      <c r="G1147" s="61"/>
      <c r="H1147" s="61"/>
    </row>
    <row r="1148" spans="7:8" x14ac:dyDescent="0.2">
      <c r="G1148" s="61"/>
      <c r="H1148" s="61"/>
    </row>
    <row r="1149" spans="7:8" x14ac:dyDescent="0.2">
      <c r="G1149" s="61"/>
      <c r="H1149" s="61"/>
    </row>
    <row r="1150" spans="7:8" x14ac:dyDescent="0.2">
      <c r="G1150" s="61"/>
      <c r="H1150" s="61"/>
    </row>
    <row r="1151" spans="7:8" x14ac:dyDescent="0.2">
      <c r="G1151" s="61"/>
      <c r="H1151" s="61"/>
    </row>
    <row r="1152" spans="7:8" x14ac:dyDescent="0.2">
      <c r="G1152" s="61"/>
      <c r="H1152" s="61"/>
    </row>
    <row r="1153" spans="7:8" x14ac:dyDescent="0.2">
      <c r="G1153" s="61"/>
      <c r="H1153" s="61"/>
    </row>
    <row r="1154" spans="7:8" x14ac:dyDescent="0.2">
      <c r="G1154" s="61"/>
      <c r="H1154" s="61"/>
    </row>
    <row r="1160" spans="7:8" x14ac:dyDescent="0.2">
      <c r="G1160" s="61"/>
      <c r="H1160" s="61"/>
    </row>
    <row r="1161" spans="7:8" x14ac:dyDescent="0.2">
      <c r="G1161" s="61"/>
      <c r="H1161" s="61"/>
    </row>
    <row r="1162" spans="7:8" x14ac:dyDescent="0.2">
      <c r="G1162" s="61"/>
      <c r="H1162" s="61"/>
    </row>
    <row r="1163" spans="7:8" x14ac:dyDescent="0.2">
      <c r="G1163" s="61"/>
      <c r="H1163" s="61"/>
    </row>
    <row r="1164" spans="7:8" x14ac:dyDescent="0.2">
      <c r="G1164" s="61"/>
      <c r="H1164" s="61"/>
    </row>
    <row r="1165" spans="7:8" x14ac:dyDescent="0.2">
      <c r="G1165" s="61"/>
      <c r="H1165" s="61"/>
    </row>
    <row r="1166" spans="7:8" x14ac:dyDescent="0.2">
      <c r="G1166" s="61"/>
      <c r="H1166" s="61"/>
    </row>
    <row r="1167" spans="7:8" x14ac:dyDescent="0.2">
      <c r="G1167" s="61"/>
      <c r="H1167" s="61"/>
    </row>
    <row r="1168" spans="7:8" x14ac:dyDescent="0.2">
      <c r="G1168" s="61"/>
      <c r="H1168" s="61"/>
    </row>
    <row r="1169" spans="7:8" x14ac:dyDescent="0.2">
      <c r="G1169" s="61"/>
      <c r="H1169" s="61"/>
    </row>
    <row r="1175" spans="7:8" x14ac:dyDescent="0.2">
      <c r="G1175" s="61"/>
      <c r="H1175" s="61"/>
    </row>
    <row r="1176" spans="7:8" x14ac:dyDescent="0.2">
      <c r="G1176" s="61"/>
      <c r="H1176" s="61"/>
    </row>
    <row r="1177" spans="7:8" x14ac:dyDescent="0.2">
      <c r="G1177" s="61"/>
      <c r="H1177" s="61"/>
    </row>
    <row r="1178" spans="7:8" x14ac:dyDescent="0.2">
      <c r="G1178" s="61"/>
      <c r="H1178" s="61"/>
    </row>
    <row r="1179" spans="7:8" x14ac:dyDescent="0.2">
      <c r="G1179" s="61"/>
      <c r="H1179" s="61"/>
    </row>
    <row r="1180" spans="7:8" x14ac:dyDescent="0.2">
      <c r="G1180" s="61"/>
      <c r="H1180" s="61"/>
    </row>
    <row r="1181" spans="7:8" x14ac:dyDescent="0.2">
      <c r="G1181" s="61"/>
      <c r="H1181" s="61"/>
    </row>
    <row r="1182" spans="7:8" x14ac:dyDescent="0.2">
      <c r="G1182" s="61"/>
      <c r="H1182" s="61"/>
    </row>
    <row r="1183" spans="7:8" x14ac:dyDescent="0.2">
      <c r="G1183" s="61"/>
      <c r="H1183" s="61"/>
    </row>
    <row r="1184" spans="7:8" x14ac:dyDescent="0.2">
      <c r="G1184" s="61"/>
      <c r="H1184" s="61"/>
    </row>
    <row r="1185" spans="7:8" x14ac:dyDescent="0.2">
      <c r="G1185" s="61"/>
      <c r="H1185" s="61"/>
    </row>
    <row r="1186" spans="7:8" x14ac:dyDescent="0.2">
      <c r="G1186" s="61"/>
      <c r="H1186" s="61"/>
    </row>
    <row r="1187" spans="7:8" x14ac:dyDescent="0.2">
      <c r="G1187" s="61"/>
      <c r="H1187" s="61"/>
    </row>
    <row r="1188" spans="7:8" x14ac:dyDescent="0.2">
      <c r="G1188" s="61"/>
      <c r="H1188" s="61"/>
    </row>
    <row r="1189" spans="7:8" x14ac:dyDescent="0.2">
      <c r="G1189" s="61"/>
      <c r="H1189" s="61"/>
    </row>
    <row r="1190" spans="7:8" x14ac:dyDescent="0.2">
      <c r="G1190" s="61"/>
      <c r="H1190" s="61"/>
    </row>
    <row r="1194" spans="7:8" x14ac:dyDescent="0.2">
      <c r="G1194" s="61"/>
      <c r="H1194" s="61"/>
    </row>
    <row r="1197" spans="7:8" x14ac:dyDescent="0.2">
      <c r="G1197" s="61"/>
      <c r="H1197" s="61"/>
    </row>
    <row r="1198" spans="7:8" x14ac:dyDescent="0.2">
      <c r="G1198" s="61"/>
      <c r="H1198" s="61"/>
    </row>
    <row r="1199" spans="7:8" x14ac:dyDescent="0.2">
      <c r="G1199" s="61"/>
      <c r="H1199" s="61"/>
    </row>
    <row r="1200" spans="7:8" x14ac:dyDescent="0.2">
      <c r="G1200" s="61"/>
      <c r="H1200" s="61"/>
    </row>
    <row r="1201" spans="7:8" x14ac:dyDescent="0.2">
      <c r="G1201" s="61"/>
      <c r="H1201" s="61"/>
    </row>
    <row r="1202" spans="7:8" x14ac:dyDescent="0.2">
      <c r="G1202" s="61"/>
      <c r="H1202" s="61"/>
    </row>
    <row r="1203" spans="7:8" x14ac:dyDescent="0.2">
      <c r="G1203" s="61"/>
      <c r="H1203" s="61"/>
    </row>
    <row r="1204" spans="7:8" x14ac:dyDescent="0.2">
      <c r="G1204" s="61"/>
      <c r="H1204" s="61"/>
    </row>
    <row r="1205" spans="7:8" x14ac:dyDescent="0.2">
      <c r="G1205" s="61"/>
      <c r="H1205" s="61"/>
    </row>
    <row r="1206" spans="7:8" x14ac:dyDescent="0.2">
      <c r="G1206" s="61"/>
      <c r="H1206" s="61"/>
    </row>
    <row r="1207" spans="7:8" x14ac:dyDescent="0.2">
      <c r="G1207" s="61"/>
      <c r="H1207" s="61"/>
    </row>
    <row r="1208" spans="7:8" x14ac:dyDescent="0.2">
      <c r="G1208" s="61"/>
      <c r="H1208" s="61"/>
    </row>
    <row r="1209" spans="7:8" x14ac:dyDescent="0.2">
      <c r="G1209" s="61"/>
      <c r="H1209" s="61"/>
    </row>
    <row r="1210" spans="7:8" x14ac:dyDescent="0.2">
      <c r="G1210" s="61"/>
      <c r="H1210" s="61"/>
    </row>
    <row r="1211" spans="7:8" x14ac:dyDescent="0.2">
      <c r="G1211" s="61"/>
      <c r="H1211" s="61"/>
    </row>
    <row r="1212" spans="7:8" x14ac:dyDescent="0.2">
      <c r="G1212" s="61"/>
      <c r="H1212" s="61"/>
    </row>
    <row r="1218" spans="7:8" x14ac:dyDescent="0.2">
      <c r="G1218" s="61"/>
      <c r="H1218" s="61"/>
    </row>
    <row r="1219" spans="7:8" x14ac:dyDescent="0.2">
      <c r="G1219" s="61"/>
      <c r="H1219" s="61"/>
    </row>
    <row r="1220" spans="7:8" x14ac:dyDescent="0.2">
      <c r="G1220" s="61"/>
      <c r="H1220" s="61"/>
    </row>
    <row r="1221" spans="7:8" x14ac:dyDescent="0.2">
      <c r="G1221" s="61"/>
      <c r="H1221" s="61"/>
    </row>
    <row r="1222" spans="7:8" x14ac:dyDescent="0.2">
      <c r="G1222" s="61"/>
      <c r="H1222" s="61"/>
    </row>
    <row r="1223" spans="7:8" x14ac:dyDescent="0.2">
      <c r="G1223" s="61"/>
      <c r="H1223" s="61"/>
    </row>
    <row r="1224" spans="7:8" x14ac:dyDescent="0.2">
      <c r="G1224" s="61"/>
      <c r="H1224" s="61"/>
    </row>
    <row r="1225" spans="7:8" x14ac:dyDescent="0.2">
      <c r="G1225" s="61"/>
      <c r="H1225" s="61"/>
    </row>
    <row r="1226" spans="7:8" x14ac:dyDescent="0.2">
      <c r="G1226" s="61"/>
      <c r="H1226" s="61"/>
    </row>
    <row r="1232" spans="7:8" x14ac:dyDescent="0.2">
      <c r="G1232" s="61"/>
      <c r="H1232" s="61"/>
    </row>
    <row r="1233" spans="7:8" x14ac:dyDescent="0.2">
      <c r="G1233" s="61"/>
      <c r="H1233" s="61"/>
    </row>
    <row r="1234" spans="7:8" x14ac:dyDescent="0.2">
      <c r="G1234" s="61"/>
      <c r="H1234" s="61"/>
    </row>
    <row r="1235" spans="7:8" x14ac:dyDescent="0.2">
      <c r="G1235" s="61"/>
      <c r="H1235" s="61"/>
    </row>
    <row r="1236" spans="7:8" x14ac:dyDescent="0.2">
      <c r="G1236" s="61"/>
      <c r="H1236" s="61"/>
    </row>
    <row r="1237" spans="7:8" x14ac:dyDescent="0.2">
      <c r="G1237" s="61"/>
      <c r="H1237" s="61"/>
    </row>
    <row r="1238" spans="7:8" x14ac:dyDescent="0.2">
      <c r="G1238" s="61"/>
      <c r="H1238" s="61"/>
    </row>
    <row r="1239" spans="7:8" x14ac:dyDescent="0.2">
      <c r="G1239" s="61"/>
      <c r="H1239" s="61"/>
    </row>
    <row r="1240" spans="7:8" x14ac:dyDescent="0.2">
      <c r="G1240" s="61"/>
      <c r="H1240" s="61"/>
    </row>
    <row r="1241" spans="7:8" x14ac:dyDescent="0.2">
      <c r="G1241" s="61"/>
      <c r="H1241" s="61"/>
    </row>
    <row r="1242" spans="7:8" x14ac:dyDescent="0.2">
      <c r="G1242" s="61"/>
      <c r="H1242" s="61"/>
    </row>
    <row r="1243" spans="7:8" x14ac:dyDescent="0.2">
      <c r="G1243" s="61"/>
      <c r="H1243" s="61"/>
    </row>
    <row r="1244" spans="7:8" x14ac:dyDescent="0.2">
      <c r="G1244" s="61"/>
      <c r="H1244" s="61"/>
    </row>
    <row r="1245" spans="7:8" x14ac:dyDescent="0.2">
      <c r="G1245" s="61"/>
      <c r="H1245" s="61"/>
    </row>
    <row r="1246" spans="7:8" x14ac:dyDescent="0.2">
      <c r="G1246" s="61"/>
      <c r="H1246" s="61"/>
    </row>
    <row r="1251" spans="7:8" x14ac:dyDescent="0.2">
      <c r="G1251" s="61"/>
      <c r="H1251" s="61"/>
    </row>
    <row r="1253" spans="7:8" x14ac:dyDescent="0.2">
      <c r="G1253" s="61"/>
      <c r="H1253" s="61"/>
    </row>
    <row r="1254" spans="7:8" x14ac:dyDescent="0.2">
      <c r="G1254" s="61"/>
      <c r="H1254" s="61"/>
    </row>
    <row r="1255" spans="7:8" x14ac:dyDescent="0.2">
      <c r="G1255" s="61"/>
      <c r="H1255" s="61"/>
    </row>
    <row r="1256" spans="7:8" x14ac:dyDescent="0.2">
      <c r="G1256" s="61"/>
      <c r="H1256" s="61"/>
    </row>
    <row r="1257" spans="7:8" x14ac:dyDescent="0.2">
      <c r="G1257" s="61"/>
      <c r="H1257" s="61"/>
    </row>
    <row r="1258" spans="7:8" x14ac:dyDescent="0.2">
      <c r="G1258" s="61"/>
      <c r="H1258" s="61"/>
    </row>
    <row r="1259" spans="7:8" x14ac:dyDescent="0.2">
      <c r="G1259" s="61"/>
      <c r="H1259" s="61"/>
    </row>
    <row r="1260" spans="7:8" x14ac:dyDescent="0.2">
      <c r="G1260" s="61"/>
      <c r="H1260" s="61"/>
    </row>
    <row r="1261" spans="7:8" x14ac:dyDescent="0.2">
      <c r="G1261" s="61"/>
      <c r="H1261" s="61"/>
    </row>
    <row r="1262" spans="7:8" x14ac:dyDescent="0.2">
      <c r="G1262" s="61"/>
      <c r="H1262" s="61"/>
    </row>
    <row r="1263" spans="7:8" x14ac:dyDescent="0.2">
      <c r="G1263" s="61"/>
      <c r="H1263" s="61"/>
    </row>
    <row r="1264" spans="7:8" x14ac:dyDescent="0.2">
      <c r="G1264" s="61"/>
      <c r="H1264" s="61"/>
    </row>
    <row r="1265" spans="7:8" x14ac:dyDescent="0.2">
      <c r="G1265" s="61"/>
      <c r="H1265" s="61"/>
    </row>
    <row r="1266" spans="7:8" x14ac:dyDescent="0.2">
      <c r="G1266" s="61"/>
      <c r="H1266" s="61"/>
    </row>
    <row r="1267" spans="7:8" x14ac:dyDescent="0.2">
      <c r="G1267" s="61"/>
      <c r="H1267" s="61"/>
    </row>
    <row r="1273" spans="7:8" x14ac:dyDescent="0.2">
      <c r="G1273" s="61"/>
      <c r="H1273" s="61"/>
    </row>
    <row r="1274" spans="7:8" x14ac:dyDescent="0.2">
      <c r="G1274" s="61"/>
      <c r="H1274" s="61"/>
    </row>
    <row r="1275" spans="7:8" x14ac:dyDescent="0.2">
      <c r="G1275" s="61"/>
      <c r="H1275" s="61"/>
    </row>
    <row r="1276" spans="7:8" x14ac:dyDescent="0.2">
      <c r="G1276" s="61"/>
      <c r="H1276" s="61"/>
    </row>
    <row r="1277" spans="7:8" x14ac:dyDescent="0.2">
      <c r="G1277" s="61"/>
      <c r="H1277" s="61"/>
    </row>
    <row r="1278" spans="7:8" x14ac:dyDescent="0.2">
      <c r="G1278" s="61"/>
      <c r="H1278" s="61"/>
    </row>
    <row r="1279" spans="7:8" x14ac:dyDescent="0.2">
      <c r="G1279" s="61"/>
      <c r="H1279" s="61"/>
    </row>
    <row r="1280" spans="7:8" x14ac:dyDescent="0.2">
      <c r="G1280" s="61"/>
      <c r="H1280" s="61"/>
    </row>
    <row r="1281" spans="7:8" x14ac:dyDescent="0.2">
      <c r="G1281" s="61"/>
      <c r="H1281" s="61"/>
    </row>
    <row r="1282" spans="7:8" x14ac:dyDescent="0.2">
      <c r="G1282" s="61"/>
      <c r="H1282" s="61"/>
    </row>
    <row r="1288" spans="7:8" x14ac:dyDescent="0.2">
      <c r="G1288" s="61"/>
      <c r="H1288" s="61"/>
    </row>
    <row r="1289" spans="7:8" x14ac:dyDescent="0.2">
      <c r="G1289" s="61"/>
      <c r="H1289" s="61"/>
    </row>
    <row r="1294" spans="7:8" x14ac:dyDescent="0.2">
      <c r="G1294" s="61"/>
      <c r="H1294" s="61"/>
    </row>
    <row r="1295" spans="7:8" x14ac:dyDescent="0.2">
      <c r="G1295" s="61"/>
      <c r="H1295" s="61"/>
    </row>
    <row r="1296" spans="7:8" x14ac:dyDescent="0.2">
      <c r="G1296" s="61"/>
      <c r="H1296" s="61"/>
    </row>
    <row r="1297" spans="7:8" x14ac:dyDescent="0.2">
      <c r="G1297" s="61"/>
      <c r="H1297" s="61"/>
    </row>
    <row r="1298" spans="7:8" x14ac:dyDescent="0.2">
      <c r="G1298" s="61"/>
      <c r="H1298" s="61"/>
    </row>
    <row r="1299" spans="7:8" x14ac:dyDescent="0.2">
      <c r="G1299" s="61"/>
      <c r="H1299" s="61"/>
    </row>
    <row r="1300" spans="7:8" x14ac:dyDescent="0.2">
      <c r="G1300" s="61"/>
      <c r="H1300" s="61"/>
    </row>
    <row r="1301" spans="7:8" x14ac:dyDescent="0.2">
      <c r="G1301" s="61"/>
      <c r="H1301" s="61"/>
    </row>
    <row r="1302" spans="7:8" x14ac:dyDescent="0.2">
      <c r="G1302" s="61"/>
      <c r="H1302" s="61"/>
    </row>
    <row r="1303" spans="7:8" x14ac:dyDescent="0.2">
      <c r="G1303" s="61"/>
      <c r="H1303" s="61"/>
    </row>
    <row r="1304" spans="7:8" x14ac:dyDescent="0.2">
      <c r="G1304" s="61"/>
      <c r="H1304" s="61"/>
    </row>
    <row r="1305" spans="7:8" x14ac:dyDescent="0.2">
      <c r="G1305" s="61"/>
      <c r="H1305" s="61"/>
    </row>
    <row r="1306" spans="7:8" x14ac:dyDescent="0.2">
      <c r="G1306" s="61"/>
      <c r="H1306" s="61"/>
    </row>
    <row r="1307" spans="7:8" x14ac:dyDescent="0.2">
      <c r="G1307" s="61"/>
      <c r="H1307" s="61"/>
    </row>
    <row r="1308" spans="7:8" x14ac:dyDescent="0.2">
      <c r="G1308" s="61"/>
      <c r="H1308" s="61"/>
    </row>
    <row r="1309" spans="7:8" x14ac:dyDescent="0.2">
      <c r="G1309" s="61"/>
      <c r="H1309" s="61"/>
    </row>
    <row r="1310" spans="7:8" x14ac:dyDescent="0.2">
      <c r="G1310" s="61"/>
      <c r="H1310" s="61"/>
    </row>
    <row r="1311" spans="7:8" x14ac:dyDescent="0.2">
      <c r="G1311" s="61"/>
      <c r="H1311" s="61"/>
    </row>
    <row r="1312" spans="7:8" x14ac:dyDescent="0.2">
      <c r="G1312" s="61"/>
      <c r="H1312" s="61"/>
    </row>
    <row r="1313" spans="7:8" x14ac:dyDescent="0.2">
      <c r="G1313" s="61"/>
      <c r="H1313" s="61"/>
    </row>
    <row r="1314" spans="7:8" x14ac:dyDescent="0.2">
      <c r="G1314" s="61"/>
      <c r="H1314" s="61"/>
    </row>
    <row r="1320" spans="7:8" x14ac:dyDescent="0.2">
      <c r="G1320" s="61"/>
      <c r="H1320" s="61"/>
    </row>
    <row r="1321" spans="7:8" x14ac:dyDescent="0.2">
      <c r="G1321" s="61"/>
      <c r="H1321" s="61"/>
    </row>
    <row r="1323" spans="7:8" x14ac:dyDescent="0.2">
      <c r="G1323" s="61"/>
      <c r="H1323" s="61"/>
    </row>
    <row r="1324" spans="7:8" x14ac:dyDescent="0.2">
      <c r="G1324" s="61"/>
      <c r="H1324" s="61"/>
    </row>
    <row r="1325" spans="7:8" x14ac:dyDescent="0.2">
      <c r="G1325" s="61"/>
      <c r="H1325" s="61"/>
    </row>
    <row r="1326" spans="7:8" x14ac:dyDescent="0.2">
      <c r="G1326" s="61"/>
      <c r="H1326" s="61"/>
    </row>
    <row r="1327" spans="7:8" x14ac:dyDescent="0.2">
      <c r="G1327" s="61"/>
      <c r="H1327" s="61"/>
    </row>
    <row r="1328" spans="7:8" x14ac:dyDescent="0.2">
      <c r="G1328" s="61"/>
      <c r="H1328" s="61"/>
    </row>
    <row r="1329" spans="7:8" x14ac:dyDescent="0.2">
      <c r="G1329" s="61"/>
      <c r="H1329" s="61"/>
    </row>
    <row r="1330" spans="7:8" x14ac:dyDescent="0.2">
      <c r="G1330" s="61"/>
      <c r="H1330" s="61"/>
    </row>
    <row r="1331" spans="7:8" x14ac:dyDescent="0.2">
      <c r="G1331" s="61"/>
      <c r="H1331" s="61"/>
    </row>
    <row r="1332" spans="7:8" x14ac:dyDescent="0.2">
      <c r="G1332" s="61"/>
      <c r="H1332" s="61"/>
    </row>
    <row r="1333" spans="7:8" x14ac:dyDescent="0.2">
      <c r="G1333" s="61"/>
      <c r="H1333" s="61"/>
    </row>
    <row r="1334" spans="7:8" x14ac:dyDescent="0.2">
      <c r="G1334" s="61"/>
      <c r="H1334" s="61"/>
    </row>
    <row r="1335" spans="7:8" x14ac:dyDescent="0.2">
      <c r="G1335" s="61"/>
      <c r="H1335" s="61"/>
    </row>
    <row r="1336" spans="7:8" x14ac:dyDescent="0.2">
      <c r="G1336" s="61"/>
      <c r="H1336" s="61"/>
    </row>
    <row r="1337" spans="7:8" x14ac:dyDescent="0.2">
      <c r="G1337" s="61"/>
      <c r="H1337" s="61"/>
    </row>
    <row r="1344" spans="7:8" x14ac:dyDescent="0.2">
      <c r="G1344" s="61"/>
      <c r="H1344" s="61"/>
    </row>
    <row r="1345" spans="7:8" x14ac:dyDescent="0.2">
      <c r="G1345" s="61"/>
      <c r="H1345" s="61"/>
    </row>
    <row r="1346" spans="7:8" x14ac:dyDescent="0.2">
      <c r="G1346" s="61"/>
      <c r="H1346" s="61"/>
    </row>
    <row r="1347" spans="7:8" x14ac:dyDescent="0.2">
      <c r="G1347" s="61"/>
      <c r="H1347" s="61"/>
    </row>
    <row r="1348" spans="7:8" x14ac:dyDescent="0.2">
      <c r="G1348" s="61"/>
      <c r="H1348" s="61"/>
    </row>
    <row r="1349" spans="7:8" x14ac:dyDescent="0.2">
      <c r="G1349" s="61"/>
      <c r="H1349" s="61"/>
    </row>
    <row r="1350" spans="7:8" x14ac:dyDescent="0.2">
      <c r="G1350" s="61"/>
      <c r="H1350" s="61"/>
    </row>
    <row r="1351" spans="7:8" x14ac:dyDescent="0.2">
      <c r="G1351" s="61"/>
      <c r="H1351" s="61"/>
    </row>
    <row r="1352" spans="7:8" x14ac:dyDescent="0.2">
      <c r="G1352" s="61"/>
      <c r="H1352" s="61"/>
    </row>
    <row r="1353" spans="7:8" x14ac:dyDescent="0.2">
      <c r="G1353" s="61"/>
      <c r="H1353" s="61"/>
    </row>
    <row r="1354" spans="7:8" x14ac:dyDescent="0.2">
      <c r="G1354" s="61"/>
      <c r="H1354" s="61"/>
    </row>
    <row r="1355" spans="7:8" x14ac:dyDescent="0.2">
      <c r="G1355" s="61"/>
      <c r="H1355" s="61"/>
    </row>
    <row r="1362" spans="7:8" x14ac:dyDescent="0.2">
      <c r="G1362" s="61"/>
      <c r="H1362" s="61"/>
    </row>
    <row r="1363" spans="7:8" x14ac:dyDescent="0.2">
      <c r="G1363" s="61"/>
      <c r="H1363" s="61"/>
    </row>
    <row r="1364" spans="7:8" x14ac:dyDescent="0.2">
      <c r="G1364" s="61"/>
      <c r="H1364" s="61"/>
    </row>
    <row r="1365" spans="7:8" x14ac:dyDescent="0.2">
      <c r="G1365" s="61"/>
      <c r="H1365" s="61"/>
    </row>
    <row r="1366" spans="7:8" x14ac:dyDescent="0.2">
      <c r="G1366" s="61"/>
      <c r="H1366" s="61"/>
    </row>
    <row r="1367" spans="7:8" x14ac:dyDescent="0.2">
      <c r="G1367" s="61"/>
      <c r="H1367" s="61"/>
    </row>
    <row r="1368" spans="7:8" x14ac:dyDescent="0.2">
      <c r="G1368" s="61"/>
      <c r="H1368" s="61"/>
    </row>
    <row r="1369" spans="7:8" x14ac:dyDescent="0.2">
      <c r="G1369" s="61"/>
      <c r="H1369" s="61"/>
    </row>
    <row r="1370" spans="7:8" x14ac:dyDescent="0.2">
      <c r="G1370" s="61"/>
      <c r="H1370" s="61"/>
    </row>
    <row r="1371" spans="7:8" x14ac:dyDescent="0.2">
      <c r="G1371" s="61"/>
      <c r="H1371" s="61"/>
    </row>
    <row r="1372" spans="7:8" x14ac:dyDescent="0.2">
      <c r="G1372" s="61"/>
      <c r="H1372" s="61"/>
    </row>
    <row r="1373" spans="7:8" x14ac:dyDescent="0.2">
      <c r="G1373" s="61"/>
      <c r="H1373" s="61"/>
    </row>
    <row r="1374" spans="7:8" x14ac:dyDescent="0.2">
      <c r="G1374" s="61"/>
      <c r="H1374" s="61"/>
    </row>
    <row r="1375" spans="7:8" x14ac:dyDescent="0.2">
      <c r="G1375" s="61"/>
      <c r="H1375" s="61"/>
    </row>
    <row r="1376" spans="7:8" x14ac:dyDescent="0.2">
      <c r="G1376" s="61"/>
      <c r="H1376" s="61"/>
    </row>
    <row r="1377" spans="7:8" x14ac:dyDescent="0.2">
      <c r="G1377" s="61"/>
      <c r="H1377" s="61"/>
    </row>
    <row r="1378" spans="7:8" x14ac:dyDescent="0.2">
      <c r="G1378" s="61"/>
      <c r="H1378" s="61"/>
    </row>
    <row r="1379" spans="7:8" x14ac:dyDescent="0.2">
      <c r="G1379" s="61"/>
      <c r="H1379" s="61"/>
    </row>
    <row r="1380" spans="7:8" x14ac:dyDescent="0.2">
      <c r="G1380" s="61"/>
      <c r="H1380" s="61"/>
    </row>
    <row r="1381" spans="7:8" x14ac:dyDescent="0.2">
      <c r="G1381" s="61"/>
      <c r="H1381" s="61"/>
    </row>
    <row r="1382" spans="7:8" x14ac:dyDescent="0.2">
      <c r="G1382" s="61"/>
      <c r="H1382" s="61"/>
    </row>
    <row r="1383" spans="7:8" x14ac:dyDescent="0.2">
      <c r="G1383" s="61"/>
      <c r="H1383" s="61"/>
    </row>
    <row r="1389" spans="7:8" x14ac:dyDescent="0.2">
      <c r="G1389" s="61"/>
      <c r="H1389" s="61"/>
    </row>
    <row r="1390" spans="7:8" x14ac:dyDescent="0.2">
      <c r="G1390" s="61"/>
      <c r="H1390" s="61"/>
    </row>
    <row r="1392" spans="7:8" x14ac:dyDescent="0.2">
      <c r="G1392" s="61"/>
      <c r="H1392" s="61"/>
    </row>
    <row r="1393" spans="7:8" x14ac:dyDescent="0.2">
      <c r="G1393" s="61"/>
      <c r="H1393" s="61"/>
    </row>
    <row r="1394" spans="7:8" x14ac:dyDescent="0.2">
      <c r="G1394" s="61"/>
      <c r="H1394" s="61"/>
    </row>
    <row r="1395" spans="7:8" x14ac:dyDescent="0.2">
      <c r="G1395" s="61"/>
      <c r="H1395" s="61"/>
    </row>
    <row r="1396" spans="7:8" x14ac:dyDescent="0.2">
      <c r="G1396" s="61"/>
      <c r="H1396" s="61"/>
    </row>
    <row r="1397" spans="7:8" x14ac:dyDescent="0.2">
      <c r="G1397" s="61"/>
      <c r="H1397" s="61"/>
    </row>
    <row r="1398" spans="7:8" x14ac:dyDescent="0.2">
      <c r="G1398" s="61"/>
      <c r="H1398" s="61"/>
    </row>
    <row r="1399" spans="7:8" x14ac:dyDescent="0.2">
      <c r="G1399" s="61"/>
      <c r="H1399" s="61"/>
    </row>
    <row r="1400" spans="7:8" x14ac:dyDescent="0.2">
      <c r="G1400" s="61"/>
      <c r="H1400" s="61"/>
    </row>
    <row r="1401" spans="7:8" x14ac:dyDescent="0.2">
      <c r="G1401" s="61"/>
      <c r="H1401" s="61"/>
    </row>
    <row r="1402" spans="7:8" x14ac:dyDescent="0.2">
      <c r="G1402" s="61"/>
      <c r="H1402" s="61"/>
    </row>
    <row r="1403" spans="7:8" x14ac:dyDescent="0.2">
      <c r="G1403" s="61"/>
      <c r="H1403" s="61"/>
    </row>
    <row r="1404" spans="7:8" x14ac:dyDescent="0.2">
      <c r="G1404" s="61"/>
      <c r="H1404" s="61"/>
    </row>
    <row r="1405" spans="7:8" x14ac:dyDescent="0.2">
      <c r="G1405" s="61"/>
      <c r="H1405" s="61"/>
    </row>
    <row r="1406" spans="7:8" x14ac:dyDescent="0.2">
      <c r="G1406" s="61"/>
      <c r="H1406" s="61"/>
    </row>
    <row r="1407" spans="7:8" x14ac:dyDescent="0.2">
      <c r="G1407" s="61"/>
      <c r="H1407" s="61"/>
    </row>
    <row r="1412" spans="7:8" x14ac:dyDescent="0.2">
      <c r="G1412" s="61"/>
      <c r="H1412" s="61"/>
    </row>
    <row r="1415" spans="7:8" x14ac:dyDescent="0.2">
      <c r="G1415" s="61"/>
      <c r="H1415" s="61"/>
    </row>
    <row r="1416" spans="7:8" x14ac:dyDescent="0.2">
      <c r="G1416" s="61"/>
      <c r="H1416" s="61"/>
    </row>
    <row r="1417" spans="7:8" x14ac:dyDescent="0.2">
      <c r="G1417" s="61"/>
      <c r="H1417" s="61"/>
    </row>
    <row r="1418" spans="7:8" x14ac:dyDescent="0.2">
      <c r="G1418" s="61"/>
      <c r="H1418" s="61"/>
    </row>
    <row r="1419" spans="7:8" x14ac:dyDescent="0.2">
      <c r="G1419" s="61"/>
      <c r="H1419" s="61"/>
    </row>
    <row r="1420" spans="7:8" x14ac:dyDescent="0.2">
      <c r="G1420" s="61"/>
      <c r="H1420" s="61"/>
    </row>
    <row r="1421" spans="7:8" x14ac:dyDescent="0.2">
      <c r="G1421" s="61"/>
      <c r="H1421" s="61"/>
    </row>
    <row r="1422" spans="7:8" x14ac:dyDescent="0.2">
      <c r="G1422" s="61"/>
      <c r="H1422" s="61"/>
    </row>
    <row r="1423" spans="7:8" x14ac:dyDescent="0.2">
      <c r="G1423" s="61"/>
      <c r="H1423" s="61"/>
    </row>
    <row r="1424" spans="7:8" x14ac:dyDescent="0.2">
      <c r="G1424" s="61"/>
      <c r="H1424" s="61"/>
    </row>
    <row r="1425" spans="7:8" x14ac:dyDescent="0.2">
      <c r="G1425" s="61"/>
      <c r="H1425" s="61"/>
    </row>
    <row r="1428" spans="7:8" x14ac:dyDescent="0.2">
      <c r="G1428" s="61"/>
      <c r="H1428" s="61"/>
    </row>
    <row r="1429" spans="7:8" x14ac:dyDescent="0.2">
      <c r="G1429" s="61"/>
      <c r="H1429" s="61"/>
    </row>
    <row r="1430" spans="7:8" x14ac:dyDescent="0.2">
      <c r="G1430" s="61"/>
      <c r="H1430" s="61"/>
    </row>
    <row r="1431" spans="7:8" x14ac:dyDescent="0.2">
      <c r="G1431" s="61"/>
      <c r="H1431" s="61"/>
    </row>
    <row r="1432" spans="7:8" x14ac:dyDescent="0.2">
      <c r="G1432" s="61"/>
      <c r="H1432" s="61"/>
    </row>
    <row r="1433" spans="7:8" x14ac:dyDescent="0.2">
      <c r="G1433" s="61"/>
      <c r="H1433" s="61"/>
    </row>
    <row r="1434" spans="7:8" x14ac:dyDescent="0.2">
      <c r="G1434" s="61"/>
      <c r="H1434" s="61"/>
    </row>
    <row r="1435" spans="7:8" x14ac:dyDescent="0.2">
      <c r="G1435" s="61"/>
      <c r="H1435" s="61"/>
    </row>
    <row r="1436" spans="7:8" x14ac:dyDescent="0.2">
      <c r="G1436" s="61"/>
      <c r="H1436" s="61"/>
    </row>
    <row r="1437" spans="7:8" x14ac:dyDescent="0.2">
      <c r="G1437" s="61"/>
      <c r="H1437" s="61"/>
    </row>
    <row r="1438" spans="7:8" x14ac:dyDescent="0.2">
      <c r="G1438" s="61"/>
      <c r="H1438" s="61"/>
    </row>
    <row r="1439" spans="7:8" x14ac:dyDescent="0.2">
      <c r="G1439" s="61"/>
      <c r="H1439" s="61"/>
    </row>
    <row r="1440" spans="7:8" x14ac:dyDescent="0.2">
      <c r="G1440" s="61"/>
      <c r="H1440" s="61"/>
    </row>
    <row r="1441" spans="7:8" x14ac:dyDescent="0.2">
      <c r="G1441" s="61"/>
      <c r="H1441" s="61"/>
    </row>
    <row r="1442" spans="7:8" x14ac:dyDescent="0.2">
      <c r="G1442" s="61"/>
      <c r="H1442" s="61"/>
    </row>
    <row r="1443" spans="7:8" x14ac:dyDescent="0.2">
      <c r="G1443" s="61"/>
      <c r="H1443" s="61"/>
    </row>
    <row r="1444" spans="7:8" x14ac:dyDescent="0.2">
      <c r="G1444" s="61"/>
      <c r="H1444" s="61"/>
    </row>
    <row r="1445" spans="7:8" x14ac:dyDescent="0.2">
      <c r="G1445" s="61"/>
      <c r="H1445" s="61"/>
    </row>
    <row r="1449" spans="7:8" x14ac:dyDescent="0.2">
      <c r="G1449" s="61"/>
      <c r="H1449" s="61"/>
    </row>
    <row r="1450" spans="7:8" x14ac:dyDescent="0.2">
      <c r="G1450" s="61"/>
      <c r="H1450" s="61"/>
    </row>
    <row r="1451" spans="7:8" x14ac:dyDescent="0.2">
      <c r="G1451" s="61"/>
      <c r="H1451" s="61"/>
    </row>
    <row r="1452" spans="7:8" x14ac:dyDescent="0.2">
      <c r="G1452" s="61"/>
      <c r="H1452" s="61"/>
    </row>
    <row r="1453" spans="7:8" x14ac:dyDescent="0.2">
      <c r="G1453" s="61"/>
      <c r="H1453" s="61"/>
    </row>
    <row r="1454" spans="7:8" x14ac:dyDescent="0.2">
      <c r="G1454" s="61"/>
      <c r="H1454" s="61"/>
    </row>
    <row r="1455" spans="7:8" x14ac:dyDescent="0.2">
      <c r="G1455" s="61"/>
      <c r="H1455" s="61"/>
    </row>
    <row r="1456" spans="7:8" x14ac:dyDescent="0.2">
      <c r="G1456" s="61"/>
      <c r="H1456" s="61"/>
    </row>
    <row r="1457" spans="7:8" x14ac:dyDescent="0.2">
      <c r="G1457" s="61"/>
      <c r="H1457" s="61"/>
    </row>
    <row r="1458" spans="7:8" x14ac:dyDescent="0.2">
      <c r="G1458" s="61"/>
      <c r="H1458" s="61"/>
    </row>
    <row r="1459" spans="7:8" x14ac:dyDescent="0.2">
      <c r="G1459" s="61"/>
      <c r="H1459" s="61"/>
    </row>
    <row r="1460" spans="7:8" x14ac:dyDescent="0.2">
      <c r="G1460" s="61"/>
      <c r="H1460" s="61"/>
    </row>
    <row r="1463" spans="7:8" x14ac:dyDescent="0.2">
      <c r="G1463" s="61"/>
      <c r="H1463" s="61"/>
    </row>
    <row r="1464" spans="7:8" x14ac:dyDescent="0.2">
      <c r="G1464" s="61"/>
      <c r="H1464" s="61"/>
    </row>
    <row r="1465" spans="7:8" x14ac:dyDescent="0.2">
      <c r="G1465" s="61"/>
      <c r="H1465" s="61"/>
    </row>
    <row r="1466" spans="7:8" x14ac:dyDescent="0.2">
      <c r="G1466" s="61"/>
      <c r="H1466" s="61"/>
    </row>
    <row r="1467" spans="7:8" x14ac:dyDescent="0.2">
      <c r="G1467" s="61"/>
      <c r="H1467" s="61"/>
    </row>
    <row r="1468" spans="7:8" x14ac:dyDescent="0.2">
      <c r="G1468" s="61"/>
      <c r="H1468" s="61"/>
    </row>
    <row r="1469" spans="7:8" x14ac:dyDescent="0.2">
      <c r="G1469" s="61"/>
      <c r="H1469" s="61"/>
    </row>
    <row r="1470" spans="7:8" x14ac:dyDescent="0.2">
      <c r="G1470" s="61"/>
      <c r="H1470" s="61"/>
    </row>
    <row r="1471" spans="7:8" x14ac:dyDescent="0.2">
      <c r="G1471" s="61"/>
      <c r="H1471" s="61"/>
    </row>
    <row r="1472" spans="7:8" x14ac:dyDescent="0.2">
      <c r="G1472" s="61"/>
      <c r="H1472" s="61"/>
    </row>
    <row r="1473" spans="7:8" x14ac:dyDescent="0.2">
      <c r="G1473" s="61"/>
      <c r="H1473" s="61"/>
    </row>
    <row r="1477" spans="7:8" x14ac:dyDescent="0.2">
      <c r="G1477" s="61"/>
      <c r="H1477" s="61"/>
    </row>
    <row r="1478" spans="7:8" x14ac:dyDescent="0.2">
      <c r="G1478" s="61"/>
      <c r="H1478" s="61"/>
    </row>
    <row r="1479" spans="7:8" x14ac:dyDescent="0.2">
      <c r="G1479" s="61"/>
      <c r="H1479" s="61"/>
    </row>
    <row r="1480" spans="7:8" x14ac:dyDescent="0.2">
      <c r="G1480" s="61"/>
      <c r="H1480" s="61"/>
    </row>
    <row r="1482" spans="7:8" x14ac:dyDescent="0.2">
      <c r="G1482" s="61"/>
      <c r="H1482" s="61"/>
    </row>
    <row r="1483" spans="7:8" x14ac:dyDescent="0.2">
      <c r="G1483" s="61"/>
      <c r="H1483" s="61"/>
    </row>
    <row r="1484" spans="7:8" x14ac:dyDescent="0.2">
      <c r="G1484" s="61"/>
      <c r="H1484" s="61"/>
    </row>
    <row r="1485" spans="7:8" x14ac:dyDescent="0.2">
      <c r="G1485" s="61"/>
      <c r="H1485" s="61"/>
    </row>
    <row r="1486" spans="7:8" x14ac:dyDescent="0.2">
      <c r="G1486" s="61"/>
      <c r="H1486" s="61"/>
    </row>
    <row r="1487" spans="7:8" x14ac:dyDescent="0.2">
      <c r="G1487" s="61"/>
      <c r="H1487" s="61"/>
    </row>
    <row r="1488" spans="7:8" x14ac:dyDescent="0.2">
      <c r="G1488" s="61"/>
      <c r="H1488" s="61"/>
    </row>
    <row r="1489" spans="7:8" x14ac:dyDescent="0.2">
      <c r="G1489" s="61"/>
      <c r="H1489" s="61"/>
    </row>
    <row r="1490" spans="7:8" x14ac:dyDescent="0.2">
      <c r="G1490" s="61"/>
      <c r="H1490" s="61"/>
    </row>
    <row r="1491" spans="7:8" x14ac:dyDescent="0.2">
      <c r="G1491" s="61"/>
      <c r="H1491" s="61"/>
    </row>
    <row r="1492" spans="7:8" x14ac:dyDescent="0.2">
      <c r="G1492" s="61"/>
      <c r="H1492" s="61"/>
    </row>
    <row r="1493" spans="7:8" x14ac:dyDescent="0.2">
      <c r="G1493" s="61"/>
      <c r="H1493" s="61"/>
    </row>
    <row r="1494" spans="7:8" x14ac:dyDescent="0.2">
      <c r="G1494" s="61"/>
      <c r="H1494" s="61"/>
    </row>
    <row r="1495" spans="7:8" x14ac:dyDescent="0.2">
      <c r="G1495" s="61"/>
      <c r="H1495" s="61"/>
    </row>
    <row r="1496" spans="7:8" x14ac:dyDescent="0.2">
      <c r="G1496" s="61"/>
      <c r="H1496" s="61"/>
    </row>
    <row r="1503" spans="7:8" x14ac:dyDescent="0.2">
      <c r="G1503" s="61"/>
      <c r="H1503" s="61"/>
    </row>
    <row r="1504" spans="7:8" x14ac:dyDescent="0.2">
      <c r="G1504" s="61"/>
      <c r="H1504" s="61"/>
    </row>
    <row r="1505" spans="7:8" x14ac:dyDescent="0.2">
      <c r="G1505" s="61"/>
      <c r="H1505" s="61"/>
    </row>
    <row r="1506" spans="7:8" x14ac:dyDescent="0.2">
      <c r="G1506" s="61"/>
      <c r="H1506" s="61"/>
    </row>
    <row r="1507" spans="7:8" x14ac:dyDescent="0.2">
      <c r="G1507" s="61"/>
      <c r="H1507" s="61"/>
    </row>
    <row r="1508" spans="7:8" x14ac:dyDescent="0.2">
      <c r="G1508" s="61"/>
      <c r="H1508" s="61"/>
    </row>
    <row r="1509" spans="7:8" x14ac:dyDescent="0.2">
      <c r="G1509" s="61"/>
      <c r="H1509" s="61"/>
    </row>
    <row r="1510" spans="7:8" x14ac:dyDescent="0.2">
      <c r="G1510" s="61"/>
      <c r="H1510" s="61"/>
    </row>
    <row r="1511" spans="7:8" x14ac:dyDescent="0.2">
      <c r="G1511" s="61"/>
      <c r="H1511" s="61"/>
    </row>
    <row r="1515" spans="7:8" x14ac:dyDescent="0.2">
      <c r="G1515" s="61"/>
      <c r="H1515" s="61"/>
    </row>
    <row r="1516" spans="7:8" x14ac:dyDescent="0.2">
      <c r="G1516" s="61"/>
      <c r="H1516" s="61"/>
    </row>
    <row r="1517" spans="7:8" x14ac:dyDescent="0.2">
      <c r="G1517" s="61"/>
      <c r="H1517" s="61"/>
    </row>
    <row r="1518" spans="7:8" x14ac:dyDescent="0.2">
      <c r="G1518" s="61"/>
      <c r="H1518" s="61"/>
    </row>
    <row r="1519" spans="7:8" x14ac:dyDescent="0.2">
      <c r="G1519" s="61"/>
      <c r="H1519" s="61"/>
    </row>
    <row r="1521" spans="7:8" x14ac:dyDescent="0.2">
      <c r="G1521" s="61"/>
      <c r="H1521" s="61"/>
    </row>
    <row r="1522" spans="7:8" x14ac:dyDescent="0.2">
      <c r="G1522" s="61"/>
      <c r="H1522" s="61"/>
    </row>
    <row r="1523" spans="7:8" x14ac:dyDescent="0.2">
      <c r="G1523" s="61"/>
      <c r="H1523" s="61"/>
    </row>
    <row r="1524" spans="7:8" x14ac:dyDescent="0.2">
      <c r="G1524" s="61"/>
      <c r="H1524" s="61"/>
    </row>
    <row r="1525" spans="7:8" x14ac:dyDescent="0.2">
      <c r="G1525" s="61"/>
      <c r="H1525" s="61"/>
    </row>
    <row r="1526" spans="7:8" x14ac:dyDescent="0.2">
      <c r="G1526" s="61"/>
      <c r="H1526" s="61"/>
    </row>
    <row r="1531" spans="7:8" x14ac:dyDescent="0.2">
      <c r="G1531" s="61"/>
      <c r="H1531" s="61"/>
    </row>
    <row r="1532" spans="7:8" x14ac:dyDescent="0.2">
      <c r="G1532" s="61"/>
      <c r="H1532" s="61"/>
    </row>
    <row r="1533" spans="7:8" x14ac:dyDescent="0.2">
      <c r="G1533" s="61"/>
      <c r="H1533" s="61"/>
    </row>
    <row r="1534" spans="7:8" x14ac:dyDescent="0.2">
      <c r="G1534" s="61"/>
      <c r="H1534" s="61"/>
    </row>
    <row r="1535" spans="7:8" x14ac:dyDescent="0.2">
      <c r="G1535" s="61"/>
      <c r="H1535" s="61"/>
    </row>
    <row r="1536" spans="7:8" x14ac:dyDescent="0.2">
      <c r="G1536" s="61"/>
      <c r="H1536" s="61"/>
    </row>
    <row r="1537" spans="7:8" x14ac:dyDescent="0.2">
      <c r="G1537" s="61"/>
      <c r="H1537" s="61"/>
    </row>
    <row r="1538" spans="7:8" x14ac:dyDescent="0.2">
      <c r="G1538" s="61"/>
      <c r="H1538" s="61"/>
    </row>
    <row r="1539" spans="7:8" x14ac:dyDescent="0.2">
      <c r="G1539" s="61"/>
      <c r="H1539" s="61"/>
    </row>
    <row r="1540" spans="7:8" x14ac:dyDescent="0.2">
      <c r="G1540" s="61"/>
      <c r="H1540" s="61"/>
    </row>
    <row r="1541" spans="7:8" x14ac:dyDescent="0.2">
      <c r="G1541" s="61"/>
      <c r="H1541" s="61"/>
    </row>
    <row r="1542" spans="7:8" x14ac:dyDescent="0.2">
      <c r="G1542" s="61"/>
      <c r="H1542" s="61"/>
    </row>
    <row r="1543" spans="7:8" x14ac:dyDescent="0.2">
      <c r="G1543" s="61"/>
      <c r="H1543" s="61"/>
    </row>
    <row r="1549" spans="7:8" x14ac:dyDescent="0.2">
      <c r="G1549" s="61"/>
      <c r="H1549" s="61"/>
    </row>
    <row r="1550" spans="7:8" x14ac:dyDescent="0.2">
      <c r="G1550" s="61"/>
      <c r="H1550" s="61"/>
    </row>
    <row r="1551" spans="7:8" x14ac:dyDescent="0.2">
      <c r="G1551" s="61"/>
      <c r="H1551" s="61"/>
    </row>
    <row r="1552" spans="7:8" x14ac:dyDescent="0.2">
      <c r="G1552" s="61"/>
      <c r="H1552" s="61"/>
    </row>
    <row r="1553" spans="7:8" x14ac:dyDescent="0.2">
      <c r="G1553" s="61"/>
      <c r="H1553" s="61"/>
    </row>
    <row r="1554" spans="7:8" x14ac:dyDescent="0.2">
      <c r="G1554" s="61"/>
      <c r="H1554" s="61"/>
    </row>
    <row r="1555" spans="7:8" x14ac:dyDescent="0.2">
      <c r="G1555" s="61"/>
      <c r="H1555" s="61"/>
    </row>
    <row r="1556" spans="7:8" x14ac:dyDescent="0.2">
      <c r="G1556" s="61"/>
      <c r="H1556" s="61"/>
    </row>
    <row r="1557" spans="7:8" x14ac:dyDescent="0.2">
      <c r="G1557" s="61"/>
      <c r="H1557" s="61"/>
    </row>
    <row r="1563" spans="7:8" x14ac:dyDescent="0.2">
      <c r="G1563" s="61"/>
      <c r="H1563" s="61"/>
    </row>
    <row r="1564" spans="7:8" x14ac:dyDescent="0.2">
      <c r="G1564" s="61"/>
      <c r="H1564" s="61"/>
    </row>
    <row r="1568" spans="7:8" x14ac:dyDescent="0.2">
      <c r="G1568" s="61"/>
      <c r="H1568" s="61"/>
    </row>
    <row r="1569" spans="7:8" x14ac:dyDescent="0.2">
      <c r="G1569" s="61"/>
      <c r="H1569" s="61"/>
    </row>
    <row r="1570" spans="7:8" x14ac:dyDescent="0.2">
      <c r="G1570" s="61"/>
      <c r="H1570" s="61"/>
    </row>
    <row r="1571" spans="7:8" x14ac:dyDescent="0.2">
      <c r="G1571" s="61"/>
      <c r="H1571" s="61"/>
    </row>
    <row r="1572" spans="7:8" x14ac:dyDescent="0.2">
      <c r="G1572" s="61"/>
      <c r="H1572" s="61"/>
    </row>
    <row r="1573" spans="7:8" x14ac:dyDescent="0.2">
      <c r="G1573" s="61"/>
      <c r="H1573" s="61"/>
    </row>
    <row r="1574" spans="7:8" x14ac:dyDescent="0.2">
      <c r="G1574" s="61"/>
      <c r="H1574" s="61"/>
    </row>
    <row r="1575" spans="7:8" x14ac:dyDescent="0.2">
      <c r="G1575" s="61"/>
      <c r="H1575" s="61"/>
    </row>
    <row r="1576" spans="7:8" x14ac:dyDescent="0.2">
      <c r="G1576" s="61"/>
      <c r="H1576" s="61"/>
    </row>
    <row r="1577" spans="7:8" x14ac:dyDescent="0.2">
      <c r="G1577" s="61"/>
      <c r="H1577" s="61"/>
    </row>
    <row r="1580" spans="7:8" x14ac:dyDescent="0.2">
      <c r="G1580" s="61"/>
      <c r="H1580" s="61"/>
    </row>
    <row r="1581" spans="7:8" x14ac:dyDescent="0.2">
      <c r="G1581" s="61"/>
      <c r="H1581" s="61"/>
    </row>
    <row r="1582" spans="7:8" x14ac:dyDescent="0.2">
      <c r="G1582" s="61"/>
      <c r="H1582" s="61"/>
    </row>
    <row r="1583" spans="7:8" x14ac:dyDescent="0.2">
      <c r="G1583" s="61"/>
      <c r="H1583" s="61"/>
    </row>
    <row r="1584" spans="7:8" x14ac:dyDescent="0.2">
      <c r="G1584" s="61"/>
      <c r="H1584" s="61"/>
    </row>
    <row r="1585" spans="7:8" x14ac:dyDescent="0.2">
      <c r="G1585" s="61"/>
      <c r="H1585" s="61"/>
    </row>
    <row r="1586" spans="7:8" x14ac:dyDescent="0.2">
      <c r="G1586" s="61"/>
      <c r="H1586" s="61"/>
    </row>
    <row r="1587" spans="7:8" x14ac:dyDescent="0.2">
      <c r="G1587" s="61"/>
      <c r="H1587" s="61"/>
    </row>
    <row r="1588" spans="7:8" x14ac:dyDescent="0.2">
      <c r="G1588" s="61"/>
      <c r="H1588" s="61"/>
    </row>
    <row r="1589" spans="7:8" x14ac:dyDescent="0.2">
      <c r="G1589" s="61"/>
      <c r="H1589" s="61"/>
    </row>
    <row r="1590" spans="7:8" x14ac:dyDescent="0.2">
      <c r="G1590" s="61"/>
      <c r="H1590" s="61"/>
    </row>
    <row r="1591" spans="7:8" x14ac:dyDescent="0.2">
      <c r="G1591" s="61"/>
      <c r="H1591" s="61"/>
    </row>
    <row r="1592" spans="7:8" x14ac:dyDescent="0.2">
      <c r="G1592" s="61"/>
      <c r="H1592" s="61"/>
    </row>
    <row r="1596" spans="7:8" x14ac:dyDescent="0.2">
      <c r="G1596" s="61"/>
      <c r="H1596" s="61"/>
    </row>
    <row r="1597" spans="7:8" x14ac:dyDescent="0.2">
      <c r="G1597" s="61"/>
      <c r="H1597" s="61"/>
    </row>
    <row r="1599" spans="7:8" x14ac:dyDescent="0.2">
      <c r="G1599" s="61"/>
      <c r="H1599" s="61"/>
    </row>
    <row r="1600" spans="7:8" x14ac:dyDescent="0.2">
      <c r="G1600" s="61"/>
      <c r="H1600" s="61"/>
    </row>
    <row r="1601" spans="7:8" x14ac:dyDescent="0.2">
      <c r="G1601" s="61"/>
      <c r="H1601" s="61"/>
    </row>
    <row r="1602" spans="7:8" x14ac:dyDescent="0.2">
      <c r="G1602" s="61"/>
      <c r="H1602" s="61"/>
    </row>
    <row r="1603" spans="7:8" x14ac:dyDescent="0.2">
      <c r="G1603" s="61"/>
      <c r="H1603" s="61"/>
    </row>
    <row r="1604" spans="7:8" x14ac:dyDescent="0.2">
      <c r="G1604" s="61"/>
      <c r="H1604" s="61"/>
    </row>
    <row r="1605" spans="7:8" x14ac:dyDescent="0.2">
      <c r="G1605" s="61"/>
      <c r="H1605" s="61"/>
    </row>
    <row r="1606" spans="7:8" x14ac:dyDescent="0.2">
      <c r="G1606" s="61"/>
      <c r="H1606" s="61"/>
    </row>
    <row r="1607" spans="7:8" x14ac:dyDescent="0.2">
      <c r="G1607" s="61"/>
      <c r="H1607" s="61"/>
    </row>
    <row r="1608" spans="7:8" x14ac:dyDescent="0.2">
      <c r="G1608" s="61"/>
      <c r="H1608" s="61"/>
    </row>
    <row r="1609" spans="7:8" x14ac:dyDescent="0.2">
      <c r="G1609" s="61"/>
      <c r="H1609" s="61"/>
    </row>
    <row r="1610" spans="7:8" x14ac:dyDescent="0.2">
      <c r="G1610" s="61"/>
      <c r="H1610" s="61"/>
    </row>
    <row r="1611" spans="7:8" x14ac:dyDescent="0.2">
      <c r="G1611" s="61"/>
      <c r="H1611" s="61"/>
    </row>
    <row r="1612" spans="7:8" x14ac:dyDescent="0.2">
      <c r="G1612" s="61"/>
      <c r="H1612" s="61"/>
    </row>
    <row r="1613" spans="7:8" x14ac:dyDescent="0.2">
      <c r="G1613" s="61"/>
      <c r="H1613" s="61"/>
    </row>
    <row r="1614" spans="7:8" x14ac:dyDescent="0.2">
      <c r="G1614" s="61"/>
      <c r="H1614" s="61"/>
    </row>
    <row r="1621" spans="7:8" x14ac:dyDescent="0.2">
      <c r="G1621" s="61"/>
      <c r="H1621" s="61"/>
    </row>
    <row r="1622" spans="7:8" x14ac:dyDescent="0.2">
      <c r="G1622" s="61"/>
      <c r="H1622" s="61"/>
    </row>
    <row r="1623" spans="7:8" x14ac:dyDescent="0.2">
      <c r="G1623" s="61"/>
      <c r="H1623" s="61"/>
    </row>
    <row r="1624" spans="7:8" x14ac:dyDescent="0.2">
      <c r="G1624" s="61"/>
      <c r="H1624" s="61"/>
    </row>
    <row r="1625" spans="7:8" x14ac:dyDescent="0.2">
      <c r="G1625" s="61"/>
      <c r="H1625" s="61"/>
    </row>
    <row r="1626" spans="7:8" x14ac:dyDescent="0.2">
      <c r="G1626" s="61"/>
      <c r="H1626" s="61"/>
    </row>
    <row r="1627" spans="7:8" x14ac:dyDescent="0.2">
      <c r="G1627" s="61"/>
      <c r="H1627" s="61"/>
    </row>
    <row r="1628" spans="7:8" x14ac:dyDescent="0.2">
      <c r="G1628" s="61"/>
      <c r="H1628" s="61"/>
    </row>
    <row r="1629" spans="7:8" x14ac:dyDescent="0.2">
      <c r="G1629" s="61"/>
      <c r="H1629" s="61"/>
    </row>
    <row r="1630" spans="7:8" x14ac:dyDescent="0.2">
      <c r="G1630" s="61"/>
      <c r="H1630" s="61"/>
    </row>
    <row r="1634" spans="7:8" x14ac:dyDescent="0.2">
      <c r="G1634" s="61"/>
      <c r="H1634" s="61"/>
    </row>
    <row r="1635" spans="7:8" x14ac:dyDescent="0.2">
      <c r="G1635" s="61"/>
      <c r="H1635" s="61"/>
    </row>
    <row r="1636" spans="7:8" x14ac:dyDescent="0.2">
      <c r="G1636" s="61"/>
      <c r="H1636" s="61"/>
    </row>
    <row r="1637" spans="7:8" x14ac:dyDescent="0.2">
      <c r="G1637" s="61"/>
      <c r="H1637" s="61"/>
    </row>
    <row r="1638" spans="7:8" x14ac:dyDescent="0.2">
      <c r="G1638" s="61"/>
      <c r="H1638" s="61"/>
    </row>
    <row r="1639" spans="7:8" x14ac:dyDescent="0.2">
      <c r="G1639" s="61"/>
      <c r="H1639" s="61"/>
    </row>
    <row r="1641" spans="7:8" x14ac:dyDescent="0.2">
      <c r="G1641" s="61"/>
      <c r="H1641" s="61"/>
    </row>
    <row r="1642" spans="7:8" x14ac:dyDescent="0.2">
      <c r="G1642" s="61"/>
      <c r="H1642" s="61"/>
    </row>
    <row r="1643" spans="7:8" x14ac:dyDescent="0.2">
      <c r="G1643" s="61"/>
      <c r="H1643" s="61"/>
    </row>
    <row r="1644" spans="7:8" x14ac:dyDescent="0.2">
      <c r="G1644" s="61"/>
      <c r="H1644" s="61"/>
    </row>
    <row r="1645" spans="7:8" x14ac:dyDescent="0.2">
      <c r="G1645" s="61"/>
      <c r="H1645" s="61"/>
    </row>
    <row r="1646" spans="7:8" x14ac:dyDescent="0.2">
      <c r="G1646" s="61"/>
      <c r="H1646" s="61"/>
    </row>
    <row r="1647" spans="7:8" x14ac:dyDescent="0.2">
      <c r="G1647" s="61"/>
      <c r="H1647" s="61"/>
    </row>
    <row r="1648" spans="7:8" x14ac:dyDescent="0.2">
      <c r="G1648" s="61"/>
      <c r="H1648" s="61"/>
    </row>
    <row r="1649" spans="7:8" x14ac:dyDescent="0.2">
      <c r="G1649" s="61"/>
      <c r="H1649" s="61"/>
    </row>
    <row r="1652" spans="7:8" x14ac:dyDescent="0.2">
      <c r="G1652" s="61"/>
      <c r="H1652" s="61"/>
    </row>
    <row r="1653" spans="7:8" x14ac:dyDescent="0.2">
      <c r="G1653" s="61"/>
      <c r="H1653" s="61"/>
    </row>
    <row r="1654" spans="7:8" x14ac:dyDescent="0.2">
      <c r="G1654" s="61"/>
      <c r="H1654" s="61"/>
    </row>
    <row r="1657" spans="7:8" x14ac:dyDescent="0.2">
      <c r="G1657" s="61"/>
      <c r="H1657" s="61"/>
    </row>
    <row r="1658" spans="7:8" x14ac:dyDescent="0.2">
      <c r="G1658" s="61"/>
      <c r="H1658" s="61"/>
    </row>
    <row r="1659" spans="7:8" x14ac:dyDescent="0.2">
      <c r="G1659" s="61"/>
      <c r="H1659" s="61"/>
    </row>
    <row r="1660" spans="7:8" x14ac:dyDescent="0.2">
      <c r="G1660" s="61"/>
      <c r="H1660" s="61"/>
    </row>
    <row r="1661" spans="7:8" x14ac:dyDescent="0.2">
      <c r="G1661" s="61"/>
      <c r="H1661" s="61"/>
    </row>
    <row r="1662" spans="7:8" x14ac:dyDescent="0.2">
      <c r="G1662" s="61"/>
      <c r="H1662" s="61"/>
    </row>
    <row r="1663" spans="7:8" x14ac:dyDescent="0.2">
      <c r="G1663" s="61"/>
      <c r="H1663" s="61"/>
    </row>
    <row r="1664" spans="7:8" x14ac:dyDescent="0.2">
      <c r="G1664" s="61"/>
      <c r="H1664" s="61"/>
    </row>
    <row r="1665" spans="7:8" x14ac:dyDescent="0.2">
      <c r="G1665" s="61"/>
      <c r="H1665" s="61"/>
    </row>
    <row r="1666" spans="7:8" x14ac:dyDescent="0.2">
      <c r="G1666" s="61"/>
      <c r="H1666" s="61"/>
    </row>
    <row r="1667" spans="7:8" x14ac:dyDescent="0.2">
      <c r="G1667" s="61"/>
      <c r="H1667" s="61"/>
    </row>
    <row r="1668" spans="7:8" x14ac:dyDescent="0.2">
      <c r="G1668" s="61"/>
      <c r="H1668" s="61"/>
    </row>
    <row r="1669" spans="7:8" x14ac:dyDescent="0.2">
      <c r="G1669" s="61"/>
      <c r="H1669" s="61"/>
    </row>
    <row r="1675" spans="7:8" x14ac:dyDescent="0.2">
      <c r="G1675" s="61"/>
      <c r="H1675" s="61"/>
    </row>
    <row r="1676" spans="7:8" x14ac:dyDescent="0.2">
      <c r="G1676" s="61"/>
      <c r="H1676" s="61"/>
    </row>
    <row r="1677" spans="7:8" x14ac:dyDescent="0.2">
      <c r="G1677" s="61"/>
      <c r="H1677" s="61"/>
    </row>
    <row r="1678" spans="7:8" x14ac:dyDescent="0.2">
      <c r="G1678" s="61"/>
      <c r="H1678" s="61"/>
    </row>
    <row r="1679" spans="7:8" x14ac:dyDescent="0.2">
      <c r="G1679" s="61"/>
      <c r="H1679" s="61"/>
    </row>
    <row r="1680" spans="7:8" x14ac:dyDescent="0.2">
      <c r="G1680" s="61"/>
      <c r="H1680" s="61"/>
    </row>
    <row r="1681" spans="7:8" x14ac:dyDescent="0.2">
      <c r="G1681" s="61"/>
      <c r="H1681" s="61"/>
    </row>
    <row r="1682" spans="7:8" x14ac:dyDescent="0.2">
      <c r="G1682" s="61"/>
      <c r="H1682" s="61"/>
    </row>
    <row r="1689" spans="7:8" x14ac:dyDescent="0.2">
      <c r="G1689" s="61"/>
      <c r="H1689" s="61"/>
    </row>
    <row r="1690" spans="7:8" x14ac:dyDescent="0.2">
      <c r="G1690" s="61"/>
      <c r="H1690" s="61"/>
    </row>
    <row r="1691" spans="7:8" x14ac:dyDescent="0.2">
      <c r="G1691" s="61"/>
      <c r="H1691" s="61"/>
    </row>
    <row r="1692" spans="7:8" x14ac:dyDescent="0.2">
      <c r="G1692" s="61"/>
      <c r="H1692" s="61"/>
    </row>
    <row r="1693" spans="7:8" x14ac:dyDescent="0.2">
      <c r="G1693" s="61"/>
      <c r="H1693" s="61"/>
    </row>
    <row r="1694" spans="7:8" x14ac:dyDescent="0.2">
      <c r="G1694" s="61"/>
      <c r="H1694" s="61"/>
    </row>
    <row r="1695" spans="7:8" x14ac:dyDescent="0.2">
      <c r="G1695" s="61"/>
      <c r="H1695" s="61"/>
    </row>
    <row r="1696" spans="7:8" x14ac:dyDescent="0.2">
      <c r="G1696" s="61"/>
      <c r="H1696" s="61"/>
    </row>
    <row r="1698" spans="7:8" x14ac:dyDescent="0.2">
      <c r="G1698" s="61"/>
      <c r="H1698" s="61"/>
    </row>
    <row r="1699" spans="7:8" x14ac:dyDescent="0.2">
      <c r="G1699" s="61"/>
      <c r="H1699" s="61"/>
    </row>
    <row r="1700" spans="7:8" x14ac:dyDescent="0.2">
      <c r="G1700" s="61"/>
      <c r="H1700" s="61"/>
    </row>
    <row r="1701" spans="7:8" x14ac:dyDescent="0.2">
      <c r="G1701" s="61"/>
      <c r="H1701" s="61"/>
    </row>
    <row r="1702" spans="7:8" x14ac:dyDescent="0.2">
      <c r="G1702" s="61"/>
      <c r="H1702" s="61"/>
    </row>
    <row r="1703" spans="7:8" x14ac:dyDescent="0.2">
      <c r="G1703" s="61"/>
      <c r="H1703" s="61"/>
    </row>
    <row r="1704" spans="7:8" x14ac:dyDescent="0.2">
      <c r="G1704" s="61"/>
      <c r="H1704" s="61"/>
    </row>
    <row r="1705" spans="7:8" x14ac:dyDescent="0.2">
      <c r="G1705" s="61"/>
      <c r="H1705" s="61"/>
    </row>
    <row r="1706" spans="7:8" x14ac:dyDescent="0.2">
      <c r="G1706" s="61"/>
      <c r="H1706" s="61"/>
    </row>
    <row r="1707" spans="7:8" x14ac:dyDescent="0.2">
      <c r="G1707" s="61"/>
      <c r="H1707" s="61"/>
    </row>
    <row r="1708" spans="7:8" x14ac:dyDescent="0.2">
      <c r="G1708" s="61"/>
      <c r="H1708" s="61"/>
    </row>
    <row r="1709" spans="7:8" x14ac:dyDescent="0.2">
      <c r="G1709" s="61"/>
      <c r="H1709" s="61"/>
    </row>
    <row r="1712" spans="7:8" x14ac:dyDescent="0.2">
      <c r="G1712" s="61"/>
      <c r="H1712" s="61"/>
    </row>
    <row r="1715" spans="7:8" x14ac:dyDescent="0.2">
      <c r="G1715" s="61"/>
      <c r="H1715" s="61"/>
    </row>
    <row r="1716" spans="7:8" x14ac:dyDescent="0.2">
      <c r="G1716" s="61"/>
      <c r="H1716" s="61"/>
    </row>
    <row r="1717" spans="7:8" x14ac:dyDescent="0.2">
      <c r="G1717" s="61"/>
      <c r="H1717" s="61"/>
    </row>
    <row r="1718" spans="7:8" x14ac:dyDescent="0.2">
      <c r="G1718" s="61"/>
      <c r="H1718" s="61"/>
    </row>
    <row r="1719" spans="7:8" x14ac:dyDescent="0.2">
      <c r="G1719" s="61"/>
      <c r="H1719" s="61"/>
    </row>
    <row r="1720" spans="7:8" x14ac:dyDescent="0.2">
      <c r="G1720" s="61"/>
      <c r="H1720" s="61"/>
    </row>
    <row r="1721" spans="7:8" x14ac:dyDescent="0.2">
      <c r="G1721" s="61"/>
      <c r="H1721" s="61"/>
    </row>
    <row r="1722" spans="7:8" x14ac:dyDescent="0.2">
      <c r="G1722" s="61"/>
      <c r="H1722" s="61"/>
    </row>
    <row r="1723" spans="7:8" x14ac:dyDescent="0.2">
      <c r="G1723" s="61"/>
      <c r="H1723" s="61"/>
    </row>
    <row r="1724" spans="7:8" x14ac:dyDescent="0.2">
      <c r="G1724" s="61"/>
      <c r="H1724" s="61"/>
    </row>
    <row r="1725" spans="7:8" x14ac:dyDescent="0.2">
      <c r="G1725" s="61"/>
      <c r="H1725" s="61"/>
    </row>
    <row r="1726" spans="7:8" x14ac:dyDescent="0.2">
      <c r="G1726" s="61"/>
      <c r="H1726" s="61"/>
    </row>
    <row r="1727" spans="7:8" x14ac:dyDescent="0.2">
      <c r="G1727" s="61"/>
      <c r="H1727" s="61"/>
    </row>
    <row r="1733" spans="7:8" x14ac:dyDescent="0.2">
      <c r="G1733" s="61"/>
      <c r="H1733" s="61"/>
    </row>
    <row r="1734" spans="7:8" x14ac:dyDescent="0.2">
      <c r="G1734" s="61"/>
      <c r="H1734" s="61"/>
    </row>
    <row r="1735" spans="7:8" x14ac:dyDescent="0.2">
      <c r="G1735" s="61"/>
      <c r="H1735" s="61"/>
    </row>
    <row r="1736" spans="7:8" x14ac:dyDescent="0.2">
      <c r="G1736" s="61"/>
      <c r="H1736" s="61"/>
    </row>
    <row r="1737" spans="7:8" x14ac:dyDescent="0.2">
      <c r="G1737" s="61"/>
      <c r="H1737" s="61"/>
    </row>
    <row r="1738" spans="7:8" x14ac:dyDescent="0.2">
      <c r="G1738" s="61"/>
      <c r="H1738" s="61"/>
    </row>
    <row r="1739" spans="7:8" x14ac:dyDescent="0.2">
      <c r="G1739" s="61"/>
      <c r="H1739" s="61"/>
    </row>
    <row r="1740" spans="7:8" x14ac:dyDescent="0.2">
      <c r="G1740" s="61"/>
      <c r="H1740" s="61"/>
    </row>
    <row r="1746" spans="7:8" x14ac:dyDescent="0.2">
      <c r="G1746" s="61"/>
      <c r="H1746" s="61"/>
    </row>
    <row r="1747" spans="7:8" x14ac:dyDescent="0.2">
      <c r="G1747" s="61"/>
      <c r="H1747" s="61"/>
    </row>
    <row r="1748" spans="7:8" x14ac:dyDescent="0.2">
      <c r="G1748" s="61"/>
      <c r="H1748" s="61"/>
    </row>
    <row r="1749" spans="7:8" x14ac:dyDescent="0.2">
      <c r="G1749" s="61"/>
      <c r="H1749" s="61"/>
    </row>
    <row r="1750" spans="7:8" x14ac:dyDescent="0.2">
      <c r="G1750" s="61"/>
      <c r="H1750" s="61"/>
    </row>
    <row r="1751" spans="7:8" x14ac:dyDescent="0.2">
      <c r="G1751" s="61"/>
      <c r="H1751" s="61"/>
    </row>
    <row r="1752" spans="7:8" x14ac:dyDescent="0.2">
      <c r="G1752" s="61"/>
      <c r="H1752" s="61"/>
    </row>
    <row r="1753" spans="7:8" x14ac:dyDescent="0.2">
      <c r="G1753" s="61"/>
      <c r="H1753" s="61"/>
    </row>
    <row r="1754" spans="7:8" x14ac:dyDescent="0.2">
      <c r="G1754" s="61"/>
      <c r="H1754" s="61"/>
    </row>
    <row r="1756" spans="7:8" x14ac:dyDescent="0.2">
      <c r="G1756" s="61"/>
      <c r="H1756" s="61"/>
    </row>
    <row r="1757" spans="7:8" x14ac:dyDescent="0.2">
      <c r="G1757" s="61"/>
      <c r="H1757" s="61"/>
    </row>
    <row r="1758" spans="7:8" x14ac:dyDescent="0.2">
      <c r="G1758" s="61"/>
      <c r="H1758" s="61"/>
    </row>
    <row r="1759" spans="7:8" x14ac:dyDescent="0.2">
      <c r="G1759" s="61"/>
      <c r="H1759" s="61"/>
    </row>
    <row r="1760" spans="7:8" x14ac:dyDescent="0.2">
      <c r="G1760" s="61"/>
      <c r="H1760" s="61"/>
    </row>
    <row r="1761" spans="7:8" x14ac:dyDescent="0.2">
      <c r="G1761" s="61"/>
      <c r="H1761" s="61"/>
    </row>
    <row r="1762" spans="7:8" x14ac:dyDescent="0.2">
      <c r="G1762" s="61"/>
      <c r="H1762" s="61"/>
    </row>
    <row r="1763" spans="7:8" x14ac:dyDescent="0.2">
      <c r="G1763" s="61"/>
      <c r="H1763" s="61"/>
    </row>
    <row r="1767" spans="7:8" x14ac:dyDescent="0.2">
      <c r="G1767" s="61"/>
      <c r="H1767" s="61"/>
    </row>
    <row r="1769" spans="7:8" x14ac:dyDescent="0.2">
      <c r="G1769" s="61"/>
      <c r="H1769" s="61"/>
    </row>
    <row r="1770" spans="7:8" x14ac:dyDescent="0.2">
      <c r="G1770" s="61"/>
      <c r="H1770" s="61"/>
    </row>
    <row r="1771" spans="7:8" x14ac:dyDescent="0.2">
      <c r="G1771" s="61"/>
      <c r="H1771" s="61"/>
    </row>
    <row r="1772" spans="7:8" x14ac:dyDescent="0.2">
      <c r="G1772" s="61"/>
      <c r="H1772" s="61"/>
    </row>
    <row r="1773" spans="7:8" x14ac:dyDescent="0.2">
      <c r="G1773" s="61"/>
      <c r="H1773" s="61"/>
    </row>
    <row r="1774" spans="7:8" x14ac:dyDescent="0.2">
      <c r="G1774" s="61"/>
      <c r="H1774" s="61"/>
    </row>
    <row r="1775" spans="7:8" x14ac:dyDescent="0.2">
      <c r="G1775" s="61"/>
      <c r="H1775" s="61"/>
    </row>
    <row r="1776" spans="7:8" x14ac:dyDescent="0.2">
      <c r="G1776" s="61"/>
      <c r="H1776" s="61"/>
    </row>
    <row r="1777" spans="7:8" x14ac:dyDescent="0.2">
      <c r="G1777" s="61"/>
      <c r="H1777" s="61"/>
    </row>
    <row r="1778" spans="7:8" x14ac:dyDescent="0.2">
      <c r="G1778" s="61"/>
      <c r="H1778" s="61"/>
    </row>
    <row r="1779" spans="7:8" x14ac:dyDescent="0.2">
      <c r="G1779" s="61"/>
      <c r="H1779" s="61"/>
    </row>
    <row r="1780" spans="7:8" x14ac:dyDescent="0.2">
      <c r="G1780" s="61"/>
      <c r="H1780" s="61"/>
    </row>
    <row r="1781" spans="7:8" x14ac:dyDescent="0.2">
      <c r="G1781" s="61"/>
      <c r="H1781" s="61"/>
    </row>
    <row r="1782" spans="7:8" x14ac:dyDescent="0.2">
      <c r="G1782" s="61"/>
      <c r="H1782" s="61"/>
    </row>
    <row r="1783" spans="7:8" x14ac:dyDescent="0.2">
      <c r="G1783" s="61"/>
      <c r="H1783" s="61"/>
    </row>
    <row r="1789" spans="7:8" x14ac:dyDescent="0.2">
      <c r="G1789" s="61"/>
      <c r="H1789" s="61"/>
    </row>
    <row r="1790" spans="7:8" x14ac:dyDescent="0.2">
      <c r="G1790" s="61"/>
      <c r="H1790" s="61"/>
    </row>
    <row r="1791" spans="7:8" x14ac:dyDescent="0.2">
      <c r="G1791" s="61"/>
      <c r="H1791" s="61"/>
    </row>
    <row r="1792" spans="7:8" x14ac:dyDescent="0.2">
      <c r="G1792" s="61"/>
      <c r="H1792" s="61"/>
    </row>
    <row r="1793" spans="7:8" x14ac:dyDescent="0.2">
      <c r="G1793" s="61"/>
      <c r="H1793" s="61"/>
    </row>
    <row r="1794" spans="7:8" x14ac:dyDescent="0.2">
      <c r="G1794" s="61"/>
      <c r="H1794" s="61"/>
    </row>
    <row r="1795" spans="7:8" x14ac:dyDescent="0.2">
      <c r="G1795" s="61"/>
      <c r="H1795" s="61"/>
    </row>
    <row r="1800" spans="7:8" x14ac:dyDescent="0.2">
      <c r="G1800" s="61"/>
      <c r="H1800" s="61"/>
    </row>
    <row r="1801" spans="7:8" x14ac:dyDescent="0.2">
      <c r="G1801" s="61"/>
      <c r="H1801" s="61"/>
    </row>
    <row r="1802" spans="7:8" x14ac:dyDescent="0.2">
      <c r="G1802" s="61"/>
      <c r="H1802" s="61"/>
    </row>
    <row r="1803" spans="7:8" x14ac:dyDescent="0.2">
      <c r="G1803" s="61"/>
      <c r="H1803" s="61"/>
    </row>
    <row r="1804" spans="7:8" x14ac:dyDescent="0.2">
      <c r="G1804" s="61"/>
      <c r="H1804" s="61"/>
    </row>
    <row r="1805" spans="7:8" x14ac:dyDescent="0.2">
      <c r="G1805" s="61"/>
      <c r="H1805" s="61"/>
    </row>
    <row r="1806" spans="7:8" x14ac:dyDescent="0.2">
      <c r="G1806" s="61"/>
      <c r="H1806" s="61"/>
    </row>
    <row r="1807" spans="7:8" x14ac:dyDescent="0.2">
      <c r="G1807" s="61"/>
      <c r="H1807" s="61"/>
    </row>
    <row r="1808" spans="7:8" x14ac:dyDescent="0.2">
      <c r="G1808" s="61"/>
      <c r="H1808" s="61"/>
    </row>
    <row r="1809" spans="7:8" x14ac:dyDescent="0.2">
      <c r="G1809" s="61"/>
      <c r="H1809" s="61"/>
    </row>
    <row r="1810" spans="7:8" x14ac:dyDescent="0.2">
      <c r="G1810" s="61"/>
      <c r="H1810" s="61"/>
    </row>
    <row r="1811" spans="7:8" x14ac:dyDescent="0.2">
      <c r="G1811" s="61"/>
      <c r="H1811" s="61"/>
    </row>
    <row r="1812" spans="7:8" x14ac:dyDescent="0.2">
      <c r="G1812" s="61"/>
      <c r="H1812" s="61"/>
    </row>
    <row r="1815" spans="7:8" x14ac:dyDescent="0.2">
      <c r="G1815" s="61"/>
      <c r="H1815" s="61"/>
    </row>
    <row r="1816" spans="7:8" x14ac:dyDescent="0.2">
      <c r="G1816" s="61"/>
      <c r="H1816" s="61"/>
    </row>
    <row r="1817" spans="7:8" x14ac:dyDescent="0.2">
      <c r="G1817" s="61"/>
      <c r="H1817" s="61"/>
    </row>
    <row r="1818" spans="7:8" x14ac:dyDescent="0.2">
      <c r="G1818" s="61"/>
      <c r="H1818" s="61"/>
    </row>
    <row r="1819" spans="7:8" x14ac:dyDescent="0.2">
      <c r="G1819" s="61"/>
      <c r="H1819" s="61"/>
    </row>
    <row r="1820" spans="7:8" x14ac:dyDescent="0.2">
      <c r="G1820" s="61"/>
      <c r="H1820" s="61"/>
    </row>
    <row r="1821" spans="7:8" x14ac:dyDescent="0.2">
      <c r="G1821" s="61"/>
      <c r="H1821" s="61"/>
    </row>
    <row r="1822" spans="7:8" x14ac:dyDescent="0.2">
      <c r="G1822" s="61"/>
      <c r="H1822" s="61"/>
    </row>
    <row r="1823" spans="7:8" x14ac:dyDescent="0.2">
      <c r="G1823" s="61"/>
      <c r="H1823" s="61"/>
    </row>
    <row r="1824" spans="7:8" x14ac:dyDescent="0.2">
      <c r="G1824" s="61"/>
      <c r="H1824" s="61"/>
    </row>
    <row r="1825" spans="7:8" x14ac:dyDescent="0.2">
      <c r="G1825" s="61"/>
      <c r="H1825" s="61"/>
    </row>
    <row r="1826" spans="7:8" x14ac:dyDescent="0.2">
      <c r="G1826" s="61"/>
      <c r="H1826" s="61"/>
    </row>
    <row r="1827" spans="7:8" x14ac:dyDescent="0.2">
      <c r="G1827" s="61"/>
      <c r="H1827" s="61"/>
    </row>
    <row r="1831" spans="7:8" x14ac:dyDescent="0.2">
      <c r="G1831" s="61"/>
      <c r="H1831" s="61"/>
    </row>
    <row r="1832" spans="7:8" x14ac:dyDescent="0.2">
      <c r="G1832" s="61"/>
      <c r="H1832" s="61"/>
    </row>
    <row r="1833" spans="7:8" x14ac:dyDescent="0.2">
      <c r="G1833" s="61"/>
      <c r="H1833" s="61"/>
    </row>
    <row r="1834" spans="7:8" x14ac:dyDescent="0.2">
      <c r="G1834" s="61"/>
      <c r="H1834" s="61"/>
    </row>
    <row r="1835" spans="7:8" x14ac:dyDescent="0.2">
      <c r="G1835" s="61"/>
      <c r="H1835" s="61"/>
    </row>
    <row r="1837" spans="7:8" x14ac:dyDescent="0.2">
      <c r="G1837" s="61"/>
      <c r="H1837" s="61"/>
    </row>
    <row r="1838" spans="7:8" x14ac:dyDescent="0.2">
      <c r="G1838" s="61"/>
      <c r="H1838" s="61"/>
    </row>
    <row r="1839" spans="7:8" x14ac:dyDescent="0.2">
      <c r="G1839" s="61"/>
      <c r="H1839" s="61"/>
    </row>
    <row r="1840" spans="7:8" x14ac:dyDescent="0.2">
      <c r="G1840" s="61"/>
      <c r="H1840" s="61"/>
    </row>
    <row r="1841" spans="7:8" x14ac:dyDescent="0.2">
      <c r="G1841" s="61"/>
      <c r="H1841" s="61"/>
    </row>
    <row r="1842" spans="7:8" x14ac:dyDescent="0.2">
      <c r="G1842" s="61"/>
      <c r="H1842" s="61"/>
    </row>
    <row r="1843" spans="7:8" x14ac:dyDescent="0.2">
      <c r="G1843" s="61"/>
      <c r="H1843" s="61"/>
    </row>
    <row r="1844" spans="7:8" x14ac:dyDescent="0.2">
      <c r="G1844" s="61"/>
      <c r="H1844" s="61"/>
    </row>
    <row r="1845" spans="7:8" x14ac:dyDescent="0.2">
      <c r="G1845" s="61"/>
      <c r="H1845" s="61"/>
    </row>
    <row r="1846" spans="7:8" x14ac:dyDescent="0.2">
      <c r="G1846" s="61"/>
      <c r="H1846" s="61"/>
    </row>
    <row r="1847" spans="7:8" x14ac:dyDescent="0.2">
      <c r="G1847" s="61"/>
      <c r="H1847" s="61"/>
    </row>
    <row r="1848" spans="7:8" x14ac:dyDescent="0.2">
      <c r="G1848" s="61"/>
      <c r="H1848" s="61"/>
    </row>
    <row r="1849" spans="7:8" x14ac:dyDescent="0.2">
      <c r="G1849" s="61"/>
      <c r="H1849" s="61"/>
    </row>
    <row r="1856" spans="7:8" x14ac:dyDescent="0.2">
      <c r="G1856" s="61"/>
      <c r="H1856" s="61"/>
    </row>
    <row r="1857" spans="7:8" x14ac:dyDescent="0.2">
      <c r="G1857" s="61"/>
      <c r="H1857" s="61"/>
    </row>
    <row r="1858" spans="7:8" x14ac:dyDescent="0.2">
      <c r="G1858" s="61"/>
      <c r="H1858" s="61"/>
    </row>
    <row r="1859" spans="7:8" x14ac:dyDescent="0.2">
      <c r="G1859" s="61"/>
      <c r="H1859" s="61"/>
    </row>
    <row r="1860" spans="7:8" x14ac:dyDescent="0.2">
      <c r="G1860" s="61"/>
      <c r="H1860" s="61"/>
    </row>
    <row r="1861" spans="7:8" x14ac:dyDescent="0.2">
      <c r="G1861" s="61"/>
      <c r="H1861" s="61"/>
    </row>
    <row r="1862" spans="7:8" x14ac:dyDescent="0.2">
      <c r="G1862" s="61"/>
      <c r="H1862" s="61"/>
    </row>
    <row r="1869" spans="7:8" x14ac:dyDescent="0.2">
      <c r="G1869" s="61"/>
      <c r="H1869" s="61"/>
    </row>
    <row r="1870" spans="7:8" x14ac:dyDescent="0.2">
      <c r="G1870" s="61"/>
      <c r="H1870" s="61"/>
    </row>
    <row r="1871" spans="7:8" x14ac:dyDescent="0.2">
      <c r="G1871" s="61"/>
      <c r="H1871" s="61"/>
    </row>
    <row r="1872" spans="7:8" x14ac:dyDescent="0.2">
      <c r="G1872" s="61"/>
      <c r="H1872" s="61"/>
    </row>
    <row r="1873" spans="7:8" x14ac:dyDescent="0.2">
      <c r="G1873" s="61"/>
      <c r="H1873" s="61"/>
    </row>
    <row r="1874" spans="7:8" x14ac:dyDescent="0.2">
      <c r="G1874" s="61"/>
      <c r="H1874" s="61"/>
    </row>
    <row r="1875" spans="7:8" x14ac:dyDescent="0.2">
      <c r="G1875" s="61"/>
      <c r="H1875" s="61"/>
    </row>
    <row r="1876" spans="7:8" x14ac:dyDescent="0.2">
      <c r="G1876" s="61"/>
      <c r="H1876" s="61"/>
    </row>
    <row r="1877" spans="7:8" x14ac:dyDescent="0.2">
      <c r="G1877" s="61"/>
      <c r="H1877" s="61"/>
    </row>
    <row r="1878" spans="7:8" x14ac:dyDescent="0.2">
      <c r="G1878" s="61"/>
      <c r="H1878" s="61"/>
    </row>
    <row r="1879" spans="7:8" x14ac:dyDescent="0.2">
      <c r="G1879" s="61"/>
      <c r="H1879" s="61"/>
    </row>
    <row r="1881" spans="7:8" x14ac:dyDescent="0.2">
      <c r="G1881" s="61"/>
      <c r="H1881" s="61"/>
    </row>
    <row r="1882" spans="7:8" x14ac:dyDescent="0.2">
      <c r="G1882" s="61"/>
      <c r="H1882" s="61"/>
    </row>
    <row r="1883" spans="7:8" x14ac:dyDescent="0.2">
      <c r="G1883" s="61"/>
      <c r="H1883" s="61"/>
    </row>
    <row r="1884" spans="7:8" x14ac:dyDescent="0.2">
      <c r="G1884" s="61"/>
      <c r="H1884" s="61"/>
    </row>
    <row r="1885" spans="7:8" x14ac:dyDescent="0.2">
      <c r="G1885" s="61"/>
      <c r="H1885" s="61"/>
    </row>
    <row r="1886" spans="7:8" x14ac:dyDescent="0.2">
      <c r="G1886" s="61"/>
      <c r="H1886" s="61"/>
    </row>
    <row r="1887" spans="7:8" x14ac:dyDescent="0.2">
      <c r="G1887" s="61"/>
      <c r="H1887" s="61"/>
    </row>
    <row r="1888" spans="7:8" x14ac:dyDescent="0.2">
      <c r="G1888" s="61"/>
      <c r="H1888" s="61"/>
    </row>
    <row r="1889" spans="7:8" x14ac:dyDescent="0.2">
      <c r="G1889" s="61"/>
      <c r="H1889" s="61"/>
    </row>
    <row r="1890" spans="7:8" x14ac:dyDescent="0.2">
      <c r="G1890" s="61"/>
      <c r="H1890" s="61"/>
    </row>
    <row r="1894" spans="7:8" x14ac:dyDescent="0.2">
      <c r="G1894" s="61"/>
      <c r="H1894" s="61"/>
    </row>
    <row r="1895" spans="7:8" x14ac:dyDescent="0.2">
      <c r="G1895" s="61"/>
      <c r="H1895" s="61"/>
    </row>
    <row r="1897" spans="7:8" x14ac:dyDescent="0.2">
      <c r="G1897" s="61"/>
      <c r="H1897" s="61"/>
    </row>
    <row r="1898" spans="7:8" x14ac:dyDescent="0.2">
      <c r="G1898" s="61"/>
      <c r="H1898" s="61"/>
    </row>
    <row r="1899" spans="7:8" x14ac:dyDescent="0.2">
      <c r="G1899" s="61"/>
      <c r="H1899" s="61"/>
    </row>
    <row r="1900" spans="7:8" x14ac:dyDescent="0.2">
      <c r="G1900" s="61"/>
      <c r="H1900" s="61"/>
    </row>
    <row r="1901" spans="7:8" x14ac:dyDescent="0.2">
      <c r="G1901" s="61"/>
      <c r="H1901" s="61"/>
    </row>
    <row r="1902" spans="7:8" x14ac:dyDescent="0.2">
      <c r="G1902" s="61"/>
      <c r="H1902" s="61"/>
    </row>
    <row r="1903" spans="7:8" x14ac:dyDescent="0.2">
      <c r="G1903" s="61"/>
      <c r="H1903" s="61"/>
    </row>
    <row r="1904" spans="7:8" x14ac:dyDescent="0.2">
      <c r="G1904" s="61"/>
      <c r="H1904" s="61"/>
    </row>
    <row r="1905" spans="7:8" x14ac:dyDescent="0.2">
      <c r="G1905" s="61"/>
      <c r="H1905" s="61"/>
    </row>
    <row r="1906" spans="7:8" x14ac:dyDescent="0.2">
      <c r="G1906" s="61"/>
      <c r="H1906" s="61"/>
    </row>
    <row r="1907" spans="7:8" x14ac:dyDescent="0.2">
      <c r="G1907" s="61"/>
      <c r="H1907" s="61"/>
    </row>
    <row r="1908" spans="7:8" x14ac:dyDescent="0.2">
      <c r="G1908" s="61"/>
      <c r="H1908" s="61"/>
    </row>
    <row r="1915" spans="7:8" x14ac:dyDescent="0.2">
      <c r="G1915" s="61"/>
      <c r="H1915" s="61"/>
    </row>
    <row r="1916" spans="7:8" x14ac:dyDescent="0.2">
      <c r="G1916" s="61"/>
      <c r="H1916" s="61"/>
    </row>
    <row r="1917" spans="7:8" x14ac:dyDescent="0.2">
      <c r="G1917" s="61"/>
      <c r="H1917" s="61"/>
    </row>
    <row r="1918" spans="7:8" x14ac:dyDescent="0.2">
      <c r="G1918" s="61"/>
      <c r="H1918" s="61"/>
    </row>
    <row r="1919" spans="7:8" x14ac:dyDescent="0.2">
      <c r="G1919" s="61"/>
      <c r="H1919" s="61"/>
    </row>
    <row r="1920" spans="7:8" x14ac:dyDescent="0.2">
      <c r="G1920" s="61"/>
      <c r="H1920" s="61"/>
    </row>
    <row r="1921" spans="7:8" x14ac:dyDescent="0.2">
      <c r="G1921" s="61"/>
      <c r="H1921" s="61"/>
    </row>
    <row r="1922" spans="7:8" x14ac:dyDescent="0.2">
      <c r="G1922" s="61"/>
      <c r="H1922" s="61"/>
    </row>
    <row r="1923" spans="7:8" x14ac:dyDescent="0.2">
      <c r="G1923" s="61"/>
      <c r="H1923" s="61"/>
    </row>
    <row r="1924" spans="7:8" x14ac:dyDescent="0.2">
      <c r="G1924" s="61"/>
      <c r="H1924" s="61"/>
    </row>
    <row r="1931" spans="7:8" x14ac:dyDescent="0.2">
      <c r="G1931" s="61"/>
      <c r="H1931" s="61"/>
    </row>
    <row r="1932" spans="7:8" x14ac:dyDescent="0.2">
      <c r="G1932" s="61"/>
      <c r="H1932" s="61"/>
    </row>
    <row r="1933" spans="7:8" x14ac:dyDescent="0.2">
      <c r="G1933" s="61"/>
      <c r="H1933" s="61"/>
    </row>
    <row r="1935" spans="7:8" x14ac:dyDescent="0.2">
      <c r="G1935" s="61"/>
      <c r="H1935" s="61"/>
    </row>
    <row r="1936" spans="7:8" x14ac:dyDescent="0.2">
      <c r="G1936" s="61"/>
      <c r="H1936" s="61"/>
    </row>
    <row r="1937" spans="7:8" x14ac:dyDescent="0.2">
      <c r="G1937" s="61"/>
      <c r="H1937" s="61"/>
    </row>
    <row r="1938" spans="7:8" x14ac:dyDescent="0.2">
      <c r="G1938" s="61"/>
      <c r="H1938" s="61"/>
    </row>
    <row r="1939" spans="7:8" x14ac:dyDescent="0.2">
      <c r="G1939" s="61"/>
      <c r="H1939" s="61"/>
    </row>
    <row r="1942" spans="7:8" x14ac:dyDescent="0.2">
      <c r="G1942" s="61"/>
      <c r="H1942" s="61"/>
    </row>
    <row r="1943" spans="7:8" x14ac:dyDescent="0.2">
      <c r="G1943" s="61"/>
      <c r="H1943" s="61"/>
    </row>
    <row r="1944" spans="7:8" x14ac:dyDescent="0.2">
      <c r="G1944" s="61"/>
      <c r="H1944" s="61"/>
    </row>
    <row r="1945" spans="7:8" x14ac:dyDescent="0.2">
      <c r="G1945" s="61"/>
      <c r="H1945" s="61"/>
    </row>
    <row r="1946" spans="7:8" x14ac:dyDescent="0.2">
      <c r="G1946" s="61"/>
      <c r="H1946" s="61"/>
    </row>
    <row r="1947" spans="7:8" x14ac:dyDescent="0.2">
      <c r="G1947" s="61"/>
      <c r="H1947" s="61"/>
    </row>
    <row r="1948" spans="7:8" x14ac:dyDescent="0.2">
      <c r="G1948" s="61"/>
      <c r="H1948" s="61"/>
    </row>
    <row r="1949" spans="7:8" x14ac:dyDescent="0.2">
      <c r="G1949" s="61"/>
      <c r="H1949" s="61"/>
    </row>
    <row r="1950" spans="7:8" x14ac:dyDescent="0.2">
      <c r="G1950" s="61"/>
      <c r="H1950" s="61"/>
    </row>
    <row r="1954" spans="7:8" x14ac:dyDescent="0.2">
      <c r="G1954" s="61"/>
      <c r="H1954" s="61"/>
    </row>
    <row r="1956" spans="7:8" x14ac:dyDescent="0.2">
      <c r="G1956" s="61"/>
      <c r="H1956" s="61"/>
    </row>
    <row r="1957" spans="7:8" x14ac:dyDescent="0.2">
      <c r="G1957" s="61"/>
      <c r="H1957" s="61"/>
    </row>
    <row r="1958" spans="7:8" x14ac:dyDescent="0.2">
      <c r="G1958" s="61"/>
      <c r="H1958" s="61"/>
    </row>
    <row r="1959" spans="7:8" x14ac:dyDescent="0.2">
      <c r="G1959" s="61"/>
      <c r="H1959" s="61"/>
    </row>
    <row r="1960" spans="7:8" x14ac:dyDescent="0.2">
      <c r="G1960" s="61"/>
      <c r="H1960" s="61"/>
    </row>
    <row r="1961" spans="7:8" x14ac:dyDescent="0.2">
      <c r="G1961" s="61"/>
      <c r="H1961" s="61"/>
    </row>
    <row r="1962" spans="7:8" x14ac:dyDescent="0.2">
      <c r="G1962" s="61"/>
      <c r="H1962" s="61"/>
    </row>
    <row r="1963" spans="7:8" x14ac:dyDescent="0.2">
      <c r="G1963" s="61"/>
      <c r="H1963" s="61"/>
    </row>
    <row r="1964" spans="7:8" x14ac:dyDescent="0.2">
      <c r="G1964" s="61"/>
      <c r="H1964" s="61"/>
    </row>
    <row r="1965" spans="7:8" x14ac:dyDescent="0.2">
      <c r="G1965" s="61"/>
      <c r="H1965" s="61"/>
    </row>
    <row r="1967" spans="7:8" x14ac:dyDescent="0.2">
      <c r="G1967" s="61"/>
      <c r="H1967" s="61"/>
    </row>
    <row r="1968" spans="7:8" x14ac:dyDescent="0.2">
      <c r="G1968" s="61"/>
      <c r="H1968" s="61"/>
    </row>
    <row r="1969" spans="7:8" x14ac:dyDescent="0.2">
      <c r="G1969" s="61"/>
      <c r="H1969" s="61"/>
    </row>
    <row r="1970" spans="7:8" x14ac:dyDescent="0.2">
      <c r="G1970" s="61"/>
      <c r="H1970" s="61"/>
    </row>
    <row r="1971" spans="7:8" x14ac:dyDescent="0.2">
      <c r="G1971" s="61"/>
      <c r="H1971" s="61"/>
    </row>
    <row r="1972" spans="7:8" x14ac:dyDescent="0.2">
      <c r="G1972" s="61"/>
      <c r="H1972" s="61"/>
    </row>
    <row r="1973" spans="7:8" x14ac:dyDescent="0.2">
      <c r="G1973" s="61"/>
      <c r="H1973" s="61"/>
    </row>
    <row r="1974" spans="7:8" x14ac:dyDescent="0.2">
      <c r="G1974" s="61"/>
      <c r="H1974" s="61"/>
    </row>
    <row r="1979" spans="7:8" x14ac:dyDescent="0.2">
      <c r="G1979" s="61"/>
      <c r="H1979" s="61"/>
    </row>
    <row r="1980" spans="7:8" x14ac:dyDescent="0.2">
      <c r="G1980" s="61"/>
      <c r="H1980" s="61"/>
    </row>
    <row r="1981" spans="7:8" x14ac:dyDescent="0.2">
      <c r="G1981" s="61"/>
      <c r="H1981" s="61"/>
    </row>
    <row r="1982" spans="7:8" x14ac:dyDescent="0.2">
      <c r="G1982" s="61"/>
      <c r="H1982" s="61"/>
    </row>
    <row r="1983" spans="7:8" x14ac:dyDescent="0.2">
      <c r="G1983" s="61"/>
      <c r="H1983" s="61"/>
    </row>
    <row r="1984" spans="7:8" x14ac:dyDescent="0.2">
      <c r="G1984" s="61"/>
      <c r="H1984" s="61"/>
    </row>
    <row r="1985" spans="7:8" x14ac:dyDescent="0.2">
      <c r="G1985" s="61"/>
      <c r="H1985" s="61"/>
    </row>
    <row r="1986" spans="7:8" x14ac:dyDescent="0.2">
      <c r="G1986" s="61"/>
      <c r="H1986" s="61"/>
    </row>
    <row r="1987" spans="7:8" x14ac:dyDescent="0.2">
      <c r="G1987" s="61"/>
      <c r="H1987" s="61"/>
    </row>
    <row r="1988" spans="7:8" x14ac:dyDescent="0.2">
      <c r="G1988" s="61"/>
      <c r="H1988" s="61"/>
    </row>
    <row r="1989" spans="7:8" x14ac:dyDescent="0.2">
      <c r="G1989" s="61"/>
      <c r="H1989" s="61"/>
    </row>
    <row r="1990" spans="7:8" x14ac:dyDescent="0.2">
      <c r="G1990" s="61"/>
      <c r="H1990" s="61"/>
    </row>
    <row r="1991" spans="7:8" x14ac:dyDescent="0.2">
      <c r="G1991" s="61"/>
      <c r="H1991" s="61"/>
    </row>
    <row r="1992" spans="7:8" x14ac:dyDescent="0.2">
      <c r="G1992" s="61"/>
      <c r="H1992" s="61"/>
    </row>
    <row r="1998" spans="7:8" x14ac:dyDescent="0.2">
      <c r="G1998" s="61"/>
      <c r="H1998" s="61"/>
    </row>
    <row r="1999" spans="7:8" x14ac:dyDescent="0.2">
      <c r="G1999" s="61"/>
      <c r="H1999" s="61"/>
    </row>
    <row r="2000" spans="7:8" x14ac:dyDescent="0.2">
      <c r="G2000" s="61"/>
      <c r="H2000" s="61"/>
    </row>
    <row r="2001" spans="7:8" x14ac:dyDescent="0.2">
      <c r="G2001" s="61"/>
      <c r="H2001" s="61"/>
    </row>
    <row r="2002" spans="7:8" x14ac:dyDescent="0.2">
      <c r="G2002" s="61"/>
      <c r="H2002" s="61"/>
    </row>
    <row r="2003" spans="7:8" x14ac:dyDescent="0.2">
      <c r="G2003" s="61"/>
      <c r="H2003" s="61"/>
    </row>
    <row r="2004" spans="7:8" x14ac:dyDescent="0.2">
      <c r="G2004" s="61"/>
      <c r="H2004" s="61"/>
    </row>
    <row r="2005" spans="7:8" x14ac:dyDescent="0.2">
      <c r="G2005" s="61"/>
      <c r="H2005" s="61"/>
    </row>
    <row r="2011" spans="7:8" x14ac:dyDescent="0.2">
      <c r="G2011" s="61"/>
      <c r="H2011" s="61"/>
    </row>
    <row r="2012" spans="7:8" x14ac:dyDescent="0.2">
      <c r="G2012" s="61"/>
      <c r="H2012" s="61"/>
    </row>
    <row r="2013" spans="7:8" x14ac:dyDescent="0.2">
      <c r="G2013" s="61"/>
      <c r="H2013" s="61"/>
    </row>
    <row r="2014" spans="7:8" x14ac:dyDescent="0.2">
      <c r="G2014" s="61"/>
      <c r="H2014" s="61"/>
    </row>
    <row r="2015" spans="7:8" x14ac:dyDescent="0.2">
      <c r="G2015" s="61"/>
      <c r="H2015" s="61"/>
    </row>
    <row r="2016" spans="7:8" x14ac:dyDescent="0.2">
      <c r="G2016" s="61"/>
      <c r="H2016" s="61"/>
    </row>
    <row r="2017" spans="7:8" x14ac:dyDescent="0.2">
      <c r="G2017" s="61"/>
      <c r="H2017" s="61"/>
    </row>
    <row r="2018" spans="7:8" x14ac:dyDescent="0.2">
      <c r="G2018" s="61"/>
      <c r="H2018" s="61"/>
    </row>
    <row r="2020" spans="7:8" x14ac:dyDescent="0.2">
      <c r="G2020" s="61"/>
      <c r="H2020" s="61"/>
    </row>
    <row r="2021" spans="7:8" x14ac:dyDescent="0.2">
      <c r="G2021" s="61"/>
      <c r="H2021" s="61"/>
    </row>
    <row r="2022" spans="7:8" x14ac:dyDescent="0.2">
      <c r="G2022" s="61"/>
      <c r="H2022" s="61"/>
    </row>
    <row r="2023" spans="7:8" x14ac:dyDescent="0.2">
      <c r="G2023" s="61"/>
      <c r="H2023" s="61"/>
    </row>
    <row r="2024" spans="7:8" x14ac:dyDescent="0.2">
      <c r="G2024" s="61"/>
      <c r="H2024" s="61"/>
    </row>
    <row r="2025" spans="7:8" x14ac:dyDescent="0.2">
      <c r="G2025" s="61"/>
      <c r="H2025" s="61"/>
    </row>
    <row r="2026" spans="7:8" x14ac:dyDescent="0.2">
      <c r="G2026" s="61"/>
      <c r="H2026" s="61"/>
    </row>
    <row r="2027" spans="7:8" x14ac:dyDescent="0.2">
      <c r="G2027" s="61"/>
      <c r="H2027" s="61"/>
    </row>
    <row r="2028" spans="7:8" x14ac:dyDescent="0.2">
      <c r="G2028" s="61"/>
      <c r="H2028" s="61"/>
    </row>
    <row r="2029" spans="7:8" x14ac:dyDescent="0.2">
      <c r="G2029" s="61"/>
      <c r="H2029" s="61"/>
    </row>
    <row r="2030" spans="7:8" x14ac:dyDescent="0.2">
      <c r="G2030" s="61"/>
      <c r="H2030" s="61"/>
    </row>
    <row r="2035" spans="7:8" x14ac:dyDescent="0.2">
      <c r="G2035" s="61"/>
      <c r="H2035" s="61"/>
    </row>
    <row r="2036" spans="7:8" x14ac:dyDescent="0.2">
      <c r="G2036" s="61"/>
      <c r="H2036" s="61"/>
    </row>
    <row r="2037" spans="7:8" x14ac:dyDescent="0.2">
      <c r="G2037" s="61"/>
      <c r="H2037" s="61"/>
    </row>
    <row r="2038" spans="7:8" x14ac:dyDescent="0.2">
      <c r="G2038" s="61"/>
      <c r="H2038" s="61"/>
    </row>
    <row r="2039" spans="7:8" x14ac:dyDescent="0.2">
      <c r="G2039" s="61"/>
      <c r="H2039" s="61"/>
    </row>
    <row r="2040" spans="7:8" x14ac:dyDescent="0.2">
      <c r="G2040" s="61"/>
      <c r="H2040" s="61"/>
    </row>
    <row r="2041" spans="7:8" x14ac:dyDescent="0.2">
      <c r="G2041" s="61"/>
      <c r="H2041" s="61"/>
    </row>
    <row r="2042" spans="7:8" x14ac:dyDescent="0.2">
      <c r="G2042" s="61"/>
      <c r="H2042" s="61"/>
    </row>
    <row r="2043" spans="7:8" x14ac:dyDescent="0.2">
      <c r="G2043" s="61"/>
      <c r="H2043" s="61"/>
    </row>
    <row r="2044" spans="7:8" x14ac:dyDescent="0.2">
      <c r="G2044" s="61"/>
      <c r="H2044" s="61"/>
    </row>
    <row r="2045" spans="7:8" x14ac:dyDescent="0.2">
      <c r="G2045" s="61"/>
      <c r="H2045" s="61"/>
    </row>
    <row r="2046" spans="7:8" x14ac:dyDescent="0.2">
      <c r="G2046" s="61"/>
      <c r="H2046" s="61"/>
    </row>
    <row r="2047" spans="7:8" x14ac:dyDescent="0.2">
      <c r="G2047" s="61"/>
      <c r="H2047" s="61"/>
    </row>
    <row r="2048" spans="7:8" x14ac:dyDescent="0.2">
      <c r="G2048" s="61"/>
      <c r="H2048" s="61"/>
    </row>
    <row r="2049" spans="7:8" x14ac:dyDescent="0.2">
      <c r="G2049" s="61"/>
      <c r="H2049" s="61"/>
    </row>
    <row r="2050" spans="7:8" x14ac:dyDescent="0.2">
      <c r="G2050" s="61"/>
      <c r="H2050" s="61"/>
    </row>
    <row r="2057" spans="7:8" x14ac:dyDescent="0.2">
      <c r="G2057" s="61"/>
      <c r="H2057" s="61"/>
    </row>
    <row r="2058" spans="7:8" x14ac:dyDescent="0.2">
      <c r="G2058" s="61"/>
      <c r="H2058" s="61"/>
    </row>
    <row r="2059" spans="7:8" x14ac:dyDescent="0.2">
      <c r="G2059" s="61"/>
      <c r="H2059" s="61"/>
    </row>
    <row r="2060" spans="7:8" x14ac:dyDescent="0.2">
      <c r="G2060" s="61"/>
      <c r="H2060" s="61"/>
    </row>
    <row r="2061" spans="7:8" x14ac:dyDescent="0.2">
      <c r="G2061" s="61"/>
      <c r="H2061" s="61"/>
    </row>
    <row r="2062" spans="7:8" x14ac:dyDescent="0.2">
      <c r="G2062" s="61"/>
      <c r="H2062" s="61"/>
    </row>
    <row r="2063" spans="7:8" x14ac:dyDescent="0.2">
      <c r="G2063" s="61"/>
      <c r="H2063" s="61"/>
    </row>
    <row r="2064" spans="7:8" x14ac:dyDescent="0.2">
      <c r="G2064" s="61"/>
      <c r="H2064" s="61"/>
    </row>
    <row r="2070" spans="7:8" x14ac:dyDescent="0.2">
      <c r="G2070" s="61"/>
      <c r="H2070" s="61"/>
    </row>
    <row r="2071" spans="7:8" x14ac:dyDescent="0.2">
      <c r="G2071" s="61"/>
      <c r="H2071" s="61"/>
    </row>
    <row r="2072" spans="7:8" x14ac:dyDescent="0.2">
      <c r="G2072" s="61"/>
      <c r="H2072" s="61"/>
    </row>
    <row r="2073" spans="7:8" x14ac:dyDescent="0.2">
      <c r="G2073" s="61"/>
      <c r="H2073" s="61"/>
    </row>
    <row r="2075" spans="7:8" x14ac:dyDescent="0.2">
      <c r="G2075" s="61"/>
      <c r="H2075" s="61"/>
    </row>
    <row r="2076" spans="7:8" x14ac:dyDescent="0.2">
      <c r="G2076" s="61"/>
      <c r="H2076" s="61"/>
    </row>
    <row r="2077" spans="7:8" x14ac:dyDescent="0.2">
      <c r="G2077" s="61"/>
      <c r="H2077" s="61"/>
    </row>
    <row r="2078" spans="7:8" x14ac:dyDescent="0.2">
      <c r="G2078" s="61"/>
      <c r="H2078" s="61"/>
    </row>
    <row r="2079" spans="7:8" x14ac:dyDescent="0.2">
      <c r="G2079" s="61"/>
      <c r="H2079" s="61"/>
    </row>
    <row r="2080" spans="7:8" x14ac:dyDescent="0.2">
      <c r="G2080" s="61"/>
      <c r="H2080" s="61"/>
    </row>
    <row r="2081" spans="7:8" x14ac:dyDescent="0.2">
      <c r="G2081" s="61"/>
      <c r="H2081" s="61"/>
    </row>
    <row r="2082" spans="7:8" x14ac:dyDescent="0.2">
      <c r="G2082" s="61"/>
      <c r="H2082" s="61"/>
    </row>
    <row r="2083" spans="7:8" x14ac:dyDescent="0.2">
      <c r="G2083" s="61"/>
      <c r="H2083" s="61"/>
    </row>
    <row r="2084" spans="7:8" x14ac:dyDescent="0.2">
      <c r="G2084" s="61"/>
      <c r="H2084" s="61"/>
    </row>
    <row r="2088" spans="7:8" x14ac:dyDescent="0.2">
      <c r="G2088" s="61"/>
      <c r="H2088" s="61"/>
    </row>
    <row r="2090" spans="7:8" x14ac:dyDescent="0.2">
      <c r="G2090" s="61"/>
      <c r="H2090" s="61"/>
    </row>
    <row r="2091" spans="7:8" x14ac:dyDescent="0.2">
      <c r="G2091" s="61"/>
      <c r="H2091" s="61"/>
    </row>
    <row r="2092" spans="7:8" x14ac:dyDescent="0.2">
      <c r="G2092" s="61"/>
      <c r="H2092" s="61"/>
    </row>
    <row r="2093" spans="7:8" x14ac:dyDescent="0.2">
      <c r="G2093" s="61"/>
      <c r="H2093" s="61"/>
    </row>
    <row r="2094" spans="7:8" x14ac:dyDescent="0.2">
      <c r="G2094" s="61"/>
      <c r="H2094" s="61"/>
    </row>
    <row r="2095" spans="7:8" x14ac:dyDescent="0.2">
      <c r="G2095" s="61"/>
      <c r="H2095" s="61"/>
    </row>
    <row r="2096" spans="7:8" x14ac:dyDescent="0.2">
      <c r="G2096" s="61"/>
      <c r="H2096" s="61"/>
    </row>
    <row r="2097" spans="7:8" x14ac:dyDescent="0.2">
      <c r="G2097" s="61"/>
      <c r="H2097" s="61"/>
    </row>
    <row r="2098" spans="7:8" x14ac:dyDescent="0.2">
      <c r="G2098" s="61"/>
      <c r="H2098" s="61"/>
    </row>
    <row r="2099" spans="7:8" x14ac:dyDescent="0.2">
      <c r="G2099" s="61"/>
      <c r="H2099" s="61"/>
    </row>
    <row r="2100" spans="7:8" x14ac:dyDescent="0.2">
      <c r="G2100" s="61"/>
      <c r="H2100" s="61"/>
    </row>
    <row r="2101" spans="7:8" x14ac:dyDescent="0.2">
      <c r="G2101" s="61"/>
      <c r="H2101" s="61"/>
    </row>
    <row r="2102" spans="7:8" x14ac:dyDescent="0.2">
      <c r="G2102" s="61"/>
      <c r="H2102" s="61"/>
    </row>
    <row r="2103" spans="7:8" x14ac:dyDescent="0.2">
      <c r="G2103" s="61"/>
      <c r="H2103" s="61"/>
    </row>
    <row r="2104" spans="7:8" x14ac:dyDescent="0.2">
      <c r="G2104" s="61"/>
      <c r="H2104" s="61"/>
    </row>
    <row r="2106" spans="7:8" x14ac:dyDescent="0.2">
      <c r="G2106" s="61"/>
      <c r="H2106" s="61"/>
    </row>
    <row r="2107" spans="7:8" x14ac:dyDescent="0.2">
      <c r="G2107" s="61"/>
      <c r="H2107" s="61"/>
    </row>
    <row r="2108" spans="7:8" x14ac:dyDescent="0.2">
      <c r="G2108" s="61"/>
      <c r="H2108" s="61"/>
    </row>
    <row r="2109" spans="7:8" x14ac:dyDescent="0.2">
      <c r="G2109" s="61"/>
      <c r="H2109" s="61"/>
    </row>
    <row r="2110" spans="7:8" x14ac:dyDescent="0.2">
      <c r="G2110" s="61"/>
      <c r="H2110" s="61"/>
    </row>
    <row r="2111" spans="7:8" x14ac:dyDescent="0.2">
      <c r="G2111" s="61"/>
      <c r="H2111" s="61"/>
    </row>
    <row r="2112" spans="7:8" x14ac:dyDescent="0.2">
      <c r="G2112" s="61"/>
      <c r="H2112" s="61"/>
    </row>
    <row r="2113" spans="7:8" x14ac:dyDescent="0.2">
      <c r="G2113" s="61"/>
      <c r="H2113" s="61"/>
    </row>
    <row r="2114" spans="7:8" x14ac:dyDescent="0.2">
      <c r="G2114" s="61"/>
      <c r="H2114" s="61"/>
    </row>
    <row r="2121" spans="7:8" x14ac:dyDescent="0.2">
      <c r="G2121" s="61"/>
      <c r="H2121" s="61"/>
    </row>
    <row r="2122" spans="7:8" x14ac:dyDescent="0.2">
      <c r="G2122" s="61"/>
      <c r="H2122" s="61"/>
    </row>
    <row r="2123" spans="7:8" x14ac:dyDescent="0.2">
      <c r="G2123" s="61"/>
      <c r="H2123" s="61"/>
    </row>
    <row r="2124" spans="7:8" x14ac:dyDescent="0.2">
      <c r="G2124" s="61"/>
      <c r="H2124" s="61"/>
    </row>
    <row r="2126" spans="7:8" x14ac:dyDescent="0.2">
      <c r="G2126" s="61"/>
      <c r="H2126" s="61"/>
    </row>
    <row r="2127" spans="7:8" x14ac:dyDescent="0.2">
      <c r="G2127" s="61"/>
      <c r="H2127" s="61"/>
    </row>
    <row r="2128" spans="7:8" x14ac:dyDescent="0.2">
      <c r="G2128" s="61"/>
      <c r="H2128" s="61"/>
    </row>
    <row r="2129" spans="7:8" x14ac:dyDescent="0.2">
      <c r="G2129" s="61"/>
      <c r="H2129" s="61"/>
    </row>
    <row r="2130" spans="7:8" x14ac:dyDescent="0.2">
      <c r="G2130" s="61"/>
      <c r="H2130" s="61"/>
    </row>
    <row r="2131" spans="7:8" x14ac:dyDescent="0.2">
      <c r="G2131" s="61"/>
      <c r="H2131" s="61"/>
    </row>
    <row r="2133" spans="7:8" x14ac:dyDescent="0.2">
      <c r="G2133" s="61"/>
      <c r="H2133" s="61"/>
    </row>
    <row r="2134" spans="7:8" x14ac:dyDescent="0.2">
      <c r="G2134" s="61"/>
      <c r="H2134" s="61"/>
    </row>
    <row r="2135" spans="7:8" x14ac:dyDescent="0.2">
      <c r="G2135" s="61"/>
      <c r="H2135" s="61"/>
    </row>
    <row r="2136" spans="7:8" x14ac:dyDescent="0.2">
      <c r="G2136" s="61"/>
      <c r="H2136" s="61"/>
    </row>
    <row r="2137" spans="7:8" x14ac:dyDescent="0.2">
      <c r="G2137" s="61"/>
      <c r="H2137" s="61"/>
    </row>
    <row r="2138" spans="7:8" x14ac:dyDescent="0.2">
      <c r="G2138" s="61"/>
      <c r="H2138" s="61"/>
    </row>
    <row r="2142" spans="7:8" x14ac:dyDescent="0.2">
      <c r="G2142" s="61"/>
      <c r="H2142" s="61"/>
    </row>
    <row r="2143" spans="7:8" x14ac:dyDescent="0.2">
      <c r="G2143" s="61"/>
      <c r="H2143" s="61"/>
    </row>
    <row r="2144" spans="7:8" x14ac:dyDescent="0.2">
      <c r="G2144" s="61"/>
      <c r="H2144" s="61"/>
    </row>
    <row r="2145" spans="7:8" x14ac:dyDescent="0.2">
      <c r="G2145" s="61"/>
      <c r="H2145" s="61"/>
    </row>
    <row r="2146" spans="7:8" x14ac:dyDescent="0.2">
      <c r="G2146" s="61"/>
      <c r="H2146" s="61"/>
    </row>
    <row r="2147" spans="7:8" x14ac:dyDescent="0.2">
      <c r="G2147" s="61"/>
      <c r="H2147" s="61"/>
    </row>
    <row r="2148" spans="7:8" x14ac:dyDescent="0.2">
      <c r="G2148" s="61"/>
      <c r="H2148" s="61"/>
    </row>
    <row r="2149" spans="7:8" x14ac:dyDescent="0.2">
      <c r="G2149" s="61"/>
      <c r="H2149" s="61"/>
    </row>
    <row r="2150" spans="7:8" x14ac:dyDescent="0.2">
      <c r="G2150" s="61"/>
      <c r="H2150" s="61"/>
    </row>
    <row r="2151" spans="7:8" x14ac:dyDescent="0.2">
      <c r="G2151" s="61"/>
      <c r="H2151" s="61"/>
    </row>
    <row r="2152" spans="7:8" x14ac:dyDescent="0.2">
      <c r="G2152" s="61"/>
      <c r="H2152" s="61"/>
    </row>
    <row r="2153" spans="7:8" x14ac:dyDescent="0.2">
      <c r="G2153" s="61"/>
      <c r="H2153" s="61"/>
    </row>
    <row r="2154" spans="7:8" x14ac:dyDescent="0.2">
      <c r="G2154" s="61"/>
      <c r="H2154" s="61"/>
    </row>
    <row r="2155" spans="7:8" x14ac:dyDescent="0.2">
      <c r="G2155" s="61"/>
      <c r="H2155" s="61"/>
    </row>
    <row r="2156" spans="7:8" x14ac:dyDescent="0.2">
      <c r="G2156" s="61"/>
      <c r="H2156" s="61"/>
    </row>
    <row r="2157" spans="7:8" x14ac:dyDescent="0.2">
      <c r="G2157" s="61"/>
      <c r="H2157" s="61"/>
    </row>
    <row r="2158" spans="7:8" x14ac:dyDescent="0.2">
      <c r="G2158" s="61"/>
      <c r="H2158" s="61"/>
    </row>
    <row r="2159" spans="7:8" x14ac:dyDescent="0.2">
      <c r="G2159" s="61"/>
      <c r="H2159" s="61"/>
    </row>
    <row r="2160" spans="7:8" x14ac:dyDescent="0.2">
      <c r="G2160" s="61"/>
      <c r="H2160" s="61"/>
    </row>
    <row r="2162" spans="7:8" x14ac:dyDescent="0.2">
      <c r="G2162" s="61"/>
      <c r="H2162" s="61"/>
    </row>
    <row r="2163" spans="7:8" x14ac:dyDescent="0.2">
      <c r="G2163" s="61"/>
      <c r="H2163" s="61"/>
    </row>
    <row r="2164" spans="7:8" x14ac:dyDescent="0.2">
      <c r="G2164" s="61"/>
      <c r="H2164" s="61"/>
    </row>
    <row r="2165" spans="7:8" x14ac:dyDescent="0.2">
      <c r="G2165" s="61"/>
      <c r="H2165" s="61"/>
    </row>
    <row r="2166" spans="7:8" x14ac:dyDescent="0.2">
      <c r="G2166" s="61"/>
      <c r="H2166" s="61"/>
    </row>
    <row r="2167" spans="7:8" x14ac:dyDescent="0.2">
      <c r="G2167" s="61"/>
      <c r="H2167" s="61"/>
    </row>
    <row r="2168" spans="7:8" x14ac:dyDescent="0.2">
      <c r="G2168" s="61"/>
      <c r="H2168" s="61"/>
    </row>
    <row r="2169" spans="7:8" x14ac:dyDescent="0.2">
      <c r="G2169" s="61"/>
      <c r="H2169" s="61"/>
    </row>
    <row r="2173" spans="7:8" x14ac:dyDescent="0.2">
      <c r="G2173" s="61"/>
      <c r="H2173" s="61"/>
    </row>
    <row r="2175" spans="7:8" x14ac:dyDescent="0.2">
      <c r="G2175" s="61"/>
      <c r="H2175" s="61"/>
    </row>
    <row r="2176" spans="7:8" x14ac:dyDescent="0.2">
      <c r="G2176" s="61"/>
      <c r="H2176" s="61"/>
    </row>
    <row r="2177" spans="7:8" x14ac:dyDescent="0.2">
      <c r="G2177" s="61"/>
      <c r="H2177" s="61"/>
    </row>
    <row r="2178" spans="7:8" x14ac:dyDescent="0.2">
      <c r="G2178" s="61"/>
      <c r="H2178" s="61"/>
    </row>
    <row r="2179" spans="7:8" x14ac:dyDescent="0.2">
      <c r="G2179" s="61"/>
      <c r="H2179" s="61"/>
    </row>
    <row r="2180" spans="7:8" x14ac:dyDescent="0.2">
      <c r="G2180" s="61"/>
      <c r="H2180" s="61"/>
    </row>
    <row r="2181" spans="7:8" x14ac:dyDescent="0.2">
      <c r="G2181" s="61"/>
      <c r="H2181" s="61"/>
    </row>
    <row r="2182" spans="7:8" x14ac:dyDescent="0.2">
      <c r="G2182" s="61"/>
      <c r="H2182" s="61"/>
    </row>
    <row r="2183" spans="7:8" x14ac:dyDescent="0.2">
      <c r="G2183" s="61"/>
      <c r="H2183" s="61"/>
    </row>
    <row r="2184" spans="7:8" x14ac:dyDescent="0.2">
      <c r="G2184" s="61"/>
      <c r="H2184" s="61"/>
    </row>
    <row r="2185" spans="7:8" x14ac:dyDescent="0.2">
      <c r="G2185" s="61"/>
      <c r="H2185" s="61"/>
    </row>
    <row r="2186" spans="7:8" x14ac:dyDescent="0.2">
      <c r="G2186" s="61"/>
      <c r="H2186" s="61"/>
    </row>
    <row r="2187" spans="7:8" x14ac:dyDescent="0.2">
      <c r="G2187" s="61"/>
      <c r="H2187" s="61"/>
    </row>
    <row r="2188" spans="7:8" x14ac:dyDescent="0.2">
      <c r="G2188" s="61"/>
      <c r="H2188" s="61"/>
    </row>
    <row r="2194" spans="7:8" x14ac:dyDescent="0.2">
      <c r="G2194" s="61"/>
      <c r="H2194" s="61"/>
    </row>
    <row r="2195" spans="7:8" x14ac:dyDescent="0.2">
      <c r="G2195" s="61"/>
      <c r="H2195" s="61"/>
    </row>
    <row r="2196" spans="7:8" x14ac:dyDescent="0.2">
      <c r="G2196" s="61"/>
      <c r="H2196" s="61"/>
    </row>
    <row r="2197" spans="7:8" x14ac:dyDescent="0.2">
      <c r="G2197" s="61"/>
      <c r="H2197" s="61"/>
    </row>
    <row r="2198" spans="7:8" x14ac:dyDescent="0.2">
      <c r="G2198" s="61"/>
      <c r="H2198" s="61"/>
    </row>
    <row r="2199" spans="7:8" x14ac:dyDescent="0.2">
      <c r="G2199" s="61"/>
      <c r="H2199" s="61"/>
    </row>
    <row r="2200" spans="7:8" x14ac:dyDescent="0.2">
      <c r="G2200" s="61"/>
      <c r="H2200" s="61"/>
    </row>
    <row r="2201" spans="7:8" x14ac:dyDescent="0.2">
      <c r="G2201" s="61"/>
      <c r="H2201" s="61"/>
    </row>
    <row r="2207" spans="7:8" x14ac:dyDescent="0.2">
      <c r="G2207" s="61"/>
      <c r="H2207" s="61"/>
    </row>
    <row r="2208" spans="7:8" x14ac:dyDescent="0.2">
      <c r="G2208" s="61"/>
      <c r="H2208" s="61"/>
    </row>
    <row r="2209" spans="7:8" x14ac:dyDescent="0.2">
      <c r="G2209" s="61"/>
      <c r="H2209" s="61"/>
    </row>
    <row r="2210" spans="7:8" x14ac:dyDescent="0.2">
      <c r="G2210" s="61"/>
      <c r="H2210" s="61"/>
    </row>
    <row r="2211" spans="7:8" x14ac:dyDescent="0.2">
      <c r="G2211" s="61"/>
      <c r="H2211" s="61"/>
    </row>
    <row r="2212" spans="7:8" x14ac:dyDescent="0.2">
      <c r="G2212" s="61"/>
      <c r="H2212" s="61"/>
    </row>
    <row r="2213" spans="7:8" x14ac:dyDescent="0.2">
      <c r="G2213" s="61"/>
      <c r="H2213" s="61"/>
    </row>
    <row r="2214" spans="7:8" x14ac:dyDescent="0.2">
      <c r="G2214" s="61"/>
      <c r="H2214" s="61"/>
    </row>
    <row r="2215" spans="7:8" x14ac:dyDescent="0.2">
      <c r="G2215" s="61"/>
      <c r="H2215" s="61"/>
    </row>
    <row r="2216" spans="7:8" x14ac:dyDescent="0.2">
      <c r="G2216" s="61"/>
      <c r="H2216" s="61"/>
    </row>
    <row r="2218" spans="7:8" x14ac:dyDescent="0.2">
      <c r="G2218" s="61"/>
      <c r="H2218" s="61"/>
    </row>
    <row r="2219" spans="7:8" x14ac:dyDescent="0.2">
      <c r="G2219" s="61"/>
      <c r="H2219" s="61"/>
    </row>
    <row r="2220" spans="7:8" x14ac:dyDescent="0.2">
      <c r="G2220" s="61"/>
      <c r="H2220" s="61"/>
    </row>
    <row r="2221" spans="7:8" x14ac:dyDescent="0.2">
      <c r="G2221" s="61"/>
      <c r="H2221" s="61"/>
    </row>
    <row r="2222" spans="7:8" x14ac:dyDescent="0.2">
      <c r="G2222" s="61"/>
      <c r="H2222" s="61"/>
    </row>
    <row r="2223" spans="7:8" x14ac:dyDescent="0.2">
      <c r="G2223" s="61"/>
      <c r="H2223" s="61"/>
    </row>
    <row r="2224" spans="7:8" x14ac:dyDescent="0.2">
      <c r="G2224" s="61"/>
      <c r="H2224" s="61"/>
    </row>
    <row r="2225" spans="7:8" x14ac:dyDescent="0.2">
      <c r="G2225" s="61"/>
      <c r="H2225" s="61"/>
    </row>
    <row r="2226" spans="7:8" x14ac:dyDescent="0.2">
      <c r="G2226" s="61"/>
      <c r="H2226" s="61"/>
    </row>
    <row r="2230" spans="7:8" x14ac:dyDescent="0.2">
      <c r="G2230" s="61"/>
      <c r="H2230" s="61"/>
    </row>
    <row r="2232" spans="7:8" x14ac:dyDescent="0.2">
      <c r="G2232" s="61"/>
      <c r="H2232" s="61"/>
    </row>
    <row r="2233" spans="7:8" x14ac:dyDescent="0.2">
      <c r="G2233" s="61"/>
      <c r="H2233" s="61"/>
    </row>
    <row r="2234" spans="7:8" x14ac:dyDescent="0.2">
      <c r="G2234" s="61"/>
      <c r="H2234" s="61"/>
    </row>
    <row r="2235" spans="7:8" x14ac:dyDescent="0.2">
      <c r="G2235" s="61"/>
      <c r="H2235" s="61"/>
    </row>
    <row r="2236" spans="7:8" x14ac:dyDescent="0.2">
      <c r="G2236" s="61"/>
      <c r="H2236" s="61"/>
    </row>
    <row r="2237" spans="7:8" x14ac:dyDescent="0.2">
      <c r="G2237" s="61"/>
      <c r="H2237" s="61"/>
    </row>
    <row r="2238" spans="7:8" x14ac:dyDescent="0.2">
      <c r="G2238" s="61"/>
      <c r="H2238" s="61"/>
    </row>
    <row r="2239" spans="7:8" x14ac:dyDescent="0.2">
      <c r="G2239" s="61"/>
      <c r="H2239" s="61"/>
    </row>
    <row r="2240" spans="7:8" x14ac:dyDescent="0.2">
      <c r="G2240" s="61"/>
      <c r="H2240" s="61"/>
    </row>
    <row r="2241" spans="7:8" x14ac:dyDescent="0.2">
      <c r="G2241" s="61"/>
      <c r="H2241" s="61"/>
    </row>
    <row r="2242" spans="7:8" x14ac:dyDescent="0.2">
      <c r="G2242" s="61"/>
      <c r="H2242" s="61"/>
    </row>
    <row r="2243" spans="7:8" x14ac:dyDescent="0.2">
      <c r="G2243" s="61"/>
      <c r="H2243" s="61"/>
    </row>
    <row r="2244" spans="7:8" x14ac:dyDescent="0.2">
      <c r="G2244" s="61"/>
      <c r="H2244" s="61"/>
    </row>
    <row r="2245" spans="7:8" x14ac:dyDescent="0.2">
      <c r="G2245" s="61"/>
      <c r="H2245" s="61"/>
    </row>
    <row r="2246" spans="7:8" x14ac:dyDescent="0.2">
      <c r="G2246" s="61"/>
      <c r="H2246" s="61"/>
    </row>
    <row r="2253" spans="7:8" x14ac:dyDescent="0.2">
      <c r="G2253" s="61"/>
      <c r="H2253" s="61"/>
    </row>
    <row r="2254" spans="7:8" x14ac:dyDescent="0.2">
      <c r="G2254" s="61"/>
      <c r="H2254" s="61"/>
    </row>
    <row r="2255" spans="7:8" x14ac:dyDescent="0.2">
      <c r="G2255" s="61"/>
      <c r="H2255" s="61"/>
    </row>
    <row r="2256" spans="7:8" x14ac:dyDescent="0.2">
      <c r="G2256" s="61"/>
      <c r="H2256" s="61"/>
    </row>
    <row r="2257" spans="7:8" x14ac:dyDescent="0.2">
      <c r="G2257" s="61"/>
      <c r="H2257" s="61"/>
    </row>
    <row r="2258" spans="7:8" x14ac:dyDescent="0.2">
      <c r="G2258" s="61"/>
      <c r="H2258" s="61"/>
    </row>
    <row r="2259" spans="7:8" x14ac:dyDescent="0.2">
      <c r="G2259" s="61"/>
      <c r="H2259" s="61"/>
    </row>
    <row r="2260" spans="7:8" x14ac:dyDescent="0.2">
      <c r="G2260" s="61"/>
      <c r="H2260" s="61"/>
    </row>
    <row r="2261" spans="7:8" x14ac:dyDescent="0.2">
      <c r="G2261" s="61"/>
      <c r="H2261" s="61"/>
    </row>
    <row r="2262" spans="7:8" x14ac:dyDescent="0.2">
      <c r="G2262" s="61"/>
      <c r="H2262" s="61"/>
    </row>
    <row r="2269" spans="7:8" x14ac:dyDescent="0.2">
      <c r="G2269" s="61"/>
      <c r="H2269" s="61"/>
    </row>
    <row r="2270" spans="7:8" x14ac:dyDescent="0.2">
      <c r="G2270" s="61"/>
      <c r="H2270" s="61"/>
    </row>
    <row r="2277" spans="7:8" x14ac:dyDescent="0.2">
      <c r="G2277" s="61"/>
      <c r="H2277" s="61"/>
    </row>
    <row r="2278" spans="7:8" x14ac:dyDescent="0.2">
      <c r="G2278" s="61"/>
      <c r="H2278" s="61"/>
    </row>
    <row r="2279" spans="7:8" x14ac:dyDescent="0.2">
      <c r="G2279" s="61"/>
      <c r="H2279" s="61"/>
    </row>
    <row r="2280" spans="7:8" x14ac:dyDescent="0.2">
      <c r="G2280" s="61"/>
      <c r="H2280" s="61"/>
    </row>
    <row r="2281" spans="7:8" x14ac:dyDescent="0.2">
      <c r="G2281" s="61"/>
      <c r="H2281" s="61"/>
    </row>
    <row r="2282" spans="7:8" x14ac:dyDescent="0.2">
      <c r="G2282" s="61"/>
      <c r="H2282" s="61"/>
    </row>
    <row r="2283" spans="7:8" x14ac:dyDescent="0.2">
      <c r="G2283" s="61"/>
      <c r="H2283" s="61"/>
    </row>
    <row r="2284" spans="7:8" x14ac:dyDescent="0.2">
      <c r="G2284" s="61"/>
      <c r="H2284" s="61"/>
    </row>
    <row r="2285" spans="7:8" x14ac:dyDescent="0.2">
      <c r="G2285" s="61"/>
      <c r="H2285" s="61"/>
    </row>
    <row r="2286" spans="7:8" x14ac:dyDescent="0.2">
      <c r="G2286" s="61"/>
      <c r="H2286" s="61"/>
    </row>
    <row r="2287" spans="7:8" x14ac:dyDescent="0.2">
      <c r="G2287" s="61"/>
      <c r="H2287" s="61"/>
    </row>
    <row r="2288" spans="7:8" x14ac:dyDescent="0.2">
      <c r="G2288" s="61"/>
      <c r="H2288" s="61"/>
    </row>
    <row r="2289" spans="7:8" x14ac:dyDescent="0.2">
      <c r="G2289" s="61"/>
      <c r="H2289" s="61"/>
    </row>
    <row r="2290" spans="7:8" x14ac:dyDescent="0.2">
      <c r="G2290" s="61"/>
      <c r="H2290" s="61"/>
    </row>
    <row r="2294" spans="7:8" x14ac:dyDescent="0.2">
      <c r="G2294" s="61"/>
      <c r="H2294" s="61"/>
    </row>
    <row r="2295" spans="7:8" x14ac:dyDescent="0.2">
      <c r="G2295" s="61"/>
      <c r="H2295" s="61"/>
    </row>
    <row r="2296" spans="7:8" x14ac:dyDescent="0.2">
      <c r="G2296" s="61"/>
      <c r="H2296" s="61"/>
    </row>
    <row r="2297" spans="7:8" x14ac:dyDescent="0.2">
      <c r="G2297" s="61"/>
      <c r="H2297" s="61"/>
    </row>
    <row r="2298" spans="7:8" x14ac:dyDescent="0.2">
      <c r="G2298" s="61"/>
      <c r="H2298" s="61"/>
    </row>
    <row r="2299" spans="7:8" x14ac:dyDescent="0.2">
      <c r="G2299" s="61"/>
      <c r="H2299" s="61"/>
    </row>
    <row r="2300" spans="7:8" x14ac:dyDescent="0.2">
      <c r="G2300" s="61"/>
      <c r="H2300" s="61"/>
    </row>
    <row r="2301" spans="7:8" x14ac:dyDescent="0.2">
      <c r="G2301" s="61"/>
      <c r="H2301" s="61"/>
    </row>
    <row r="2302" spans="7:8" x14ac:dyDescent="0.2">
      <c r="G2302" s="61"/>
      <c r="H2302" s="61"/>
    </row>
    <row r="2303" spans="7:8" x14ac:dyDescent="0.2">
      <c r="G2303" s="61"/>
      <c r="H2303" s="61"/>
    </row>
    <row r="2304" spans="7:8" x14ac:dyDescent="0.2">
      <c r="G2304" s="61"/>
      <c r="H2304" s="61"/>
    </row>
    <row r="2308" spans="7:8" x14ac:dyDescent="0.2">
      <c r="G2308" s="61"/>
      <c r="H2308" s="61"/>
    </row>
    <row r="2309" spans="7:8" x14ac:dyDescent="0.2">
      <c r="G2309" s="61"/>
      <c r="H2309" s="61"/>
    </row>
    <row r="2311" spans="7:8" x14ac:dyDescent="0.2">
      <c r="G2311" s="61"/>
      <c r="H2311" s="61"/>
    </row>
    <row r="2312" spans="7:8" x14ac:dyDescent="0.2">
      <c r="G2312" s="61"/>
      <c r="H2312" s="61"/>
    </row>
    <row r="2313" spans="7:8" x14ac:dyDescent="0.2">
      <c r="G2313" s="61"/>
      <c r="H2313" s="61"/>
    </row>
    <row r="2314" spans="7:8" x14ac:dyDescent="0.2">
      <c r="G2314" s="61"/>
      <c r="H2314" s="61"/>
    </row>
    <row r="2315" spans="7:8" x14ac:dyDescent="0.2">
      <c r="G2315" s="61"/>
      <c r="H2315" s="61"/>
    </row>
    <row r="2316" spans="7:8" x14ac:dyDescent="0.2">
      <c r="G2316" s="61"/>
      <c r="H2316" s="61"/>
    </row>
    <row r="2317" spans="7:8" x14ac:dyDescent="0.2">
      <c r="G2317" s="61"/>
      <c r="H2317" s="61"/>
    </row>
    <row r="2318" spans="7:8" x14ac:dyDescent="0.2">
      <c r="G2318" s="61"/>
      <c r="H2318" s="61"/>
    </row>
    <row r="2319" spans="7:8" x14ac:dyDescent="0.2">
      <c r="G2319" s="61"/>
      <c r="H2319" s="61"/>
    </row>
    <row r="2320" spans="7:8" x14ac:dyDescent="0.2">
      <c r="G2320" s="61"/>
      <c r="H2320" s="61"/>
    </row>
    <row r="2321" spans="7:8" x14ac:dyDescent="0.2">
      <c r="G2321" s="61"/>
      <c r="H2321" s="61"/>
    </row>
    <row r="2322" spans="7:8" x14ac:dyDescent="0.2">
      <c r="G2322" s="61"/>
      <c r="H2322" s="61"/>
    </row>
    <row r="2323" spans="7:8" x14ac:dyDescent="0.2">
      <c r="G2323" s="61"/>
      <c r="H2323" s="61"/>
    </row>
    <row r="2324" spans="7:8" x14ac:dyDescent="0.2">
      <c r="G2324" s="61"/>
      <c r="H2324" s="61"/>
    </row>
    <row r="2325" spans="7:8" x14ac:dyDescent="0.2">
      <c r="G2325" s="61"/>
      <c r="H2325" s="61"/>
    </row>
    <row r="2326" spans="7:8" x14ac:dyDescent="0.2">
      <c r="G2326" s="61"/>
      <c r="H2326" s="61"/>
    </row>
    <row r="2333" spans="7:8" x14ac:dyDescent="0.2">
      <c r="G2333" s="61"/>
      <c r="H2333" s="61"/>
    </row>
    <row r="2334" spans="7:8" x14ac:dyDescent="0.2">
      <c r="G2334" s="61"/>
      <c r="H2334" s="61"/>
    </row>
    <row r="2335" spans="7:8" x14ac:dyDescent="0.2">
      <c r="G2335" s="61"/>
      <c r="H2335" s="61"/>
    </row>
    <row r="2336" spans="7:8" x14ac:dyDescent="0.2">
      <c r="G2336" s="61"/>
      <c r="H2336" s="61"/>
    </row>
    <row r="2337" spans="7:8" x14ac:dyDescent="0.2">
      <c r="G2337" s="61"/>
      <c r="H2337" s="61"/>
    </row>
    <row r="2338" spans="7:8" x14ac:dyDescent="0.2">
      <c r="G2338" s="61"/>
      <c r="H2338" s="61"/>
    </row>
    <row r="2339" spans="7:8" x14ac:dyDescent="0.2">
      <c r="G2339" s="61"/>
      <c r="H2339" s="61"/>
    </row>
    <row r="2340" spans="7:8" x14ac:dyDescent="0.2">
      <c r="G2340" s="61"/>
      <c r="H2340" s="61"/>
    </row>
    <row r="2341" spans="7:8" x14ac:dyDescent="0.2">
      <c r="G2341" s="61"/>
      <c r="H2341" s="61"/>
    </row>
    <row r="2342" spans="7:8" x14ac:dyDescent="0.2">
      <c r="G2342" s="61"/>
      <c r="H2342" s="61"/>
    </row>
    <row r="2343" spans="7:8" x14ac:dyDescent="0.2">
      <c r="G2343" s="61"/>
      <c r="H2343" s="61"/>
    </row>
    <row r="2344" spans="7:8" x14ac:dyDescent="0.2">
      <c r="G2344" s="61"/>
      <c r="H2344" s="61"/>
    </row>
    <row r="2345" spans="7:8" x14ac:dyDescent="0.2">
      <c r="G2345" s="61"/>
      <c r="H2345" s="61"/>
    </row>
    <row r="2346" spans="7:8" x14ac:dyDescent="0.2">
      <c r="G2346" s="61"/>
      <c r="H2346" s="61"/>
    </row>
    <row r="2347" spans="7:8" x14ac:dyDescent="0.2">
      <c r="G2347" s="61"/>
      <c r="H2347" s="61"/>
    </row>
    <row r="2348" spans="7:8" x14ac:dyDescent="0.2">
      <c r="G2348" s="61"/>
      <c r="H2348" s="61"/>
    </row>
    <row r="2349" spans="7:8" x14ac:dyDescent="0.2">
      <c r="G2349" s="61"/>
      <c r="H2349" s="61"/>
    </row>
    <row r="2350" spans="7:8" x14ac:dyDescent="0.2">
      <c r="G2350" s="61"/>
      <c r="H2350" s="61"/>
    </row>
    <row r="2351" spans="7:8" x14ac:dyDescent="0.2">
      <c r="G2351" s="61"/>
      <c r="H2351" s="61"/>
    </row>
    <row r="2352" spans="7:8" x14ac:dyDescent="0.2">
      <c r="G2352" s="61"/>
      <c r="H2352" s="61"/>
    </row>
    <row r="2353" spans="7:8" x14ac:dyDescent="0.2">
      <c r="G2353" s="61"/>
      <c r="H2353" s="61"/>
    </row>
    <row r="2354" spans="7:8" x14ac:dyDescent="0.2">
      <c r="G2354" s="61"/>
      <c r="H2354" s="61"/>
    </row>
    <row r="2357" spans="7:8" x14ac:dyDescent="0.2">
      <c r="G2357" s="61"/>
      <c r="H2357" s="61"/>
    </row>
    <row r="2358" spans="7:8" x14ac:dyDescent="0.2">
      <c r="G2358" s="61"/>
      <c r="H2358" s="61"/>
    </row>
    <row r="2359" spans="7:8" x14ac:dyDescent="0.2">
      <c r="G2359" s="61"/>
      <c r="H2359" s="61"/>
    </row>
    <row r="2360" spans="7:8" x14ac:dyDescent="0.2">
      <c r="G2360" s="61"/>
      <c r="H2360" s="61"/>
    </row>
    <row r="2361" spans="7:8" x14ac:dyDescent="0.2">
      <c r="G2361" s="61"/>
      <c r="H2361" s="61"/>
    </row>
    <row r="2362" spans="7:8" x14ac:dyDescent="0.2">
      <c r="G2362" s="61"/>
      <c r="H2362" s="61"/>
    </row>
    <row r="2363" spans="7:8" x14ac:dyDescent="0.2">
      <c r="G2363" s="61"/>
      <c r="H2363" s="61"/>
    </row>
    <row r="2367" spans="7:8" x14ac:dyDescent="0.2">
      <c r="G2367" s="61"/>
      <c r="H2367" s="61"/>
    </row>
    <row r="2368" spans="7:8" x14ac:dyDescent="0.2">
      <c r="G2368" s="61"/>
      <c r="H2368" s="61"/>
    </row>
    <row r="2369" spans="7:8" x14ac:dyDescent="0.2">
      <c r="G2369" s="61"/>
      <c r="H2369" s="61"/>
    </row>
    <row r="2371" spans="7:8" x14ac:dyDescent="0.2">
      <c r="G2371" s="61"/>
      <c r="H2371" s="61"/>
    </row>
    <row r="2372" spans="7:8" x14ac:dyDescent="0.2">
      <c r="G2372" s="61"/>
      <c r="H2372" s="61"/>
    </row>
    <row r="2373" spans="7:8" x14ac:dyDescent="0.2">
      <c r="G2373" s="61"/>
      <c r="H2373" s="61"/>
    </row>
    <row r="2374" spans="7:8" x14ac:dyDescent="0.2">
      <c r="G2374" s="61"/>
      <c r="H2374" s="61"/>
    </row>
    <row r="2375" spans="7:8" x14ac:dyDescent="0.2">
      <c r="G2375" s="61"/>
      <c r="H2375" s="61"/>
    </row>
    <row r="2376" spans="7:8" x14ac:dyDescent="0.2">
      <c r="G2376" s="61"/>
      <c r="H2376" s="61"/>
    </row>
    <row r="2377" spans="7:8" x14ac:dyDescent="0.2">
      <c r="G2377" s="61"/>
      <c r="H2377" s="61"/>
    </row>
    <row r="2378" spans="7:8" x14ac:dyDescent="0.2">
      <c r="G2378" s="61"/>
      <c r="H2378" s="61"/>
    </row>
    <row r="2379" spans="7:8" x14ac:dyDescent="0.2">
      <c r="G2379" s="61"/>
      <c r="H2379" s="61"/>
    </row>
    <row r="2380" spans="7:8" x14ac:dyDescent="0.2">
      <c r="G2380" s="61"/>
      <c r="H2380" s="61"/>
    </row>
    <row r="2381" spans="7:8" x14ac:dyDescent="0.2">
      <c r="G2381" s="61"/>
      <c r="H2381" s="61"/>
    </row>
    <row r="2382" spans="7:8" x14ac:dyDescent="0.2">
      <c r="G2382" s="61"/>
      <c r="H2382" s="61"/>
    </row>
    <row r="2383" spans="7:8" x14ac:dyDescent="0.2">
      <c r="G2383" s="61"/>
      <c r="H2383" s="61"/>
    </row>
    <row r="2384" spans="7:8" x14ac:dyDescent="0.2">
      <c r="G2384" s="61"/>
      <c r="H2384" s="61"/>
    </row>
    <row r="2390" spans="7:8" x14ac:dyDescent="0.2">
      <c r="G2390" s="61"/>
      <c r="H2390" s="61"/>
    </row>
    <row r="2391" spans="7:8" x14ac:dyDescent="0.2">
      <c r="G2391" s="61"/>
      <c r="H2391" s="61"/>
    </row>
    <row r="2392" spans="7:8" x14ac:dyDescent="0.2">
      <c r="G2392" s="61"/>
      <c r="H2392" s="61"/>
    </row>
    <row r="2393" spans="7:8" x14ac:dyDescent="0.2">
      <c r="G2393" s="61"/>
      <c r="H2393" s="61"/>
    </row>
    <row r="2394" spans="7:8" x14ac:dyDescent="0.2">
      <c r="G2394" s="61"/>
      <c r="H2394" s="61"/>
    </row>
    <row r="2395" spans="7:8" x14ac:dyDescent="0.2">
      <c r="G2395" s="61"/>
      <c r="H2395" s="61"/>
    </row>
    <row r="2396" spans="7:8" x14ac:dyDescent="0.2">
      <c r="G2396" s="61"/>
      <c r="H2396" s="61"/>
    </row>
    <row r="2397" spans="7:8" x14ac:dyDescent="0.2">
      <c r="G2397" s="61"/>
      <c r="H2397" s="61"/>
    </row>
    <row r="2398" spans="7:8" x14ac:dyDescent="0.2">
      <c r="G2398" s="61"/>
      <c r="H2398" s="61"/>
    </row>
    <row r="2399" spans="7:8" x14ac:dyDescent="0.2">
      <c r="G2399" s="61"/>
      <c r="H2399" s="61"/>
    </row>
    <row r="2405" spans="7:8" x14ac:dyDescent="0.2">
      <c r="G2405" s="61"/>
      <c r="H2405" s="61"/>
    </row>
    <row r="2406" spans="7:8" x14ac:dyDescent="0.2">
      <c r="G2406" s="61"/>
      <c r="H2406" s="61"/>
    </row>
    <row r="2407" spans="7:8" x14ac:dyDescent="0.2">
      <c r="G2407" s="61"/>
      <c r="H2407" s="61"/>
    </row>
    <row r="2408" spans="7:8" x14ac:dyDescent="0.2">
      <c r="G2408" s="61"/>
      <c r="H2408" s="61"/>
    </row>
    <row r="2409" spans="7:8" x14ac:dyDescent="0.2">
      <c r="G2409" s="61"/>
      <c r="H2409" s="61"/>
    </row>
    <row r="2410" spans="7:8" x14ac:dyDescent="0.2">
      <c r="G2410" s="61"/>
      <c r="H2410" s="61"/>
    </row>
    <row r="2417" spans="7:8" x14ac:dyDescent="0.2">
      <c r="G2417" s="61"/>
      <c r="H2417" s="61"/>
    </row>
    <row r="2418" spans="7:8" x14ac:dyDescent="0.2">
      <c r="G2418" s="61"/>
      <c r="H2418" s="61"/>
    </row>
    <row r="2419" spans="7:8" x14ac:dyDescent="0.2">
      <c r="G2419" s="61"/>
      <c r="H2419" s="61"/>
    </row>
    <row r="2420" spans="7:8" x14ac:dyDescent="0.2">
      <c r="G2420" s="61"/>
      <c r="H2420" s="61"/>
    </row>
    <row r="2421" spans="7:8" x14ac:dyDescent="0.2">
      <c r="G2421" s="61"/>
      <c r="H2421" s="61"/>
    </row>
    <row r="2422" spans="7:8" x14ac:dyDescent="0.2">
      <c r="G2422" s="61"/>
      <c r="H2422" s="61"/>
    </row>
    <row r="2423" spans="7:8" x14ac:dyDescent="0.2">
      <c r="G2423" s="61"/>
      <c r="H2423" s="61"/>
    </row>
    <row r="2424" spans="7:8" x14ac:dyDescent="0.2">
      <c r="G2424" s="61"/>
      <c r="H2424" s="61"/>
    </row>
    <row r="2425" spans="7:8" x14ac:dyDescent="0.2">
      <c r="G2425" s="61"/>
      <c r="H2425" s="61"/>
    </row>
    <row r="2426" spans="7:8" x14ac:dyDescent="0.2">
      <c r="G2426" s="61"/>
      <c r="H2426" s="61"/>
    </row>
    <row r="2427" spans="7:8" x14ac:dyDescent="0.2">
      <c r="G2427" s="61"/>
      <c r="H2427" s="61"/>
    </row>
    <row r="2428" spans="7:8" x14ac:dyDescent="0.2">
      <c r="G2428" s="61"/>
      <c r="H2428" s="61"/>
    </row>
    <row r="2432" spans="7:8" x14ac:dyDescent="0.2">
      <c r="G2432" s="61"/>
      <c r="H2432" s="61"/>
    </row>
    <row r="2433" spans="7:8" x14ac:dyDescent="0.2">
      <c r="G2433" s="61"/>
      <c r="H2433" s="61"/>
    </row>
    <row r="2434" spans="7:8" x14ac:dyDescent="0.2">
      <c r="G2434" s="61"/>
      <c r="H2434" s="61"/>
    </row>
    <row r="2435" spans="7:8" x14ac:dyDescent="0.2">
      <c r="G2435" s="61"/>
      <c r="H2435" s="61"/>
    </row>
    <row r="2436" spans="7:8" x14ac:dyDescent="0.2">
      <c r="G2436" s="61"/>
      <c r="H2436" s="61"/>
    </row>
    <row r="2437" spans="7:8" x14ac:dyDescent="0.2">
      <c r="G2437" s="61"/>
      <c r="H2437" s="61"/>
    </row>
    <row r="2438" spans="7:8" x14ac:dyDescent="0.2">
      <c r="G2438" s="61"/>
      <c r="H2438" s="61"/>
    </row>
    <row r="2439" spans="7:8" x14ac:dyDescent="0.2">
      <c r="G2439" s="61"/>
      <c r="H2439" s="61"/>
    </row>
    <row r="2440" spans="7:8" x14ac:dyDescent="0.2">
      <c r="G2440" s="61"/>
      <c r="H2440" s="61"/>
    </row>
    <row r="2441" spans="7:8" x14ac:dyDescent="0.2">
      <c r="G2441" s="61"/>
      <c r="H2441" s="61"/>
    </row>
    <row r="2442" spans="7:8" x14ac:dyDescent="0.2">
      <c r="G2442" s="61"/>
      <c r="H2442" s="61"/>
    </row>
    <row r="2443" spans="7:8" x14ac:dyDescent="0.2">
      <c r="G2443" s="61"/>
      <c r="H2443" s="61"/>
    </row>
    <row r="2447" spans="7:8" x14ac:dyDescent="0.2">
      <c r="G2447" s="61"/>
      <c r="H2447" s="61"/>
    </row>
    <row r="2448" spans="7:8" x14ac:dyDescent="0.2">
      <c r="G2448" s="61"/>
      <c r="H2448" s="61"/>
    </row>
    <row r="2449" spans="7:8" x14ac:dyDescent="0.2">
      <c r="G2449" s="61"/>
      <c r="H2449" s="61"/>
    </row>
    <row r="2450" spans="7:8" x14ac:dyDescent="0.2">
      <c r="G2450" s="61"/>
      <c r="H2450" s="61"/>
    </row>
    <row r="2451" spans="7:8" x14ac:dyDescent="0.2">
      <c r="G2451" s="61"/>
      <c r="H2451" s="61"/>
    </row>
    <row r="2452" spans="7:8" x14ac:dyDescent="0.2">
      <c r="G2452" s="61"/>
      <c r="H2452" s="61"/>
    </row>
    <row r="2454" spans="7:8" x14ac:dyDescent="0.2">
      <c r="G2454" s="61"/>
      <c r="H2454" s="61"/>
    </row>
    <row r="2455" spans="7:8" x14ac:dyDescent="0.2">
      <c r="G2455" s="61"/>
      <c r="H2455" s="61"/>
    </row>
    <row r="2456" spans="7:8" x14ac:dyDescent="0.2">
      <c r="G2456" s="61"/>
      <c r="H2456" s="61"/>
    </row>
    <row r="2457" spans="7:8" x14ac:dyDescent="0.2">
      <c r="G2457" s="61"/>
      <c r="H2457" s="61"/>
    </row>
    <row r="2458" spans="7:8" x14ac:dyDescent="0.2">
      <c r="G2458" s="61"/>
      <c r="H2458" s="61"/>
    </row>
    <row r="2459" spans="7:8" x14ac:dyDescent="0.2">
      <c r="G2459" s="61"/>
      <c r="H2459" s="61"/>
    </row>
    <row r="2460" spans="7:8" x14ac:dyDescent="0.2">
      <c r="G2460" s="61"/>
      <c r="H2460" s="61"/>
    </row>
    <row r="2461" spans="7:8" x14ac:dyDescent="0.2">
      <c r="G2461" s="61"/>
      <c r="H2461" s="61"/>
    </row>
    <row r="2462" spans="7:8" x14ac:dyDescent="0.2">
      <c r="G2462" s="61"/>
      <c r="H2462" s="61"/>
    </row>
    <row r="2463" spans="7:8" x14ac:dyDescent="0.2">
      <c r="G2463" s="61"/>
      <c r="H2463" s="61"/>
    </row>
    <row r="2464" spans="7:8" x14ac:dyDescent="0.2">
      <c r="G2464" s="61"/>
      <c r="H2464" s="61"/>
    </row>
    <row r="2465" spans="7:8" x14ac:dyDescent="0.2">
      <c r="G2465" s="61"/>
      <c r="H2465" s="61"/>
    </row>
    <row r="2466" spans="7:8" x14ac:dyDescent="0.2">
      <c r="G2466" s="61"/>
      <c r="H2466" s="61"/>
    </row>
    <row r="2467" spans="7:8" x14ac:dyDescent="0.2">
      <c r="G2467" s="61"/>
      <c r="H2467" s="61"/>
    </row>
    <row r="2468" spans="7:8" x14ac:dyDescent="0.2">
      <c r="G2468" s="61"/>
      <c r="H2468" s="61"/>
    </row>
    <row r="2476" spans="7:8" x14ac:dyDescent="0.2">
      <c r="G2476" s="61"/>
      <c r="H2476" s="61"/>
    </row>
    <row r="2477" spans="7:8" x14ac:dyDescent="0.2">
      <c r="G2477" s="61"/>
      <c r="H2477" s="61"/>
    </row>
    <row r="2478" spans="7:8" x14ac:dyDescent="0.2">
      <c r="G2478" s="61"/>
      <c r="H2478" s="61"/>
    </row>
    <row r="2479" spans="7:8" x14ac:dyDescent="0.2">
      <c r="G2479" s="61"/>
      <c r="H2479" s="61"/>
    </row>
    <row r="2480" spans="7:8" x14ac:dyDescent="0.2">
      <c r="G2480" s="61"/>
      <c r="H2480" s="61"/>
    </row>
    <row r="2486" spans="7:8" x14ac:dyDescent="0.2">
      <c r="G2486" s="61"/>
      <c r="H2486" s="61"/>
    </row>
    <row r="2487" spans="7:8" x14ac:dyDescent="0.2">
      <c r="G2487" s="61"/>
      <c r="H2487" s="61"/>
    </row>
    <row r="2488" spans="7:8" x14ac:dyDescent="0.2">
      <c r="G2488" s="61"/>
      <c r="H2488" s="61"/>
    </row>
    <row r="2489" spans="7:8" x14ac:dyDescent="0.2">
      <c r="G2489" s="61"/>
      <c r="H2489" s="61"/>
    </row>
    <row r="2490" spans="7:8" x14ac:dyDescent="0.2">
      <c r="G2490" s="61"/>
      <c r="H2490" s="61"/>
    </row>
    <row r="2491" spans="7:8" x14ac:dyDescent="0.2">
      <c r="G2491" s="61"/>
      <c r="H2491" s="61"/>
    </row>
    <row r="2492" spans="7:8" x14ac:dyDescent="0.2">
      <c r="G2492" s="61"/>
      <c r="H2492" s="61"/>
    </row>
    <row r="2493" spans="7:8" x14ac:dyDescent="0.2">
      <c r="G2493" s="61"/>
      <c r="H2493" s="61"/>
    </row>
    <row r="2494" spans="7:8" x14ac:dyDescent="0.2">
      <c r="G2494" s="61"/>
      <c r="H2494" s="61"/>
    </row>
    <row r="2495" spans="7:8" x14ac:dyDescent="0.2">
      <c r="G2495" s="61"/>
      <c r="H2495" s="61"/>
    </row>
    <row r="2496" spans="7:8" x14ac:dyDescent="0.2">
      <c r="G2496" s="61"/>
      <c r="H2496" s="61"/>
    </row>
    <row r="2497" spans="7:8" x14ac:dyDescent="0.2">
      <c r="G2497" s="61"/>
      <c r="H2497" s="61"/>
    </row>
    <row r="2498" spans="7:8" x14ac:dyDescent="0.2">
      <c r="G2498" s="61"/>
      <c r="H2498" s="61"/>
    </row>
    <row r="2499" spans="7:8" x14ac:dyDescent="0.2">
      <c r="G2499" s="61"/>
      <c r="H2499" s="61"/>
    </row>
    <row r="2500" spans="7:8" x14ac:dyDescent="0.2">
      <c r="G2500" s="61"/>
      <c r="H2500" s="61"/>
    </row>
    <row r="2501" spans="7:8" x14ac:dyDescent="0.2">
      <c r="G2501" s="61"/>
      <c r="H2501" s="61"/>
    </row>
    <row r="2502" spans="7:8" x14ac:dyDescent="0.2">
      <c r="G2502" s="61"/>
      <c r="H2502" s="61"/>
    </row>
    <row r="2503" spans="7:8" x14ac:dyDescent="0.2">
      <c r="G2503" s="61"/>
      <c r="H2503" s="61"/>
    </row>
    <row r="2504" spans="7:8" x14ac:dyDescent="0.2">
      <c r="G2504" s="61"/>
      <c r="H2504" s="61"/>
    </row>
    <row r="2505" spans="7:8" x14ac:dyDescent="0.2">
      <c r="G2505" s="61"/>
      <c r="H2505" s="61"/>
    </row>
    <row r="2506" spans="7:8" x14ac:dyDescent="0.2">
      <c r="G2506" s="61"/>
      <c r="H2506" s="61"/>
    </row>
    <row r="2507" spans="7:8" x14ac:dyDescent="0.2">
      <c r="G2507" s="61"/>
      <c r="H2507" s="61"/>
    </row>
    <row r="2508" spans="7:8" x14ac:dyDescent="0.2">
      <c r="G2508" s="61"/>
      <c r="H2508" s="61"/>
    </row>
    <row r="2514" spans="7:8" x14ac:dyDescent="0.2">
      <c r="G2514" s="61"/>
      <c r="H2514" s="61"/>
    </row>
    <row r="2515" spans="7:8" x14ac:dyDescent="0.2">
      <c r="G2515" s="61"/>
      <c r="H2515" s="61"/>
    </row>
    <row r="2516" spans="7:8" x14ac:dyDescent="0.2">
      <c r="G2516" s="61"/>
      <c r="H2516" s="61"/>
    </row>
    <row r="2517" spans="7:8" x14ac:dyDescent="0.2">
      <c r="G2517" s="61"/>
      <c r="H2517" s="61"/>
    </row>
    <row r="2518" spans="7:8" x14ac:dyDescent="0.2">
      <c r="G2518" s="61"/>
      <c r="H2518" s="61"/>
    </row>
    <row r="2519" spans="7:8" x14ac:dyDescent="0.2">
      <c r="G2519" s="61"/>
      <c r="H2519" s="61"/>
    </row>
    <row r="2520" spans="7:8" x14ac:dyDescent="0.2">
      <c r="G2520" s="61"/>
      <c r="H2520" s="61"/>
    </row>
    <row r="2521" spans="7:8" x14ac:dyDescent="0.2">
      <c r="G2521" s="61"/>
      <c r="H2521" s="61"/>
    </row>
    <row r="2522" spans="7:8" x14ac:dyDescent="0.2">
      <c r="G2522" s="61"/>
      <c r="H2522" s="61"/>
    </row>
    <row r="2523" spans="7:8" x14ac:dyDescent="0.2">
      <c r="G2523" s="61"/>
      <c r="H2523" s="61"/>
    </row>
    <row r="2524" spans="7:8" x14ac:dyDescent="0.2">
      <c r="G2524" s="61"/>
      <c r="H2524" s="61"/>
    </row>
    <row r="2525" spans="7:8" x14ac:dyDescent="0.2">
      <c r="G2525" s="61"/>
      <c r="H2525" s="61"/>
    </row>
    <row r="2526" spans="7:8" x14ac:dyDescent="0.2">
      <c r="G2526" s="61"/>
      <c r="H2526" s="61"/>
    </row>
    <row r="2528" spans="7:8" x14ac:dyDescent="0.2">
      <c r="G2528" s="61"/>
      <c r="H2528" s="61"/>
    </row>
    <row r="2529" spans="7:8" x14ac:dyDescent="0.2">
      <c r="G2529" s="61"/>
      <c r="H2529" s="61"/>
    </row>
    <row r="2530" spans="7:8" x14ac:dyDescent="0.2">
      <c r="G2530" s="61"/>
      <c r="H2530" s="61"/>
    </row>
    <row r="2537" spans="7:8" x14ac:dyDescent="0.2">
      <c r="G2537" s="61"/>
      <c r="H2537" s="61"/>
    </row>
    <row r="2538" spans="7:8" x14ac:dyDescent="0.2">
      <c r="G2538" s="61"/>
      <c r="H2538" s="61"/>
    </row>
    <row r="2539" spans="7:8" x14ac:dyDescent="0.2">
      <c r="G2539" s="61"/>
      <c r="H2539" s="61"/>
    </row>
    <row r="2540" spans="7:8" x14ac:dyDescent="0.2">
      <c r="G2540" s="61"/>
      <c r="H2540" s="61"/>
    </row>
    <row r="2541" spans="7:8" x14ac:dyDescent="0.2">
      <c r="G2541" s="61"/>
      <c r="H2541" s="61"/>
    </row>
    <row r="2542" spans="7:8" x14ac:dyDescent="0.2">
      <c r="G2542" s="61"/>
      <c r="H2542" s="61"/>
    </row>
    <row r="2543" spans="7:8" x14ac:dyDescent="0.2">
      <c r="G2543" s="61"/>
      <c r="H2543" s="61"/>
    </row>
    <row r="2544" spans="7:8" x14ac:dyDescent="0.2">
      <c r="G2544" s="61"/>
      <c r="H2544" s="61"/>
    </row>
    <row r="2545" spans="7:8" x14ac:dyDescent="0.2">
      <c r="G2545" s="61"/>
      <c r="H2545" s="61"/>
    </row>
    <row r="2546" spans="7:8" x14ac:dyDescent="0.2">
      <c r="G2546" s="61"/>
      <c r="H2546" s="61"/>
    </row>
    <row r="2547" spans="7:8" x14ac:dyDescent="0.2">
      <c r="G2547" s="61"/>
      <c r="H2547" s="61"/>
    </row>
    <row r="2548" spans="7:8" x14ac:dyDescent="0.2">
      <c r="G2548" s="61"/>
      <c r="H2548" s="61"/>
    </row>
    <row r="2550" spans="7:8" x14ac:dyDescent="0.2">
      <c r="G2550" s="61"/>
      <c r="H2550" s="61"/>
    </row>
    <row r="2552" spans="7:8" x14ac:dyDescent="0.2">
      <c r="G2552" s="61"/>
      <c r="H2552" s="61"/>
    </row>
    <row r="2553" spans="7:8" x14ac:dyDescent="0.2">
      <c r="G2553" s="61"/>
      <c r="H2553" s="61"/>
    </row>
    <row r="2554" spans="7:8" x14ac:dyDescent="0.2">
      <c r="G2554" s="61"/>
      <c r="H2554" s="61"/>
    </row>
    <row r="2555" spans="7:8" x14ac:dyDescent="0.2">
      <c r="G2555" s="61"/>
      <c r="H2555" s="61"/>
    </row>
    <row r="2556" spans="7:8" x14ac:dyDescent="0.2">
      <c r="G2556" s="61"/>
      <c r="H2556" s="61"/>
    </row>
    <row r="2557" spans="7:8" x14ac:dyDescent="0.2">
      <c r="G2557" s="61"/>
      <c r="H2557" s="61"/>
    </row>
    <row r="2558" spans="7:8" x14ac:dyDescent="0.2">
      <c r="G2558" s="61"/>
      <c r="H2558" s="61"/>
    </row>
    <row r="2559" spans="7:8" x14ac:dyDescent="0.2">
      <c r="G2559" s="61"/>
      <c r="H2559" s="61"/>
    </row>
    <row r="2560" spans="7:8" x14ac:dyDescent="0.2">
      <c r="G2560" s="61"/>
      <c r="H2560" s="61"/>
    </row>
    <row r="2561" spans="7:8" x14ac:dyDescent="0.2">
      <c r="G2561" s="61"/>
      <c r="H2561" s="61"/>
    </row>
    <row r="2562" spans="7:8" x14ac:dyDescent="0.2">
      <c r="G2562" s="61"/>
      <c r="H2562" s="61"/>
    </row>
    <row r="2563" spans="7:8" x14ac:dyDescent="0.2">
      <c r="G2563" s="61"/>
      <c r="H2563" s="61"/>
    </row>
    <row r="2564" spans="7:8" x14ac:dyDescent="0.2">
      <c r="G2564" s="61"/>
      <c r="H2564" s="61"/>
    </row>
    <row r="2565" spans="7:8" x14ac:dyDescent="0.2">
      <c r="G2565" s="61"/>
      <c r="H2565" s="61"/>
    </row>
    <row r="2570" spans="7:8" x14ac:dyDescent="0.2">
      <c r="G2570" s="61"/>
      <c r="H2570" s="61"/>
    </row>
    <row r="2571" spans="7:8" x14ac:dyDescent="0.2">
      <c r="G2571" s="61"/>
      <c r="H2571" s="61"/>
    </row>
    <row r="2572" spans="7:8" x14ac:dyDescent="0.2">
      <c r="G2572" s="61"/>
      <c r="H2572" s="61"/>
    </row>
    <row r="2573" spans="7:8" x14ac:dyDescent="0.2">
      <c r="G2573" s="61"/>
      <c r="H2573" s="61"/>
    </row>
    <row r="2574" spans="7:8" x14ac:dyDescent="0.2">
      <c r="G2574" s="61"/>
      <c r="H2574" s="61"/>
    </row>
    <row r="2575" spans="7:8" x14ac:dyDescent="0.2">
      <c r="G2575" s="61"/>
      <c r="H2575" s="61"/>
    </row>
    <row r="2576" spans="7:8" x14ac:dyDescent="0.2">
      <c r="G2576" s="61"/>
      <c r="H2576" s="61"/>
    </row>
    <row r="2577" spans="7:8" x14ac:dyDescent="0.2">
      <c r="G2577" s="61"/>
      <c r="H2577" s="61"/>
    </row>
    <row r="2578" spans="7:8" x14ac:dyDescent="0.2">
      <c r="G2578" s="61"/>
      <c r="H2578" s="61"/>
    </row>
    <row r="2579" spans="7:8" x14ac:dyDescent="0.2">
      <c r="G2579" s="61"/>
      <c r="H2579" s="61"/>
    </row>
    <row r="2580" spans="7:8" x14ac:dyDescent="0.2">
      <c r="G2580" s="61"/>
      <c r="H2580" s="61"/>
    </row>
    <row r="2581" spans="7:8" x14ac:dyDescent="0.2">
      <c r="G2581" s="61"/>
      <c r="H2581" s="61"/>
    </row>
    <row r="2583" spans="7:8" x14ac:dyDescent="0.2">
      <c r="G2583" s="61"/>
      <c r="H2583" s="61"/>
    </row>
    <row r="2584" spans="7:8" x14ac:dyDescent="0.2">
      <c r="G2584" s="61"/>
      <c r="H2584" s="61"/>
    </row>
    <row r="2585" spans="7:8" x14ac:dyDescent="0.2">
      <c r="G2585" s="61"/>
      <c r="H2585" s="61"/>
    </row>
    <row r="2586" spans="7:8" x14ac:dyDescent="0.2">
      <c r="G2586" s="61"/>
      <c r="H2586" s="61"/>
    </row>
    <row r="2587" spans="7:8" x14ac:dyDescent="0.2">
      <c r="G2587" s="61"/>
      <c r="H2587" s="61"/>
    </row>
    <row r="2588" spans="7:8" x14ac:dyDescent="0.2">
      <c r="G2588" s="61"/>
      <c r="H2588" s="61"/>
    </row>
    <row r="2589" spans="7:8" x14ac:dyDescent="0.2">
      <c r="G2589" s="61"/>
      <c r="H2589" s="61"/>
    </row>
    <row r="2590" spans="7:8" x14ac:dyDescent="0.2">
      <c r="G2590" s="61"/>
      <c r="H2590" s="61"/>
    </row>
    <row r="2591" spans="7:8" x14ac:dyDescent="0.2">
      <c r="G2591" s="61"/>
      <c r="H2591" s="61"/>
    </row>
    <row r="2592" spans="7:8" x14ac:dyDescent="0.2">
      <c r="G2592" s="61"/>
      <c r="H2592" s="61"/>
    </row>
    <row r="2593" spans="7:8" x14ac:dyDescent="0.2">
      <c r="G2593" s="61"/>
      <c r="H2593" s="61"/>
    </row>
    <row r="2594" spans="7:8" x14ac:dyDescent="0.2">
      <c r="G2594" s="61"/>
      <c r="H2594" s="61"/>
    </row>
    <row r="2595" spans="7:8" x14ac:dyDescent="0.2">
      <c r="G2595" s="61"/>
      <c r="H2595" s="61"/>
    </row>
    <row r="2596" spans="7:8" x14ac:dyDescent="0.2">
      <c r="G2596" s="61"/>
      <c r="H2596" s="61"/>
    </row>
    <row r="2597" spans="7:8" x14ac:dyDescent="0.2">
      <c r="G2597" s="61"/>
      <c r="H2597" s="61"/>
    </row>
    <row r="2598" spans="7:8" x14ac:dyDescent="0.2">
      <c r="G2598" s="61"/>
      <c r="H2598" s="61"/>
    </row>
    <row r="2599" spans="7:8" x14ac:dyDescent="0.2">
      <c r="G2599" s="61"/>
      <c r="H2599" s="61"/>
    </row>
    <row r="2600" spans="7:8" x14ac:dyDescent="0.2">
      <c r="G2600" s="61"/>
      <c r="H2600" s="61"/>
    </row>
    <row r="2601" spans="7:8" x14ac:dyDescent="0.2">
      <c r="G2601" s="61"/>
      <c r="H2601" s="61"/>
    </row>
    <row r="2606" spans="7:8" x14ac:dyDescent="0.2">
      <c r="G2606" s="61"/>
      <c r="H2606" s="61"/>
    </row>
    <row r="2608" spans="7:8" x14ac:dyDescent="0.2">
      <c r="G2608" s="61"/>
      <c r="H2608" s="61"/>
    </row>
    <row r="2609" spans="7:8" x14ac:dyDescent="0.2">
      <c r="G2609" s="61"/>
      <c r="H2609" s="61"/>
    </row>
    <row r="2610" spans="7:8" x14ac:dyDescent="0.2">
      <c r="G2610" s="61"/>
      <c r="H2610" s="61"/>
    </row>
    <row r="2611" spans="7:8" x14ac:dyDescent="0.2">
      <c r="G2611" s="61"/>
      <c r="H2611" s="61"/>
    </row>
    <row r="2612" spans="7:8" x14ac:dyDescent="0.2">
      <c r="G2612" s="61"/>
      <c r="H2612" s="61"/>
    </row>
    <row r="2613" spans="7:8" x14ac:dyDescent="0.2">
      <c r="G2613" s="61"/>
      <c r="H2613" s="61"/>
    </row>
    <row r="2614" spans="7:8" x14ac:dyDescent="0.2">
      <c r="G2614" s="61"/>
      <c r="H2614" s="61"/>
    </row>
    <row r="2615" spans="7:8" x14ac:dyDescent="0.2">
      <c r="G2615" s="61"/>
      <c r="H2615" s="61"/>
    </row>
    <row r="2616" spans="7:8" x14ac:dyDescent="0.2">
      <c r="G2616" s="61"/>
      <c r="H2616" s="61"/>
    </row>
    <row r="2617" spans="7:8" x14ac:dyDescent="0.2">
      <c r="G2617" s="61"/>
      <c r="H2617" s="61"/>
    </row>
    <row r="2618" spans="7:8" x14ac:dyDescent="0.2">
      <c r="G2618" s="61"/>
      <c r="H2618" s="61"/>
    </row>
    <row r="2619" spans="7:8" x14ac:dyDescent="0.2">
      <c r="G2619" s="61"/>
      <c r="H2619" s="61"/>
    </row>
    <row r="2620" spans="7:8" x14ac:dyDescent="0.2">
      <c r="G2620" s="61"/>
      <c r="H2620" s="61"/>
    </row>
    <row r="2621" spans="7:8" x14ac:dyDescent="0.2">
      <c r="G2621" s="61"/>
      <c r="H2621" s="61"/>
    </row>
    <row r="2622" spans="7:8" x14ac:dyDescent="0.2">
      <c r="G2622" s="61"/>
      <c r="H2622" s="61"/>
    </row>
    <row r="2623" spans="7:8" x14ac:dyDescent="0.2">
      <c r="G2623" s="61"/>
      <c r="H2623" s="61"/>
    </row>
    <row r="2624" spans="7:8" x14ac:dyDescent="0.2">
      <c r="G2624" s="61"/>
      <c r="H2624" s="61"/>
    </row>
    <row r="2625" spans="7:8" x14ac:dyDescent="0.2">
      <c r="G2625" s="61"/>
      <c r="H2625" s="61"/>
    </row>
    <row r="2626" spans="7:8" x14ac:dyDescent="0.2">
      <c r="G2626" s="61"/>
      <c r="H2626" s="61"/>
    </row>
    <row r="2627" spans="7:8" x14ac:dyDescent="0.2">
      <c r="G2627" s="61"/>
      <c r="H2627" s="61"/>
    </row>
    <row r="2631" spans="7:8" x14ac:dyDescent="0.2">
      <c r="G2631" s="61"/>
      <c r="H2631" s="61"/>
    </row>
    <row r="2632" spans="7:8" x14ac:dyDescent="0.2">
      <c r="G2632" s="61"/>
      <c r="H2632" s="61"/>
    </row>
    <row r="2633" spans="7:8" x14ac:dyDescent="0.2">
      <c r="G2633" s="61"/>
      <c r="H2633" s="61"/>
    </row>
    <row r="2634" spans="7:8" x14ac:dyDescent="0.2">
      <c r="G2634" s="61"/>
      <c r="H2634" s="61"/>
    </row>
    <row r="2635" spans="7:8" x14ac:dyDescent="0.2">
      <c r="G2635" s="61"/>
      <c r="H2635" s="61"/>
    </row>
    <row r="2636" spans="7:8" x14ac:dyDescent="0.2">
      <c r="G2636" s="61"/>
      <c r="H2636" s="61"/>
    </row>
    <row r="2637" spans="7:8" x14ac:dyDescent="0.2">
      <c r="G2637" s="61"/>
      <c r="H2637" s="61"/>
    </row>
    <row r="2638" spans="7:8" x14ac:dyDescent="0.2">
      <c r="G2638" s="61"/>
      <c r="H2638" s="61"/>
    </row>
    <row r="2639" spans="7:8" x14ac:dyDescent="0.2">
      <c r="G2639" s="61"/>
      <c r="H2639" s="61"/>
    </row>
    <row r="2640" spans="7:8" x14ac:dyDescent="0.2">
      <c r="G2640" s="61"/>
      <c r="H2640" s="61"/>
    </row>
    <row r="2641" spans="7:8" x14ac:dyDescent="0.2">
      <c r="G2641" s="61"/>
      <c r="H2641" s="61"/>
    </row>
    <row r="2642" spans="7:8" x14ac:dyDescent="0.2">
      <c r="G2642" s="61"/>
      <c r="H2642" s="61"/>
    </row>
    <row r="2643" spans="7:8" x14ac:dyDescent="0.2">
      <c r="G2643" s="61"/>
      <c r="H2643" s="61"/>
    </row>
    <row r="2646" spans="7:8" x14ac:dyDescent="0.2">
      <c r="G2646" s="61"/>
      <c r="H2646" s="61"/>
    </row>
    <row r="2647" spans="7:8" x14ac:dyDescent="0.2">
      <c r="G2647" s="61"/>
      <c r="H2647" s="61"/>
    </row>
    <row r="2648" spans="7:8" x14ac:dyDescent="0.2">
      <c r="G2648" s="61"/>
      <c r="H2648" s="61"/>
    </row>
    <row r="2655" spans="7:8" x14ac:dyDescent="0.2">
      <c r="G2655" s="61"/>
      <c r="H2655" s="61"/>
    </row>
    <row r="2656" spans="7:8" x14ac:dyDescent="0.2">
      <c r="G2656" s="61"/>
      <c r="H2656" s="61"/>
    </row>
    <row r="2658" spans="7:8" x14ac:dyDescent="0.2">
      <c r="G2658" s="61"/>
      <c r="H2658" s="61"/>
    </row>
    <row r="2659" spans="7:8" x14ac:dyDescent="0.2">
      <c r="G2659" s="61"/>
      <c r="H2659" s="61"/>
    </row>
    <row r="2660" spans="7:8" x14ac:dyDescent="0.2">
      <c r="G2660" s="61"/>
      <c r="H2660" s="61"/>
    </row>
    <row r="2661" spans="7:8" x14ac:dyDescent="0.2">
      <c r="G2661" s="61"/>
      <c r="H2661" s="61"/>
    </row>
    <row r="2662" spans="7:8" x14ac:dyDescent="0.2">
      <c r="G2662" s="61"/>
      <c r="H2662" s="61"/>
    </row>
    <row r="2663" spans="7:8" x14ac:dyDescent="0.2">
      <c r="G2663" s="61"/>
      <c r="H2663" s="61"/>
    </row>
    <row r="2664" spans="7:8" x14ac:dyDescent="0.2">
      <c r="G2664" s="61"/>
      <c r="H2664" s="61"/>
    </row>
    <row r="2665" spans="7:8" x14ac:dyDescent="0.2">
      <c r="G2665" s="61"/>
      <c r="H2665" s="61"/>
    </row>
    <row r="2666" spans="7:8" x14ac:dyDescent="0.2">
      <c r="G2666" s="61"/>
      <c r="H2666" s="61"/>
    </row>
    <row r="2667" spans="7:8" x14ac:dyDescent="0.2">
      <c r="G2667" s="61"/>
      <c r="H2667" s="61"/>
    </row>
    <row r="2668" spans="7:8" x14ac:dyDescent="0.2">
      <c r="G2668" s="61"/>
      <c r="H2668" s="61"/>
    </row>
    <row r="2669" spans="7:8" x14ac:dyDescent="0.2">
      <c r="G2669" s="61"/>
      <c r="H2669" s="61"/>
    </row>
    <row r="2670" spans="7:8" x14ac:dyDescent="0.2">
      <c r="G2670" s="61"/>
      <c r="H2670" s="61"/>
    </row>
    <row r="2675" spans="7:8" x14ac:dyDescent="0.2">
      <c r="G2675" s="61"/>
      <c r="H2675" s="61"/>
    </row>
    <row r="2676" spans="7:8" x14ac:dyDescent="0.2">
      <c r="G2676" s="61"/>
      <c r="H2676" s="61"/>
    </row>
    <row r="2677" spans="7:8" x14ac:dyDescent="0.2">
      <c r="G2677" s="61"/>
      <c r="H2677" s="61"/>
    </row>
    <row r="2678" spans="7:8" x14ac:dyDescent="0.2">
      <c r="G2678" s="61"/>
      <c r="H2678" s="61"/>
    </row>
    <row r="2679" spans="7:8" x14ac:dyDescent="0.2">
      <c r="G2679" s="61"/>
      <c r="H2679" s="61"/>
    </row>
    <row r="2680" spans="7:8" x14ac:dyDescent="0.2">
      <c r="G2680" s="61"/>
      <c r="H2680" s="61"/>
    </row>
    <row r="2681" spans="7:8" x14ac:dyDescent="0.2">
      <c r="G2681" s="61"/>
      <c r="H2681" s="61"/>
    </row>
    <row r="2682" spans="7:8" x14ac:dyDescent="0.2">
      <c r="G2682" s="61"/>
      <c r="H2682" s="61"/>
    </row>
    <row r="2683" spans="7:8" x14ac:dyDescent="0.2">
      <c r="G2683" s="61"/>
      <c r="H2683" s="61"/>
    </row>
    <row r="2684" spans="7:8" x14ac:dyDescent="0.2">
      <c r="G2684" s="61"/>
      <c r="H2684" s="61"/>
    </row>
    <row r="2685" spans="7:8" x14ac:dyDescent="0.2">
      <c r="G2685" s="61"/>
      <c r="H2685" s="61"/>
    </row>
    <row r="2686" spans="7:8" x14ac:dyDescent="0.2">
      <c r="G2686" s="61"/>
      <c r="H2686" s="61"/>
    </row>
    <row r="2687" spans="7:8" x14ac:dyDescent="0.2">
      <c r="G2687" s="61"/>
      <c r="H2687" s="61"/>
    </row>
    <row r="2688" spans="7:8" x14ac:dyDescent="0.2">
      <c r="G2688" s="61"/>
      <c r="H2688" s="61"/>
    </row>
    <row r="2689" spans="7:8" x14ac:dyDescent="0.2">
      <c r="G2689" s="61"/>
      <c r="H2689" s="61"/>
    </row>
    <row r="2691" spans="7:8" x14ac:dyDescent="0.2">
      <c r="G2691" s="61"/>
      <c r="H2691" s="61"/>
    </row>
    <row r="2692" spans="7:8" x14ac:dyDescent="0.2">
      <c r="G2692" s="61"/>
      <c r="H2692" s="61"/>
    </row>
    <row r="2693" spans="7:8" x14ac:dyDescent="0.2">
      <c r="G2693" s="61"/>
      <c r="H2693" s="61"/>
    </row>
    <row r="2699" spans="7:8" x14ac:dyDescent="0.2">
      <c r="G2699" s="61"/>
      <c r="H2699" s="61"/>
    </row>
    <row r="2700" spans="7:8" x14ac:dyDescent="0.2">
      <c r="G2700" s="61"/>
      <c r="H2700" s="61"/>
    </row>
    <row r="2701" spans="7:8" x14ac:dyDescent="0.2">
      <c r="G2701" s="61"/>
      <c r="H2701" s="61"/>
    </row>
    <row r="2702" spans="7:8" x14ac:dyDescent="0.2">
      <c r="G2702" s="61"/>
      <c r="H2702" s="61"/>
    </row>
    <row r="2703" spans="7:8" x14ac:dyDescent="0.2">
      <c r="G2703" s="61"/>
      <c r="H2703" s="61"/>
    </row>
    <row r="2704" spans="7:8" x14ac:dyDescent="0.2">
      <c r="G2704" s="61"/>
      <c r="H2704" s="61"/>
    </row>
    <row r="2705" spans="7:8" x14ac:dyDescent="0.2">
      <c r="G2705" s="61"/>
      <c r="H2705" s="61"/>
    </row>
    <row r="2706" spans="7:8" x14ac:dyDescent="0.2">
      <c r="G2706" s="61"/>
      <c r="H2706" s="61"/>
    </row>
    <row r="2707" spans="7:8" x14ac:dyDescent="0.2">
      <c r="G2707" s="61"/>
      <c r="H2707" s="61"/>
    </row>
    <row r="2708" spans="7:8" x14ac:dyDescent="0.2">
      <c r="G2708" s="61"/>
      <c r="H2708" s="61"/>
    </row>
    <row r="2709" spans="7:8" x14ac:dyDescent="0.2">
      <c r="G2709" s="61"/>
      <c r="H2709" s="61"/>
    </row>
    <row r="2710" spans="7:8" x14ac:dyDescent="0.2">
      <c r="G2710" s="61"/>
      <c r="H2710" s="61"/>
    </row>
    <row r="2711" spans="7:8" x14ac:dyDescent="0.2">
      <c r="G2711" s="61"/>
      <c r="H2711" s="61"/>
    </row>
    <row r="2712" spans="7:8" x14ac:dyDescent="0.2">
      <c r="G2712" s="61"/>
      <c r="H2712" s="61"/>
    </row>
    <row r="2713" spans="7:8" x14ac:dyDescent="0.2">
      <c r="G2713" s="61"/>
      <c r="H2713" s="61"/>
    </row>
    <row r="2714" spans="7:8" x14ac:dyDescent="0.2">
      <c r="G2714" s="61"/>
      <c r="H2714" s="61"/>
    </row>
    <row r="2719" spans="7:8" x14ac:dyDescent="0.2">
      <c r="G2719" s="61"/>
      <c r="H2719" s="61"/>
    </row>
    <row r="2720" spans="7:8" x14ac:dyDescent="0.2">
      <c r="G2720" s="61"/>
      <c r="H2720" s="61"/>
    </row>
    <row r="2721" spans="7:8" x14ac:dyDescent="0.2">
      <c r="G2721" s="61"/>
      <c r="H2721" s="61"/>
    </row>
    <row r="2723" spans="7:8" x14ac:dyDescent="0.2">
      <c r="G2723" s="61"/>
      <c r="H2723" s="61"/>
    </row>
    <row r="2724" spans="7:8" x14ac:dyDescent="0.2">
      <c r="G2724" s="61"/>
      <c r="H2724" s="61"/>
    </row>
    <row r="2725" spans="7:8" x14ac:dyDescent="0.2">
      <c r="G2725" s="61"/>
      <c r="H2725" s="61"/>
    </row>
    <row r="2726" spans="7:8" x14ac:dyDescent="0.2">
      <c r="G2726" s="61"/>
      <c r="H2726" s="61"/>
    </row>
    <row r="2727" spans="7:8" x14ac:dyDescent="0.2">
      <c r="G2727" s="61"/>
      <c r="H2727" s="61"/>
    </row>
    <row r="2728" spans="7:8" x14ac:dyDescent="0.2">
      <c r="G2728" s="61"/>
      <c r="H2728" s="61"/>
    </row>
    <row r="2729" spans="7:8" x14ac:dyDescent="0.2">
      <c r="G2729" s="61"/>
      <c r="H2729" s="61"/>
    </row>
    <row r="2730" spans="7:8" x14ac:dyDescent="0.2">
      <c r="G2730" s="61"/>
      <c r="H2730" s="61"/>
    </row>
    <row r="2731" spans="7:8" x14ac:dyDescent="0.2">
      <c r="G2731" s="61"/>
      <c r="H2731" s="61"/>
    </row>
    <row r="2732" spans="7:8" x14ac:dyDescent="0.2">
      <c r="G2732" s="61"/>
      <c r="H2732" s="61"/>
    </row>
    <row r="2733" spans="7:8" x14ac:dyDescent="0.2">
      <c r="G2733" s="61"/>
      <c r="H2733" s="61"/>
    </row>
    <row r="2734" spans="7:8" x14ac:dyDescent="0.2">
      <c r="G2734" s="61"/>
      <c r="H2734" s="61"/>
    </row>
    <row r="2735" spans="7:8" x14ac:dyDescent="0.2">
      <c r="G2735" s="61"/>
      <c r="H2735" s="61"/>
    </row>
    <row r="2736" spans="7:8" x14ac:dyDescent="0.2">
      <c r="G2736" s="61"/>
      <c r="H2736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CL2"/>
  <sheetViews>
    <sheetView workbookViewId="0">
      <selection activeCell="F20" sqref="F20"/>
    </sheetView>
  </sheetViews>
  <sheetFormatPr baseColWidth="10" defaultRowHeight="10.199999999999999" x14ac:dyDescent="0.2"/>
  <cols>
    <col min="1" max="1" width="11.77734375" style="43" bestFit="1" customWidth="1"/>
    <col min="2" max="2" width="11.5546875" style="43"/>
    <col min="3" max="3" width="11.7773437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77734375" style="43" bestFit="1" customWidth="1"/>
    <col min="10" max="10" width="14.5546875" style="43" bestFit="1" customWidth="1"/>
    <col min="11" max="11" width="13.33203125" style="43" bestFit="1" customWidth="1"/>
    <col min="12" max="16" width="11.77734375" style="43" bestFit="1" customWidth="1"/>
    <col min="17" max="17" width="14.5546875" style="43" bestFit="1" customWidth="1"/>
    <col min="18" max="27" width="11.77734375" style="43" bestFit="1" customWidth="1"/>
    <col min="28" max="28" width="14.5546875" style="43" bestFit="1" customWidth="1"/>
    <col min="29" max="30" width="11.5546875" style="43"/>
    <col min="31" max="31" width="11.7773437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77734375" style="43" bestFit="1" customWidth="1"/>
    <col min="40" max="41" width="11.5546875" style="43"/>
    <col min="42" max="43" width="11.77734375" style="43" bestFit="1" customWidth="1"/>
    <col min="44" max="47" width="11.5546875" style="43"/>
    <col min="48" max="57" width="11.77734375" style="43" bestFit="1" customWidth="1"/>
    <col min="58" max="58" width="17.44140625" style="68" bestFit="1" customWidth="1"/>
    <col min="59" max="59" width="14.44140625" style="68" customWidth="1"/>
    <col min="60" max="60" width="14.5546875" style="68" bestFit="1" customWidth="1"/>
    <col min="61" max="62" width="14.5546875" style="43" bestFit="1" customWidth="1"/>
    <col min="63" max="63" width="13.7773437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77734375" style="43" bestFit="1" customWidth="1"/>
    <col min="74" max="74" width="14.21875" style="43" bestFit="1" customWidth="1"/>
    <col min="75" max="75" width="14.5546875" style="43" bestFit="1" customWidth="1"/>
    <col min="76" max="81" width="11.77734375" style="43" bestFit="1" customWidth="1"/>
    <col min="82" max="82" width="11.77734375" style="68" bestFit="1" customWidth="1"/>
    <col min="83" max="83" width="15.88671875" style="68" customWidth="1"/>
    <col min="84" max="16384" width="11.5546875" style="43"/>
  </cols>
  <sheetData>
    <row r="1" spans="1:90" s="58" customFormat="1" ht="40.799999999999997" x14ac:dyDescent="0.3">
      <c r="A1" s="57" t="s">
        <v>75</v>
      </c>
      <c r="B1" s="58" t="s">
        <v>76</v>
      </c>
      <c r="C1" s="58" t="s">
        <v>77</v>
      </c>
      <c r="D1" s="58" t="s">
        <v>78</v>
      </c>
      <c r="E1" s="58" t="s">
        <v>79</v>
      </c>
      <c r="F1" s="58" t="s">
        <v>80</v>
      </c>
      <c r="G1" s="58" t="s">
        <v>81</v>
      </c>
      <c r="H1" s="58" t="s">
        <v>82</v>
      </c>
      <c r="I1" s="58" t="s">
        <v>83</v>
      </c>
      <c r="J1" s="58" t="s">
        <v>84</v>
      </c>
      <c r="K1" s="58" t="s">
        <v>85</v>
      </c>
      <c r="L1" s="58" t="s">
        <v>86</v>
      </c>
      <c r="M1" s="58" t="s">
        <v>87</v>
      </c>
      <c r="N1" s="58" t="s">
        <v>88</v>
      </c>
      <c r="O1" s="58" t="s">
        <v>89</v>
      </c>
      <c r="P1" s="58" t="s">
        <v>90</v>
      </c>
      <c r="Q1" s="58" t="s">
        <v>91</v>
      </c>
      <c r="R1" s="58" t="s">
        <v>92</v>
      </c>
      <c r="S1" s="58" t="s">
        <v>93</v>
      </c>
      <c r="T1" s="58" t="s">
        <v>94</v>
      </c>
      <c r="U1" s="58" t="s">
        <v>95</v>
      </c>
      <c r="V1" s="58" t="s">
        <v>96</v>
      </c>
      <c r="W1" s="58" t="s">
        <v>97</v>
      </c>
      <c r="X1" s="58" t="s">
        <v>98</v>
      </c>
      <c r="Y1" s="58" t="s">
        <v>99</v>
      </c>
      <c r="Z1" s="58" t="s">
        <v>100</v>
      </c>
      <c r="AA1" s="58" t="s">
        <v>101</v>
      </c>
      <c r="AB1" s="58" t="s">
        <v>102</v>
      </c>
      <c r="AC1" s="58" t="s">
        <v>103</v>
      </c>
      <c r="AD1" s="58" t="s">
        <v>104</v>
      </c>
      <c r="AE1" s="58" t="s">
        <v>105</v>
      </c>
      <c r="AF1" s="58" t="s">
        <v>106</v>
      </c>
      <c r="AG1" s="58" t="s">
        <v>107</v>
      </c>
      <c r="AH1" s="58" t="s">
        <v>108</v>
      </c>
      <c r="AI1" s="58" t="s">
        <v>109</v>
      </c>
      <c r="AJ1" s="58" t="s">
        <v>110</v>
      </c>
      <c r="AK1" s="58" t="s">
        <v>111</v>
      </c>
      <c r="AL1" s="58" t="s">
        <v>112</v>
      </c>
      <c r="AM1" s="58" t="s">
        <v>113</v>
      </c>
      <c r="AN1" s="58" t="s">
        <v>114</v>
      </c>
      <c r="AO1" s="58" t="s">
        <v>115</v>
      </c>
      <c r="AP1" s="58" t="s">
        <v>116</v>
      </c>
      <c r="AQ1" s="58" t="s">
        <v>117</v>
      </c>
      <c r="AR1" s="58" t="s">
        <v>118</v>
      </c>
      <c r="AS1" s="58" t="s">
        <v>119</v>
      </c>
      <c r="AT1" s="58" t="s">
        <v>120</v>
      </c>
      <c r="AU1" s="58" t="s">
        <v>121</v>
      </c>
      <c r="AV1" s="58" t="s">
        <v>122</v>
      </c>
      <c r="AW1" s="58" t="s">
        <v>123</v>
      </c>
      <c r="AX1" s="58" t="s">
        <v>124</v>
      </c>
      <c r="AY1" s="58" t="s">
        <v>125</v>
      </c>
      <c r="AZ1" s="58" t="s">
        <v>126</v>
      </c>
      <c r="BA1" s="58" t="s">
        <v>127</v>
      </c>
      <c r="BB1" s="58" t="s">
        <v>128</v>
      </c>
      <c r="BC1" s="58" t="s">
        <v>129</v>
      </c>
      <c r="BD1" s="58" t="s">
        <v>130</v>
      </c>
      <c r="BE1" s="58" t="s">
        <v>131</v>
      </c>
      <c r="BF1" s="69" t="s">
        <v>132</v>
      </c>
      <c r="BG1" s="69" t="s">
        <v>133</v>
      </c>
      <c r="BH1" s="69" t="s">
        <v>134</v>
      </c>
      <c r="BI1" s="58" t="s">
        <v>135</v>
      </c>
      <c r="BJ1" s="58" t="s">
        <v>136</v>
      </c>
      <c r="BK1" s="58" t="s">
        <v>137</v>
      </c>
      <c r="BL1" s="58" t="s">
        <v>138</v>
      </c>
      <c r="BM1" s="58" t="s">
        <v>139</v>
      </c>
      <c r="BN1" s="58" t="s">
        <v>140</v>
      </c>
      <c r="BO1" s="58" t="s">
        <v>141</v>
      </c>
      <c r="BP1" s="58" t="s">
        <v>142</v>
      </c>
      <c r="BQ1" s="58" t="s">
        <v>143</v>
      </c>
      <c r="BR1" s="58" t="s">
        <v>144</v>
      </c>
      <c r="BS1" s="58" t="s">
        <v>145</v>
      </c>
      <c r="BT1" s="58" t="s">
        <v>146</v>
      </c>
      <c r="BU1" s="58" t="s">
        <v>147</v>
      </c>
      <c r="BV1" s="58" t="s">
        <v>148</v>
      </c>
      <c r="BW1" s="58" t="s">
        <v>149</v>
      </c>
      <c r="BX1" s="58" t="s">
        <v>150</v>
      </c>
      <c r="BY1" s="58" t="s">
        <v>151</v>
      </c>
      <c r="BZ1" s="58" t="s">
        <v>152</v>
      </c>
      <c r="CA1" s="58" t="s">
        <v>153</v>
      </c>
      <c r="CB1" s="58" t="s">
        <v>154</v>
      </c>
      <c r="CC1" s="58" t="s">
        <v>155</v>
      </c>
      <c r="CD1" s="69" t="s">
        <v>156</v>
      </c>
      <c r="CE1" s="69" t="s">
        <v>320</v>
      </c>
      <c r="CF1" s="58" t="s">
        <v>321</v>
      </c>
      <c r="CG1" s="58" t="s">
        <v>322</v>
      </c>
      <c r="CH1" s="58" t="s">
        <v>323</v>
      </c>
      <c r="CI1" s="58" t="s">
        <v>324</v>
      </c>
      <c r="CJ1" s="58" t="s">
        <v>325</v>
      </c>
      <c r="CK1" s="58" t="s">
        <v>326</v>
      </c>
      <c r="CL1" s="58" t="s">
        <v>327</v>
      </c>
    </row>
    <row r="2" spans="1:90" s="68" customFormat="1" ht="12" customHeight="1" x14ac:dyDescent="0.2">
      <c r="A2" s="68">
        <v>202001</v>
      </c>
      <c r="B2" s="68">
        <v>100074</v>
      </c>
      <c r="C2" s="68">
        <v>3340</v>
      </c>
      <c r="D2" s="68" t="s">
        <v>157</v>
      </c>
      <c r="E2" s="68">
        <v>99000051</v>
      </c>
      <c r="F2" s="68" t="s">
        <v>301</v>
      </c>
      <c r="G2" s="68" t="s">
        <v>66</v>
      </c>
      <c r="H2" s="68">
        <v>12526200</v>
      </c>
      <c r="I2" s="68">
        <v>10792344</v>
      </c>
      <c r="J2" s="68">
        <v>4113265492</v>
      </c>
      <c r="K2" s="68">
        <v>0</v>
      </c>
      <c r="L2" s="68">
        <v>0</v>
      </c>
      <c r="M2" s="68">
        <v>0</v>
      </c>
      <c r="N2" s="68">
        <v>0</v>
      </c>
      <c r="O2" s="68">
        <v>10792344</v>
      </c>
      <c r="P2" s="68">
        <v>12526200</v>
      </c>
      <c r="Q2" s="68">
        <v>4113265492</v>
      </c>
      <c r="R2" s="68">
        <v>718440</v>
      </c>
      <c r="S2" s="68">
        <v>0</v>
      </c>
      <c r="T2" s="68">
        <v>0</v>
      </c>
      <c r="U2" s="68">
        <v>493520</v>
      </c>
      <c r="V2" s="68">
        <v>0</v>
      </c>
      <c r="W2" s="68">
        <v>0</v>
      </c>
      <c r="X2" s="68">
        <v>0</v>
      </c>
      <c r="Y2" s="68">
        <v>0</v>
      </c>
      <c r="Z2" s="68">
        <v>493520</v>
      </c>
      <c r="AA2" s="68">
        <v>718440</v>
      </c>
      <c r="AB2" s="68">
        <v>4113265492</v>
      </c>
      <c r="AC2" s="68" t="s">
        <v>158</v>
      </c>
      <c r="AD2" s="68" t="s">
        <v>159</v>
      </c>
      <c r="AE2" s="68">
        <v>-2</v>
      </c>
      <c r="AF2" s="68">
        <v>4074598802</v>
      </c>
      <c r="AG2" s="68" t="s">
        <v>160</v>
      </c>
      <c r="AH2" s="68">
        <v>4074598800</v>
      </c>
      <c r="AI2" s="68">
        <v>43879.616851851853</v>
      </c>
      <c r="AJ2" s="68">
        <v>43861</v>
      </c>
      <c r="AK2" s="68">
        <v>43831</v>
      </c>
      <c r="AL2" s="68">
        <v>43888</v>
      </c>
      <c r="AM2" s="68">
        <v>43888</v>
      </c>
      <c r="AN2" s="68" t="s">
        <v>161</v>
      </c>
      <c r="AO2" s="68" t="s">
        <v>162</v>
      </c>
      <c r="AP2" s="68">
        <v>4</v>
      </c>
      <c r="AQ2" s="68">
        <v>25</v>
      </c>
      <c r="AR2" s="68" t="s">
        <v>163</v>
      </c>
      <c r="AS2" s="68" t="s">
        <v>164</v>
      </c>
      <c r="AT2" s="68" t="s">
        <v>165</v>
      </c>
      <c r="AU2" s="68" t="s">
        <v>166</v>
      </c>
      <c r="AV2" s="68">
        <v>250.56</v>
      </c>
      <c r="AW2" s="68">
        <v>6.93</v>
      </c>
      <c r="AX2" s="68">
        <v>5.32</v>
      </c>
      <c r="AY2" s="68">
        <v>7.6</v>
      </c>
      <c r="AZ2" s="68">
        <v>22.41</v>
      </c>
      <c r="BA2" s="68">
        <v>35.22</v>
      </c>
      <c r="BB2" s="68">
        <v>0.33</v>
      </c>
      <c r="BC2" s="68">
        <v>328.37</v>
      </c>
      <c r="BD2" s="68">
        <v>0</v>
      </c>
      <c r="BE2" s="68">
        <v>0</v>
      </c>
      <c r="BF2" s="68">
        <v>3138564672</v>
      </c>
      <c r="BG2" s="68">
        <v>86806566</v>
      </c>
      <c r="BH2" s="68">
        <v>66639384</v>
      </c>
      <c r="BI2" s="68">
        <v>95199120</v>
      </c>
      <c r="BJ2" s="68">
        <v>280712142</v>
      </c>
      <c r="BK2" s="68">
        <v>441219658</v>
      </c>
      <c r="BL2" s="68">
        <v>4123950</v>
      </c>
      <c r="BM2" s="68">
        <v>4113265492</v>
      </c>
      <c r="BN2" s="68">
        <v>0</v>
      </c>
      <c r="BO2" s="68">
        <v>0</v>
      </c>
      <c r="BP2" s="68">
        <v>-607646</v>
      </c>
      <c r="BQ2" s="68">
        <v>-3472263</v>
      </c>
      <c r="BR2" s="68">
        <v>0</v>
      </c>
      <c r="BS2" s="68">
        <v>0</v>
      </c>
      <c r="BT2" s="68">
        <v>97840</v>
      </c>
      <c r="BU2" s="68">
        <v>-85265421</v>
      </c>
      <c r="BW2" s="68">
        <v>0</v>
      </c>
      <c r="BX2" s="68">
        <v>0</v>
      </c>
      <c r="BY2" s="68">
        <v>0</v>
      </c>
      <c r="BZ2" s="68">
        <v>476000</v>
      </c>
      <c r="CA2" s="68">
        <v>50</v>
      </c>
      <c r="CB2" s="68">
        <v>568</v>
      </c>
      <c r="CC2" s="68">
        <v>43861</v>
      </c>
      <c r="CD2" s="68">
        <v>50104800</v>
      </c>
      <c r="CE2" s="68">
        <v>-2</v>
      </c>
      <c r="CF2" s="68">
        <v>4113265492</v>
      </c>
      <c r="CG2" s="68">
        <v>0</v>
      </c>
      <c r="CH2" s="68">
        <v>0</v>
      </c>
      <c r="CI2" s="68">
        <v>-38666690</v>
      </c>
      <c r="CJ2" s="68">
        <v>4074598800</v>
      </c>
      <c r="CK2" s="68">
        <v>0</v>
      </c>
      <c r="CL2" s="68" t="s">
        <v>328</v>
      </c>
    </row>
  </sheetData>
  <autoFilter ref="A1:CL2" xr:uid="{00000000-0009-0000-0000-000008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DF33E3-C456-4CC1-9716-2774F2E496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63DABD-F5E4-441A-8E88-BC0C1D4D941C}"/>
</file>

<file path=customXml/itemProps3.xml><?xml version="1.0" encoding="utf-8"?>
<ds:datastoreItem xmlns:ds="http://schemas.openxmlformats.org/officeDocument/2006/customXml" ds:itemID="{A6DA3BA3-2AE8-40C3-B0AC-9E4AAC7020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Salida</vt:lpstr>
      <vt:lpstr>Liquidación</vt:lpstr>
      <vt:lpstr>Consumo Agosto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