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Debian\home\oskar\Utvecklare\EPFL\MATH-412-Project-2\"/>
    </mc:Choice>
  </mc:AlternateContent>
  <xr:revisionPtr revIDLastSave="0" documentId="13_ncr:1_{4F92EBAC-F779-4C10-A27E-79D9B9848720}" xr6:coauthVersionLast="47" xr6:coauthVersionMax="47" xr10:uidLastSave="{00000000-0000-0000-0000-000000000000}"/>
  <bookViews>
    <workbookView xWindow="-108" yWindow="-108" windowWidth="23256" windowHeight="12456" xr2:uid="{94E73D12-A8F7-4F8E-8E36-EEC12DDFF8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E6" i="1"/>
  <c r="AE5" i="1"/>
  <c r="AE3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3" i="1"/>
  <c r="M3" i="1"/>
  <c r="R1" i="1"/>
  <c r="M1" i="1"/>
  <c r="M4" i="1" s="1"/>
  <c r="H1" i="1"/>
  <c r="B14" i="1"/>
  <c r="C1" i="1"/>
  <c r="C7" i="1" s="1"/>
  <c r="H4" i="1" l="1"/>
  <c r="M7" i="1"/>
  <c r="H7" i="1"/>
  <c r="R4" i="1"/>
  <c r="C6" i="1"/>
  <c r="H6" i="1"/>
  <c r="H8" i="1"/>
  <c r="C8" i="1"/>
  <c r="C5" i="1"/>
  <c r="M6" i="1"/>
  <c r="M5" i="1"/>
  <c r="C4" i="1"/>
  <c r="H3" i="1"/>
  <c r="R3" i="1"/>
  <c r="C3" i="1"/>
  <c r="H5" i="1"/>
  <c r="R5" i="1"/>
</calcChain>
</file>

<file path=xl/sharedStrings.xml><?xml version="1.0" encoding="utf-8"?>
<sst xmlns="http://schemas.openxmlformats.org/spreadsheetml/2006/main" count="29" uniqueCount="11">
  <si>
    <t>Latent Size</t>
  </si>
  <si>
    <t>Latent Filter</t>
  </si>
  <si>
    <t>Loss</t>
  </si>
  <si>
    <t>SSIM</t>
  </si>
  <si>
    <t>PSNR</t>
  </si>
  <si>
    <t>Compression</t>
  </si>
  <si>
    <t>Original</t>
  </si>
  <si>
    <t>JPEG2000</t>
  </si>
  <si>
    <t>PCA</t>
  </si>
  <si>
    <t>Component count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</si>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</sst>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8*8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Tabelle1!$C$3:$C$9</c:f>
              <c:numCache>
                <c:formatCode>General</c:formatCode>
                <c:ptCount val="7"/>
                <c:pt idx="0">
                  <c:v>256</c:v>
                </c:pt>
                <c:pt idx="1">
                  <c:v>192</c:v>
                </c:pt>
                <c:pt idx="2">
                  <c:v>96</c:v>
                </c:pt>
                <c:pt idx="3">
                  <c:v>48</c:v>
                </c:pt>
                <c:pt idx="4">
                  <c:v>24</c:v>
                </c:pt>
                <c:pt idx="5">
                  <c:v>12</c:v>
                </c:pt>
              </c:numCache>
            </c:numRef>
          </c:xVal>
          <c:yVal>
            <c:numRef>
              <c:f>Tabelle1!$D$3:$D$9</c:f>
              <c:numCache>
                <c:formatCode>General</c:formatCode>
                <c:ptCount val="7"/>
                <c:pt idx="0">
                  <c:v>1.004E-2</c:v>
                </c:pt>
                <c:pt idx="1">
                  <c:v>8.77E-3</c:v>
                </c:pt>
                <c:pt idx="2">
                  <c:v>6.5700000000000003E-3</c:v>
                </c:pt>
                <c:pt idx="3">
                  <c:v>5.1000000000000004E-3</c:v>
                </c:pt>
                <c:pt idx="4">
                  <c:v>4.5030000000000001E-3</c:v>
                </c:pt>
                <c:pt idx="5">
                  <c:v>4.0699999999999998E-3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0-4B9E-8DD4-F5008041B918}"/>
            </c:ext>
          </c:extLst>
        </c:ser>
        <c:ser>
          <c:idx val="1"/>
          <c:order val="1"/>
          <c:tx>
            <c:v>16*16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Tabelle1!$H$3:$H$9</c:f>
              <c:numCache>
                <c:formatCode>General</c:formatCode>
                <c:ptCount val="7"/>
                <c:pt idx="0">
                  <c:v>64</c:v>
                </c:pt>
                <c:pt idx="1">
                  <c:v>48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Tabelle1!$I$3:$I$9</c:f>
              <c:numCache>
                <c:formatCode>General</c:formatCode>
                <c:ptCount val="7"/>
                <c:pt idx="0">
                  <c:v>4.6899999999999997E-3</c:v>
                </c:pt>
                <c:pt idx="1">
                  <c:v>3.98E-3</c:v>
                </c:pt>
                <c:pt idx="2">
                  <c:v>2.7799999999999999E-3</c:v>
                </c:pt>
                <c:pt idx="3">
                  <c:v>2.0899999999999998E-3</c:v>
                </c:pt>
                <c:pt idx="4">
                  <c:v>1.8E-3</c:v>
                </c:pt>
                <c:pt idx="5">
                  <c:v>1.8799999999999999E-3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0-4B9E-8DD4-F5008041B918}"/>
            </c:ext>
          </c:extLst>
        </c:ser>
        <c:ser>
          <c:idx val="2"/>
          <c:order val="2"/>
          <c:tx>
            <c:v>32*32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xVal>
          <c:yVal>
            <c:numRef>
              <c:f>Tabelle1!$N$3:$N$7</c:f>
              <c:numCache>
                <c:formatCode>General</c:formatCode>
                <c:ptCount val="5"/>
                <c:pt idx="0">
                  <c:v>1.7600000000000001E-3</c:v>
                </c:pt>
                <c:pt idx="1">
                  <c:v>1.4E-3</c:v>
                </c:pt>
                <c:pt idx="2">
                  <c:v>9.3999999999999997E-4</c:v>
                </c:pt>
                <c:pt idx="3">
                  <c:v>7.3999999999999999E-4</c:v>
                </c:pt>
                <c:pt idx="4">
                  <c:v>7.6000000000000004E-4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B0-4B9E-8DD4-F5008041B918}"/>
            </c:ext>
          </c:extLst>
        </c:ser>
        <c:ser>
          <c:idx val="3"/>
          <c:order val="3"/>
          <c:tx>
            <c:v>64*64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Tabelle1!$R$3:$R$5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Tabelle1!$S$3:$S$5</c:f>
              <c:numCache>
                <c:formatCode>General</c:formatCode>
                <c:ptCount val="3"/>
                <c:pt idx="0">
                  <c:v>4.4000000000000002E-4</c:v>
                </c:pt>
                <c:pt idx="1">
                  <c:v>3.3E-4</c:v>
                </c:pt>
                <c:pt idx="2">
                  <c:v>2.5999999999999998E-4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B0-4B9E-8DD4-F5008041B918}"/>
            </c:ext>
          </c:extLst>
        </c:ser>
        <c:ser>
          <c:idx val="4"/>
          <c:order val="4"/>
          <c:tx>
            <c:v>PCA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Tabelle1!$AB$3:$AB$16</c:f>
              <c:numCache>
                <c:formatCode>General</c:formatCode>
                <c:ptCount val="14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  <c:pt idx="5">
                  <c:v>512</c:v>
                </c:pt>
                <c:pt idx="6">
                  <c:v>256</c:v>
                </c:pt>
                <c:pt idx="7">
                  <c:v>128</c:v>
                </c:pt>
                <c:pt idx="8">
                  <c:v>64</c:v>
                </c:pt>
                <c:pt idx="9" formatCode="0">
                  <c:v>32</c:v>
                </c:pt>
                <c:pt idx="10">
                  <c:v>16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Tabelle1!$AC$3:$AC$16</c:f>
              <c:numCache>
                <c:formatCode>General</c:formatCode>
                <c:ptCount val="14"/>
                <c:pt idx="0">
                  <c:v>5.4293000000000001E-2</c:v>
                </c:pt>
                <c:pt idx="1">
                  <c:v>4.5301000000000001E-2</c:v>
                </c:pt>
                <c:pt idx="2">
                  <c:v>3.7762999999999998E-2</c:v>
                </c:pt>
                <c:pt idx="3">
                  <c:v>3.1025E-2</c:v>
                </c:pt>
                <c:pt idx="4">
                  <c:v>2.4815E-2</c:v>
                </c:pt>
                <c:pt idx="5">
                  <c:v>1.9449999999999999E-2</c:v>
                </c:pt>
                <c:pt idx="6">
                  <c:v>1.4952999999999999E-2</c:v>
                </c:pt>
                <c:pt idx="7">
                  <c:v>1.1183999999999999E-2</c:v>
                </c:pt>
                <c:pt idx="8">
                  <c:v>8.1150000000000007E-3</c:v>
                </c:pt>
                <c:pt idx="9">
                  <c:v>5.6670000000000002E-3</c:v>
                </c:pt>
                <c:pt idx="10">
                  <c:v>3.7680000000000001E-3</c:v>
                </c:pt>
                <c:pt idx="11">
                  <c:v>2.3210000000000001E-3</c:v>
                </c:pt>
                <c:pt idx="12">
                  <c:v>1.2570000000000001E-3</c:v>
                </c:pt>
                <c:pt idx="13">
                  <c:v>5.13E-4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B-41B7-8E7D-03DA8C51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54031"/>
        <c:axId val="694359311"/>
      </c:scatterChart>
      <c:valAx>
        <c:axId val="694354031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4359311"/>
        <c:crosses val="autoZero"/>
        <c:crossBetween val="midCat"/>
      </c:valAx>
      <c:valAx>
        <c:axId val="694359311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435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Structural Similarity Index Measure (Averaged over 10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8*8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Tabelle1!$C$3:$C$9</c:f>
              <c:numCache>
                <c:formatCode>General</c:formatCode>
                <c:ptCount val="7"/>
                <c:pt idx="0">
                  <c:v>256</c:v>
                </c:pt>
                <c:pt idx="1">
                  <c:v>192</c:v>
                </c:pt>
                <c:pt idx="2">
                  <c:v>96</c:v>
                </c:pt>
                <c:pt idx="3">
                  <c:v>48</c:v>
                </c:pt>
                <c:pt idx="4">
                  <c:v>24</c:v>
                </c:pt>
                <c:pt idx="5">
                  <c:v>12</c:v>
                </c:pt>
              </c:numCache>
            </c:numRef>
          </c:xVal>
          <c:yVal>
            <c:numRef>
              <c:f>Tabelle1!$E$3:$E$9</c:f>
              <c:numCache>
                <c:formatCode>General</c:formatCode>
                <c:ptCount val="7"/>
                <c:pt idx="0">
                  <c:v>0.50929999999999997</c:v>
                </c:pt>
                <c:pt idx="1">
                  <c:v>0.53956999999999999</c:v>
                </c:pt>
                <c:pt idx="2">
                  <c:v>0.61434999999999995</c:v>
                </c:pt>
                <c:pt idx="3">
                  <c:v>0.67861000000000005</c:v>
                </c:pt>
                <c:pt idx="4">
                  <c:v>0.70891499999999996</c:v>
                </c:pt>
                <c:pt idx="5">
                  <c:v>0.72743000000000002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A48-8505-6EA96C351C16}"/>
            </c:ext>
          </c:extLst>
        </c:ser>
        <c:ser>
          <c:idx val="1"/>
          <c:order val="1"/>
          <c:tx>
            <c:v>16*16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Tabelle1!$H$3:$H$9</c:f>
              <c:numCache>
                <c:formatCode>General</c:formatCode>
                <c:ptCount val="7"/>
                <c:pt idx="0">
                  <c:v>64</c:v>
                </c:pt>
                <c:pt idx="1">
                  <c:v>48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Tabelle1!$J$3:$J$9</c:f>
              <c:numCache>
                <c:formatCode>General</c:formatCode>
                <c:ptCount val="7"/>
                <c:pt idx="0">
                  <c:v>0.69398000000000004</c:v>
                </c:pt>
                <c:pt idx="1">
                  <c:v>0.73004000000000002</c:v>
                </c:pt>
                <c:pt idx="2">
                  <c:v>0.80066999999999999</c:v>
                </c:pt>
                <c:pt idx="3">
                  <c:v>0.84302999999999995</c:v>
                </c:pt>
                <c:pt idx="4">
                  <c:v>0.86592999999999998</c:v>
                </c:pt>
                <c:pt idx="5">
                  <c:v>0.85897000000000001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E-4A48-8505-6EA96C351C16}"/>
            </c:ext>
          </c:extLst>
        </c:ser>
        <c:ser>
          <c:idx val="2"/>
          <c:order val="2"/>
          <c:tx>
            <c:v>32*32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xVal>
          <c:yVal>
            <c:numRef>
              <c:f>Tabelle1!$O$3:$O$7</c:f>
              <c:numCache>
                <c:formatCode>General</c:formatCode>
                <c:ptCount val="5"/>
                <c:pt idx="0">
                  <c:v>0.87485000000000002</c:v>
                </c:pt>
                <c:pt idx="1">
                  <c:v>0.89578000000000002</c:v>
                </c:pt>
                <c:pt idx="2">
                  <c:v>0.92722000000000004</c:v>
                </c:pt>
                <c:pt idx="3">
                  <c:v>0.94211999999999996</c:v>
                </c:pt>
                <c:pt idx="4">
                  <c:v>0.94240999999999997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E-4A48-8505-6EA96C351C16}"/>
            </c:ext>
          </c:extLst>
        </c:ser>
        <c:ser>
          <c:idx val="3"/>
          <c:order val="3"/>
          <c:tx>
            <c:v>64*64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Tabelle1!$R$3:$R$5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Tabelle1!$T$3:$T$5</c:f>
              <c:numCache>
                <c:formatCode>General</c:formatCode>
                <c:ptCount val="3"/>
                <c:pt idx="0">
                  <c:v>0.96562999999999999</c:v>
                </c:pt>
                <c:pt idx="1">
                  <c:v>0.97436</c:v>
                </c:pt>
                <c:pt idx="2">
                  <c:v>0.97984000000000004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E-4A48-8505-6EA96C351C16}"/>
            </c:ext>
          </c:extLst>
        </c:ser>
        <c:ser>
          <c:idx val="4"/>
          <c:order val="4"/>
          <c:tx>
            <c:v>JPEG2000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Tabelle1!$W$3:$W$14</c:f>
              <c:numCache>
                <c:formatCode>General</c:formatCode>
                <c:ptCount val="12"/>
                <c:pt idx="0">
                  <c:v>256</c:v>
                </c:pt>
                <c:pt idx="1">
                  <c:v>192</c:v>
                </c:pt>
                <c:pt idx="2">
                  <c:v>96</c:v>
                </c:pt>
                <c:pt idx="3">
                  <c:v>64</c:v>
                </c:pt>
                <c:pt idx="4">
                  <c:v>48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1.5</c:v>
                </c:pt>
              </c:numCache>
            </c:numRef>
          </c:xVal>
          <c:yVal>
            <c:numRef>
              <c:f>Tabelle1!$X$3:$X$14</c:f>
              <c:numCache>
                <c:formatCode>General</c:formatCode>
                <c:ptCount val="12"/>
                <c:pt idx="0">
                  <c:v>0.31825999999999999</c:v>
                </c:pt>
                <c:pt idx="1">
                  <c:v>0.31744</c:v>
                </c:pt>
                <c:pt idx="2">
                  <c:v>0.63763000000000003</c:v>
                </c:pt>
                <c:pt idx="3">
                  <c:v>0.74975999999999998</c:v>
                </c:pt>
                <c:pt idx="4">
                  <c:v>0.81023999999999996</c:v>
                </c:pt>
                <c:pt idx="5">
                  <c:v>0.91324000000000005</c:v>
                </c:pt>
                <c:pt idx="6">
                  <c:v>0.95238999999999996</c:v>
                </c:pt>
                <c:pt idx="7">
                  <c:v>0.97155000000000002</c:v>
                </c:pt>
                <c:pt idx="8">
                  <c:v>0.99460999999999999</c:v>
                </c:pt>
                <c:pt idx="9">
                  <c:v>0.99797000000000002</c:v>
                </c:pt>
                <c:pt idx="10">
                  <c:v>0.99841000000000002</c:v>
                </c:pt>
                <c:pt idx="11">
                  <c:v>0.99843000000000004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B-4EEA-967D-81DCE6EF54B3}"/>
            </c:ext>
          </c:extLst>
        </c:ser>
        <c:ser>
          <c:idx val="5"/>
          <c:order val="5"/>
          <c:tx>
            <c:v>PCA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Tabelle1!$AB$3:$AB$16</c:f>
              <c:numCache>
                <c:formatCode>General</c:formatCode>
                <c:ptCount val="14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  <c:pt idx="5">
                  <c:v>512</c:v>
                </c:pt>
                <c:pt idx="6">
                  <c:v>256</c:v>
                </c:pt>
                <c:pt idx="7">
                  <c:v>128</c:v>
                </c:pt>
                <c:pt idx="8">
                  <c:v>64</c:v>
                </c:pt>
                <c:pt idx="9" formatCode="0">
                  <c:v>32</c:v>
                </c:pt>
                <c:pt idx="10">
                  <c:v>16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Tabelle1!$AD$3:$AD$16</c:f>
              <c:numCache>
                <c:formatCode>General</c:formatCode>
                <c:ptCount val="14"/>
                <c:pt idx="0">
                  <c:v>0.29202899999999998</c:v>
                </c:pt>
                <c:pt idx="1">
                  <c:v>0.30060100000000001</c:v>
                </c:pt>
                <c:pt idx="2">
                  <c:v>0.30715399999999998</c:v>
                </c:pt>
                <c:pt idx="3">
                  <c:v>0.31353500000000001</c:v>
                </c:pt>
                <c:pt idx="4">
                  <c:v>0.32470500000000002</c:v>
                </c:pt>
                <c:pt idx="5">
                  <c:v>0.34683000000000003</c:v>
                </c:pt>
                <c:pt idx="6">
                  <c:v>0.38312200000000002</c:v>
                </c:pt>
                <c:pt idx="7">
                  <c:v>0.43704999999999999</c:v>
                </c:pt>
                <c:pt idx="8">
                  <c:v>0.50856400000000002</c:v>
                </c:pt>
                <c:pt idx="9">
                  <c:v>0.59536900000000004</c:v>
                </c:pt>
                <c:pt idx="10">
                  <c:v>0.68652500000000005</c:v>
                </c:pt>
                <c:pt idx="11">
                  <c:v>0.77143700000000004</c:v>
                </c:pt>
                <c:pt idx="12">
                  <c:v>0.84755199999999997</c:v>
                </c:pt>
                <c:pt idx="13">
                  <c:v>0.91810999999999998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1-4B63-8E36-91D0F859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69615"/>
        <c:axId val="911667215"/>
      </c:scatterChart>
      <c:valAx>
        <c:axId val="91166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1667215"/>
        <c:crosses val="autoZero"/>
        <c:crossBetween val="midCat"/>
      </c:valAx>
      <c:valAx>
        <c:axId val="9116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116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Peak-Signal-to-Noise Ratio (Averaged over 10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8*8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Tabelle1!$C$3:$C$9</c:f>
              <c:numCache>
                <c:formatCode>General</c:formatCode>
                <c:ptCount val="7"/>
                <c:pt idx="0">
                  <c:v>256</c:v>
                </c:pt>
                <c:pt idx="1">
                  <c:v>192</c:v>
                </c:pt>
                <c:pt idx="2">
                  <c:v>96</c:v>
                </c:pt>
                <c:pt idx="3">
                  <c:v>48</c:v>
                </c:pt>
                <c:pt idx="4">
                  <c:v>24</c:v>
                </c:pt>
                <c:pt idx="5">
                  <c:v>12</c:v>
                </c:pt>
              </c:numCache>
            </c:numRef>
          </c:xVal>
          <c:yVal>
            <c:numRef>
              <c:f>Tabelle1!$F$3:$F$9</c:f>
              <c:numCache>
                <c:formatCode>General</c:formatCode>
                <c:ptCount val="7"/>
                <c:pt idx="0">
                  <c:v>20.694050000000001</c:v>
                </c:pt>
                <c:pt idx="1">
                  <c:v>21.31138</c:v>
                </c:pt>
                <c:pt idx="2">
                  <c:v>22.59601</c:v>
                </c:pt>
                <c:pt idx="3">
                  <c:v>23.691770000000002</c:v>
                </c:pt>
                <c:pt idx="4">
                  <c:v>24.217744</c:v>
                </c:pt>
                <c:pt idx="5">
                  <c:v>24.677600000000002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3-4750-A4EB-5D7F41E662A2}"/>
            </c:ext>
          </c:extLst>
        </c:ser>
        <c:ser>
          <c:idx val="1"/>
          <c:order val="1"/>
          <c:tx>
            <c:v>16*16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Tabelle1!$H$3:$H$9</c:f>
              <c:numCache>
                <c:formatCode>General</c:formatCode>
                <c:ptCount val="7"/>
                <c:pt idx="0">
                  <c:v>64</c:v>
                </c:pt>
                <c:pt idx="1">
                  <c:v>48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</c:numCache>
            </c:numRef>
          </c:xVal>
          <c:yVal>
            <c:numRef>
              <c:f>Tabelle1!$K$3:$K$9</c:f>
              <c:numCache>
                <c:formatCode>General</c:formatCode>
                <c:ptCount val="7"/>
                <c:pt idx="0">
                  <c:v>24.096579999999999</c:v>
                </c:pt>
                <c:pt idx="1">
                  <c:v>24.82338</c:v>
                </c:pt>
                <c:pt idx="2">
                  <c:v>26.383620000000001</c:v>
                </c:pt>
                <c:pt idx="3">
                  <c:v>27.631979999999999</c:v>
                </c:pt>
                <c:pt idx="4">
                  <c:v>28.225079999999998</c:v>
                </c:pt>
                <c:pt idx="5">
                  <c:v>28.03257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3-4750-A4EB-5D7F41E662A2}"/>
            </c:ext>
          </c:extLst>
        </c:ser>
        <c:ser>
          <c:idx val="2"/>
          <c:order val="2"/>
          <c:tx>
            <c:v>32*32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Tabelle1!$M$3:$M$7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xVal>
          <c:yVal>
            <c:numRef>
              <c:f>Tabelle1!$P$3:$P$7</c:f>
              <c:numCache>
                <c:formatCode>General</c:formatCode>
                <c:ptCount val="5"/>
                <c:pt idx="0">
                  <c:v>28.388999999999999</c:v>
                </c:pt>
                <c:pt idx="1">
                  <c:v>29.4026</c:v>
                </c:pt>
                <c:pt idx="2">
                  <c:v>31.142790000000002</c:v>
                </c:pt>
                <c:pt idx="3">
                  <c:v>32.112679999999997</c:v>
                </c:pt>
                <c:pt idx="4">
                  <c:v>31.961099999999998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3-4750-A4EB-5D7F41E662A2}"/>
            </c:ext>
          </c:extLst>
        </c:ser>
        <c:ser>
          <c:idx val="3"/>
          <c:order val="3"/>
          <c:tx>
            <c:v>64*64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Tabelle1!$R$3:$R$5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Tabelle1!$U$3:$U$5</c:f>
              <c:numCache>
                <c:formatCode>General</c:formatCode>
                <c:ptCount val="3"/>
                <c:pt idx="0">
                  <c:v>34.200099999999999</c:v>
                </c:pt>
                <c:pt idx="1">
                  <c:v>35.506570000000004</c:v>
                </c:pt>
                <c:pt idx="2">
                  <c:v>36.52599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3-4750-A4EB-5D7F41E662A2}"/>
            </c:ext>
          </c:extLst>
        </c:ser>
        <c:ser>
          <c:idx val="4"/>
          <c:order val="4"/>
          <c:tx>
            <c:v>JPEG2000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Tabelle1!$W$3:$W$14</c:f>
              <c:numCache>
                <c:formatCode>General</c:formatCode>
                <c:ptCount val="12"/>
                <c:pt idx="0">
                  <c:v>256</c:v>
                </c:pt>
                <c:pt idx="1">
                  <c:v>192</c:v>
                </c:pt>
                <c:pt idx="2">
                  <c:v>96</c:v>
                </c:pt>
                <c:pt idx="3">
                  <c:v>64</c:v>
                </c:pt>
                <c:pt idx="4">
                  <c:v>48</c:v>
                </c:pt>
                <c:pt idx="5">
                  <c:v>24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1.5</c:v>
                </c:pt>
              </c:numCache>
            </c:numRef>
          </c:xVal>
          <c:yVal>
            <c:numRef>
              <c:f>Tabelle1!$Y$3:$Y$14</c:f>
              <c:numCache>
                <c:formatCode>General</c:formatCode>
                <c:ptCount val="12"/>
                <c:pt idx="0">
                  <c:v>15.22405</c:v>
                </c:pt>
                <c:pt idx="1">
                  <c:v>15.190060000000001</c:v>
                </c:pt>
                <c:pt idx="2">
                  <c:v>23.212949999999999</c:v>
                </c:pt>
                <c:pt idx="3">
                  <c:v>25.822620000000001</c:v>
                </c:pt>
                <c:pt idx="4">
                  <c:v>27.599319999999999</c:v>
                </c:pt>
                <c:pt idx="5">
                  <c:v>32.474519999999998</c:v>
                </c:pt>
                <c:pt idx="6">
                  <c:v>35.93103</c:v>
                </c:pt>
                <c:pt idx="7">
                  <c:v>38.738869999999999</c:v>
                </c:pt>
                <c:pt idx="8">
                  <c:v>46.776229999999998</c:v>
                </c:pt>
                <c:pt idx="9">
                  <c:v>50.997239999999998</c:v>
                </c:pt>
                <c:pt idx="10">
                  <c:v>52.296109999999999</c:v>
                </c:pt>
                <c:pt idx="11">
                  <c:v>52.420479999999998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7-48A5-B10D-413D123885F4}"/>
            </c:ext>
          </c:extLst>
        </c:ser>
        <c:ser>
          <c:idx val="5"/>
          <c:order val="5"/>
          <c:tx>
            <c:v>PCA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Tabelle1!$AB$3:$AB$16</c:f>
              <c:numCache>
                <c:formatCode>General</c:formatCode>
                <c:ptCount val="14"/>
                <c:pt idx="0">
                  <c:v>16384</c:v>
                </c:pt>
                <c:pt idx="1">
                  <c:v>8192</c:v>
                </c:pt>
                <c:pt idx="2">
                  <c:v>4096</c:v>
                </c:pt>
                <c:pt idx="3">
                  <c:v>2048</c:v>
                </c:pt>
                <c:pt idx="4">
                  <c:v>1024</c:v>
                </c:pt>
                <c:pt idx="5">
                  <c:v>512</c:v>
                </c:pt>
                <c:pt idx="6">
                  <c:v>256</c:v>
                </c:pt>
                <c:pt idx="7">
                  <c:v>128</c:v>
                </c:pt>
                <c:pt idx="8">
                  <c:v>64</c:v>
                </c:pt>
                <c:pt idx="9" formatCode="0">
                  <c:v>32</c:v>
                </c:pt>
                <c:pt idx="10">
                  <c:v>16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</c:numCache>
            </c:numRef>
          </c:xVal>
          <c:yVal>
            <c:numRef>
              <c:f>Tabelle1!$AE$3:$AE$16</c:f>
              <c:numCache>
                <c:formatCode>General</c:formatCode>
                <c:ptCount val="14"/>
                <c:pt idx="0">
                  <c:v>13.234030000000001</c:v>
                </c:pt>
                <c:pt idx="1">
                  <c:v>14.017124000000001</c:v>
                </c:pt>
                <c:pt idx="2">
                  <c:v>14.83764</c:v>
                </c:pt>
                <c:pt idx="3">
                  <c:v>15.698760999999999</c:v>
                </c:pt>
                <c:pt idx="4">
                  <c:v>16.671994000000002</c:v>
                </c:pt>
                <c:pt idx="5">
                  <c:v>17.749154999999998</c:v>
                </c:pt>
                <c:pt idx="6">
                  <c:v>18.925094999999999</c:v>
                </c:pt>
                <c:pt idx="7">
                  <c:v>20.223462999999999</c:v>
                </c:pt>
                <c:pt idx="8">
                  <c:v>21.655605999999999</c:v>
                </c:pt>
                <c:pt idx="9">
                  <c:v>23.256789999999999</c:v>
                </c:pt>
                <c:pt idx="10">
                  <c:v>25.073186</c:v>
                </c:pt>
                <c:pt idx="11">
                  <c:v>27.225166999999999</c:v>
                </c:pt>
                <c:pt idx="12">
                  <c:v>29.940572</c:v>
                </c:pt>
                <c:pt idx="13">
                  <c:v>33.897015000000003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B-416F-B79A-89ACA3EE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6447"/>
        <c:axId val="809535007"/>
      </c:scatterChart>
      <c:valAx>
        <c:axId val="8095364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Compression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9535007"/>
        <c:crosses val="autoZero"/>
        <c:crossBetween val="midCat"/>
      </c:valAx>
      <c:valAx>
        <c:axId val="8095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953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v-S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693882</xdr:colOff>
      <xdr:row>11</xdr:row>
      <xdr:rowOff>45823</xdr:rowOff>
    </xdr:from>
    <xdr:to>
      <xdr:col>11</xdr:col>
      <xdr:colOff>712932</xdr:colOff>
      <xdr:row>35</xdr:row>
      <xdr:rowOff>60111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19ED26-20AE-B2CA-BA40-D2AF2E63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364994</xdr:colOff>
      <xdr:row>37</xdr:row>
      <xdr:rowOff>50458</xdr:rowOff>
    </xdr:from>
    <xdr:to>
      <xdr:col>17</xdr:col>
      <xdr:colOff>426944</xdr:colOff>
      <xdr:row>61</xdr:row>
      <xdr:rowOff>88446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24F657-851F-3D18-60EB-0643D550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743988</xdr:colOff>
      <xdr:row>20</xdr:row>
      <xdr:rowOff>45648</xdr:rowOff>
    </xdr:from>
    <xdr:to>
      <xdr:col>28</xdr:col>
      <xdr:colOff>791934</xdr:colOff>
      <xdr:row>44</xdr:row>
      <xdr:rowOff>106136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AB11BD-485F-01CC-E7D8-621A3D059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6C2-EAE0-4C7D-BC8B-3898A897A04C}">
  <dimension ref="A1:AE33"/>
  <sheetViews>
    <sheetView tabSelected="1" topLeftCell="A31" zoomScale="70" zoomScaleNormal="70" workbookViewId="0">
      <selection activeCell="E56" sqref="E56"/>
    </sheetView>
  </sheetViews>
  <sheetFormatPr defaultColWidth="11.5546875" defaultRowHeight="14.4"/>
  <cols>
    <col min="6" max="6" width="12.44140625" customWidth="1"/>
    <col min="28" max="28" width="12.88671875" bestFit="1" customWidth="1"/>
  </cols>
  <sheetData>
    <row r="1" spans="1:31">
      <c r="A1" t="s">
        <v>0</v>
      </c>
      <c r="C1">
        <f>8*8</f>
        <v>64</v>
      </c>
      <c r="H1">
        <f>16*16</f>
        <v>256</v>
      </c>
      <c r="M1">
        <f>32*32</f>
        <v>1024</v>
      </c>
      <c r="R1">
        <f>64*64</f>
        <v>4096</v>
      </c>
      <c r="W1" t="s">
        <v>7</v>
      </c>
      <c r="AA1" t="s">
        <v>8</v>
      </c>
    </row>
    <row r="2" spans="1:31">
      <c r="A2" t="s">
        <v>1</v>
      </c>
      <c r="C2" t="s">
        <v>5</v>
      </c>
      <c r="D2" t="s">
        <v>2</v>
      </c>
      <c r="E2" t="s">
        <v>3</v>
      </c>
      <c r="F2" t="s">
        <v>4</v>
      </c>
      <c r="H2" t="s">
        <v>5</v>
      </c>
      <c r="I2" t="s">
        <v>2</v>
      </c>
      <c r="J2" t="s">
        <v>3</v>
      </c>
      <c r="K2" t="s">
        <v>4</v>
      </c>
      <c r="M2" t="s">
        <v>5</v>
      </c>
      <c r="N2" t="s">
        <v>2</v>
      </c>
      <c r="O2" t="s">
        <v>3</v>
      </c>
      <c r="P2" t="s">
        <v>4</v>
      </c>
      <c r="R2" t="s">
        <v>5</v>
      </c>
      <c r="S2" t="s">
        <v>2</v>
      </c>
      <c r="T2" t="s">
        <v>3</v>
      </c>
      <c r="U2" t="s">
        <v>4</v>
      </c>
      <c r="W2" t="s">
        <v>5</v>
      </c>
      <c r="X2" t="s">
        <v>3</v>
      </c>
      <c r="Y2" t="s">
        <v>4</v>
      </c>
      <c r="AA2" t="s">
        <v>9</v>
      </c>
      <c r="AB2" t="s">
        <v>5</v>
      </c>
      <c r="AC2" t="s">
        <v>10</v>
      </c>
      <c r="AD2" t="s">
        <v>3</v>
      </c>
      <c r="AE2" t="s">
        <v>4</v>
      </c>
    </row>
    <row r="3" spans="1:31">
      <c r="A3">
        <v>3</v>
      </c>
      <c r="C3">
        <f>1/(A3*C$1/$B$14)</f>
        <v>256</v>
      </c>
      <c r="D3">
        <v>1.004E-2</v>
      </c>
      <c r="E3">
        <v>0.50929999999999997</v>
      </c>
      <c r="F3">
        <v>20.694050000000001</v>
      </c>
      <c r="H3">
        <f>1/($A3*H$1/$B$14)</f>
        <v>64</v>
      </c>
      <c r="I3">
        <v>4.6899999999999997E-3</v>
      </c>
      <c r="J3">
        <v>0.69398000000000004</v>
      </c>
      <c r="K3">
        <v>24.096579999999999</v>
      </c>
      <c r="M3">
        <f>1/($A3*M$1/$B$14)</f>
        <v>16</v>
      </c>
      <c r="N3">
        <v>1.7600000000000001E-3</v>
      </c>
      <c r="O3">
        <v>0.87485000000000002</v>
      </c>
      <c r="P3">
        <v>28.388999999999999</v>
      </c>
      <c r="R3">
        <f>1/($A3*R$1/$B$14)</f>
        <v>4</v>
      </c>
      <c r="S3">
        <v>4.4000000000000002E-4</v>
      </c>
      <c r="T3">
        <v>0.96562999999999999</v>
      </c>
      <c r="U3">
        <v>34.200099999999999</v>
      </c>
      <c r="W3">
        <v>256</v>
      </c>
      <c r="X3">
        <v>0.31825999999999999</v>
      </c>
      <c r="Y3">
        <v>15.22405</v>
      </c>
      <c r="AA3">
        <v>1</v>
      </c>
      <c r="AB3">
        <f>128*128/AA3</f>
        <v>16384</v>
      </c>
      <c r="AC3">
        <v>5.4293000000000001E-2</v>
      </c>
      <c r="AD3">
        <f>0.292029</f>
        <v>0.29202899999999998</v>
      </c>
      <c r="AE3">
        <f>13.23403</f>
        <v>13.234030000000001</v>
      </c>
    </row>
    <row r="4" spans="1:31">
      <c r="A4">
        <v>4</v>
      </c>
      <c r="C4">
        <f t="shared" ref="C4:C8" si="0">1/(A4*C$1/$B$14)</f>
        <v>192</v>
      </c>
      <c r="D4">
        <v>8.77E-3</v>
      </c>
      <c r="E4">
        <v>0.53956999999999999</v>
      </c>
      <c r="F4">
        <v>21.31138</v>
      </c>
      <c r="H4">
        <f t="shared" ref="H4:H8" si="1">1/($A4*H$1/$B$14)</f>
        <v>48</v>
      </c>
      <c r="I4">
        <v>3.98E-3</v>
      </c>
      <c r="J4">
        <v>0.73004000000000002</v>
      </c>
      <c r="K4">
        <v>24.82338</v>
      </c>
      <c r="M4">
        <f t="shared" ref="M4:M7" si="2">1/($A4*M$1/$B$14)</f>
        <v>12</v>
      </c>
      <c r="N4">
        <v>1.4E-3</v>
      </c>
      <c r="O4">
        <v>0.89578000000000002</v>
      </c>
      <c r="P4">
        <v>29.4026</v>
      </c>
      <c r="R4">
        <f t="shared" ref="R4:R5" si="3">1/($A4*R$1/$B$14)</f>
        <v>3</v>
      </c>
      <c r="S4">
        <v>3.3E-4</v>
      </c>
      <c r="T4">
        <v>0.97436</v>
      </c>
      <c r="U4">
        <v>35.506570000000004</v>
      </c>
      <c r="W4">
        <v>192</v>
      </c>
      <c r="X4">
        <v>0.31744</v>
      </c>
      <c r="Y4">
        <v>15.190060000000001</v>
      </c>
      <c r="AA4">
        <v>2</v>
      </c>
      <c r="AB4">
        <f t="shared" ref="AB4:AB16" si="4">128*128/AA4</f>
        <v>8192</v>
      </c>
      <c r="AC4">
        <v>4.5301000000000001E-2</v>
      </c>
      <c r="AD4">
        <v>0.30060100000000001</v>
      </c>
      <c r="AE4">
        <v>14.017124000000001</v>
      </c>
    </row>
    <row r="5" spans="1:31">
      <c r="A5">
        <v>8</v>
      </c>
      <c r="C5">
        <f t="shared" si="0"/>
        <v>96</v>
      </c>
      <c r="D5">
        <v>6.5700000000000003E-3</v>
      </c>
      <c r="E5">
        <v>0.61434999999999995</v>
      </c>
      <c r="F5">
        <v>22.59601</v>
      </c>
      <c r="H5">
        <f t="shared" si="1"/>
        <v>24</v>
      </c>
      <c r="I5">
        <v>2.7799999999999999E-3</v>
      </c>
      <c r="J5">
        <v>0.80066999999999999</v>
      </c>
      <c r="K5">
        <v>26.383620000000001</v>
      </c>
      <c r="M5">
        <f t="shared" si="2"/>
        <v>6</v>
      </c>
      <c r="N5">
        <v>9.3999999999999997E-4</v>
      </c>
      <c r="O5">
        <v>0.92722000000000004</v>
      </c>
      <c r="P5">
        <v>31.142790000000002</v>
      </c>
      <c r="R5">
        <f t="shared" si="3"/>
        <v>1.5</v>
      </c>
      <c r="S5">
        <v>2.5999999999999998E-4</v>
      </c>
      <c r="T5">
        <v>0.97984000000000004</v>
      </c>
      <c r="U5">
        <v>36.52599</v>
      </c>
      <c r="W5">
        <v>96</v>
      </c>
      <c r="X5">
        <v>0.63763000000000003</v>
      </c>
      <c r="Y5">
        <v>23.212949999999999</v>
      </c>
      <c r="AA5">
        <v>4</v>
      </c>
      <c r="AB5">
        <f t="shared" si="4"/>
        <v>4096</v>
      </c>
      <c r="AC5">
        <v>3.7762999999999998E-2</v>
      </c>
      <c r="AD5">
        <v>0.30715399999999998</v>
      </c>
      <c r="AE5">
        <f>14.83764</f>
        <v>14.83764</v>
      </c>
    </row>
    <row r="6" spans="1:31">
      <c r="A6">
        <v>16</v>
      </c>
      <c r="C6">
        <f t="shared" si="0"/>
        <v>48</v>
      </c>
      <c r="D6">
        <v>5.1000000000000004E-3</v>
      </c>
      <c r="E6">
        <v>0.67861000000000005</v>
      </c>
      <c r="F6">
        <v>23.691770000000002</v>
      </c>
      <c r="H6">
        <f t="shared" si="1"/>
        <v>12</v>
      </c>
      <c r="I6">
        <v>2.0899999999999998E-3</v>
      </c>
      <c r="J6">
        <v>0.84302999999999995</v>
      </c>
      <c r="K6">
        <v>27.631979999999999</v>
      </c>
      <c r="M6">
        <f t="shared" si="2"/>
        <v>3</v>
      </c>
      <c r="N6">
        <v>7.3999999999999999E-4</v>
      </c>
      <c r="O6">
        <v>0.94211999999999996</v>
      </c>
      <c r="P6">
        <v>32.112679999999997</v>
      </c>
      <c r="W6">
        <v>64</v>
      </c>
      <c r="X6">
        <v>0.74975999999999998</v>
      </c>
      <c r="Y6">
        <v>25.822620000000001</v>
      </c>
      <c r="AA6">
        <v>8</v>
      </c>
      <c r="AB6">
        <f t="shared" si="4"/>
        <v>2048</v>
      </c>
      <c r="AC6">
        <v>3.1025E-2</v>
      </c>
      <c r="AD6">
        <v>0.31353500000000001</v>
      </c>
      <c r="AE6">
        <f>15.698761</f>
        <v>15.698760999999999</v>
      </c>
    </row>
    <row r="7" spans="1:31">
      <c r="A7">
        <v>32</v>
      </c>
      <c r="C7">
        <f t="shared" si="0"/>
        <v>24</v>
      </c>
      <c r="D7">
        <v>4.5030000000000001E-3</v>
      </c>
      <c r="E7">
        <v>0.70891499999999996</v>
      </c>
      <c r="F7">
        <v>24.217744</v>
      </c>
      <c r="H7">
        <f t="shared" si="1"/>
        <v>6</v>
      </c>
      <c r="I7">
        <v>1.8E-3</v>
      </c>
      <c r="J7">
        <v>0.86592999999999998</v>
      </c>
      <c r="K7">
        <v>28.225079999999998</v>
      </c>
      <c r="M7">
        <f t="shared" si="2"/>
        <v>1.5</v>
      </c>
      <c r="N7">
        <v>7.6000000000000004E-4</v>
      </c>
      <c r="O7">
        <v>0.94240999999999997</v>
      </c>
      <c r="P7">
        <v>31.961099999999998</v>
      </c>
      <c r="W7">
        <v>48</v>
      </c>
      <c r="X7">
        <v>0.81023999999999996</v>
      </c>
      <c r="Y7">
        <v>27.599319999999999</v>
      </c>
      <c r="AA7">
        <v>16</v>
      </c>
      <c r="AB7">
        <f t="shared" si="4"/>
        <v>1024</v>
      </c>
      <c r="AC7">
        <v>2.4815E-2</v>
      </c>
      <c r="AD7">
        <v>0.32470500000000002</v>
      </c>
      <c r="AE7">
        <f>16.671994</f>
        <v>16.671994000000002</v>
      </c>
    </row>
    <row r="8" spans="1:31">
      <c r="A8">
        <v>64</v>
      </c>
      <c r="C8">
        <f t="shared" si="0"/>
        <v>12</v>
      </c>
      <c r="D8">
        <v>4.0699999999999998E-3</v>
      </c>
      <c r="E8">
        <v>0.72743000000000002</v>
      </c>
      <c r="F8">
        <v>24.677600000000002</v>
      </c>
      <c r="H8">
        <f t="shared" si="1"/>
        <v>3</v>
      </c>
      <c r="I8">
        <v>1.8799999999999999E-3</v>
      </c>
      <c r="J8">
        <v>0.85897000000000001</v>
      </c>
      <c r="K8">
        <v>28.03257</v>
      </c>
      <c r="W8">
        <v>24</v>
      </c>
      <c r="X8">
        <v>0.91324000000000005</v>
      </c>
      <c r="Y8">
        <v>32.474519999999998</v>
      </c>
      <c r="AA8">
        <v>32</v>
      </c>
      <c r="AB8">
        <f t="shared" si="4"/>
        <v>512</v>
      </c>
      <c r="AC8">
        <v>1.9449999999999999E-2</v>
      </c>
      <c r="AD8">
        <v>0.34683000000000003</v>
      </c>
      <c r="AE8">
        <v>17.749154999999998</v>
      </c>
    </row>
    <row r="9" spans="1:31">
      <c r="W9">
        <v>16</v>
      </c>
      <c r="X9">
        <v>0.95238999999999996</v>
      </c>
      <c r="Y9">
        <v>35.93103</v>
      </c>
      <c r="AA9">
        <v>64</v>
      </c>
      <c r="AB9">
        <f t="shared" si="4"/>
        <v>256</v>
      </c>
      <c r="AC9">
        <v>1.4952999999999999E-2</v>
      </c>
      <c r="AD9">
        <v>0.38312200000000002</v>
      </c>
      <c r="AE9">
        <v>18.925094999999999</v>
      </c>
    </row>
    <row r="10" spans="1:31">
      <c r="W10">
        <v>12</v>
      </c>
      <c r="X10">
        <v>0.97155000000000002</v>
      </c>
      <c r="Y10">
        <v>38.738869999999999</v>
      </c>
      <c r="AA10">
        <v>128</v>
      </c>
      <c r="AB10">
        <f t="shared" si="4"/>
        <v>128</v>
      </c>
      <c r="AC10">
        <v>1.1183999999999999E-2</v>
      </c>
      <c r="AD10">
        <v>0.43704999999999999</v>
      </c>
      <c r="AE10">
        <v>20.223462999999999</v>
      </c>
    </row>
    <row r="11" spans="1:31">
      <c r="W11">
        <v>6</v>
      </c>
      <c r="X11">
        <v>0.99460999999999999</v>
      </c>
      <c r="Y11">
        <v>46.776229999999998</v>
      </c>
      <c r="AA11">
        <v>256</v>
      </c>
      <c r="AB11">
        <f t="shared" si="4"/>
        <v>64</v>
      </c>
      <c r="AC11">
        <v>8.1150000000000007E-3</v>
      </c>
      <c r="AD11">
        <v>0.50856400000000002</v>
      </c>
      <c r="AE11">
        <v>21.655605999999999</v>
      </c>
    </row>
    <row r="12" spans="1:31">
      <c r="W12">
        <v>4</v>
      </c>
      <c r="X12">
        <v>0.99797000000000002</v>
      </c>
      <c r="Y12">
        <v>50.997239999999998</v>
      </c>
      <c r="AA12">
        <v>512</v>
      </c>
      <c r="AB12" s="2">
        <f t="shared" si="4"/>
        <v>32</v>
      </c>
      <c r="AC12">
        <v>5.6670000000000002E-3</v>
      </c>
      <c r="AD12">
        <v>0.59536900000000004</v>
      </c>
      <c r="AE12">
        <v>23.256789999999999</v>
      </c>
    </row>
    <row r="13" spans="1:31">
      <c r="W13">
        <v>3</v>
      </c>
      <c r="X13">
        <v>0.99841000000000002</v>
      </c>
      <c r="Y13">
        <v>52.296109999999999</v>
      </c>
      <c r="AA13">
        <v>1024</v>
      </c>
      <c r="AB13">
        <f t="shared" si="4"/>
        <v>16</v>
      </c>
      <c r="AC13">
        <v>3.7680000000000001E-3</v>
      </c>
      <c r="AD13">
        <v>0.68652500000000005</v>
      </c>
      <c r="AE13">
        <v>25.073186</v>
      </c>
    </row>
    <row r="14" spans="1:31">
      <c r="A14" t="s">
        <v>6</v>
      </c>
      <c r="B14">
        <f>128*128*3</f>
        <v>49152</v>
      </c>
      <c r="W14">
        <v>1.5</v>
      </c>
      <c r="X14">
        <v>0.99843000000000004</v>
      </c>
      <c r="Y14">
        <v>52.420479999999998</v>
      </c>
      <c r="AA14">
        <v>2048</v>
      </c>
      <c r="AB14">
        <f t="shared" si="4"/>
        <v>8</v>
      </c>
      <c r="AC14">
        <v>2.3210000000000001E-3</v>
      </c>
      <c r="AD14">
        <v>0.77143700000000004</v>
      </c>
      <c r="AE14">
        <v>27.225166999999999</v>
      </c>
    </row>
    <row r="15" spans="1:31">
      <c r="AA15">
        <v>4096</v>
      </c>
      <c r="AB15">
        <f t="shared" si="4"/>
        <v>4</v>
      </c>
      <c r="AC15">
        <v>1.2570000000000001E-3</v>
      </c>
      <c r="AD15">
        <v>0.84755199999999997</v>
      </c>
      <c r="AE15">
        <v>29.940572</v>
      </c>
    </row>
    <row r="16" spans="1:31">
      <c r="AA16">
        <v>8192</v>
      </c>
      <c r="AB16">
        <f t="shared" si="4"/>
        <v>2</v>
      </c>
      <c r="AC16">
        <v>5.13E-4</v>
      </c>
      <c r="AD16">
        <v>0.91810999999999998</v>
      </c>
      <c r="AE16">
        <v>33.897015000000003</v>
      </c>
    </row>
    <row r="33" spans="5:5">
      <c r="E3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e821cde-48ad-4065-9a7a-ac3e26dfc9d5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Tabelle1</vt:lpstr>
    </vt:vector>
  </TitlesOfParts>
  <Company>msg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Maisch</dc:creator>
  <cp:lastModifiedBy>Oskar Rune</cp:lastModifiedBy>
  <dcterms:created xsi:type="dcterms:W3CDTF">2024-11-28T15:48:44Z</dcterms:created>
  <dcterms:modified xsi:type="dcterms:W3CDTF">2024-12-09T08:23:22Z</dcterms:modified>
</cp:coreProperties>
</file>