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ricp\Eric\Repositories\people\239289\Business data processing\"/>
    </mc:Choice>
  </mc:AlternateContent>
  <xr:revisionPtr revIDLastSave="0" documentId="13_ncr:1_{9FF73244-2A8B-4949-A5C7-E8BDD2461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eratures" sheetId="2" r:id="rId1"/>
    <sheet name="Chart" sheetId="4" r:id="rId2"/>
    <sheet name="Statistics" sheetId="1" r:id="rId3"/>
    <sheet name="Quarterly" sheetId="3" r:id="rId4"/>
  </sheets>
  <definedNames>
    <definedName name="Amplitude">Temperatures!$F$2:$F$49</definedName>
    <definedName name="Month">Temperatures!$A$2:$A$49</definedName>
    <definedName name="NWeek">Temperatures!$C$2:$C$49</definedName>
    <definedName name="TDay">Temperatures!$D$2:$D$49</definedName>
    <definedName name="Temperatures">Temperatures!$D$2:$E$49</definedName>
    <definedName name="TNight">Temperatures!$E$2:$E$49</definedName>
    <definedName name="TTemperatures">Temperatures!$D$2:$E$49</definedName>
    <definedName name="Week">Temperatures!$B$2:$B$49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5" i="1"/>
  <c r="E4" i="1"/>
  <c r="E2" i="1"/>
  <c r="C3" i="3"/>
  <c r="C4" i="3"/>
  <c r="C5" i="3"/>
  <c r="C2" i="3"/>
  <c r="B3" i="3"/>
  <c r="B4" i="3"/>
  <c r="B5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A9" i="1"/>
  <c r="A8" i="1"/>
  <c r="A7" i="1"/>
  <c r="C2" i="1"/>
  <c r="C3" i="1" s="1"/>
  <c r="C4" i="1" s="1"/>
  <c r="A4" i="1" a="1"/>
  <c r="A4" i="1" s="1"/>
  <c r="A3" i="1"/>
  <c r="A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2" i="2"/>
  <c r="A6" i="1" s="1"/>
  <c r="B2" i="3"/>
  <c r="C6" i="1" l="1"/>
  <c r="C5" i="1"/>
  <c r="A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<sst xmlns="http://schemas.openxmlformats.org/spreadsheetml/2006/main" count="44" uniqueCount="42">
  <si>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Month</t>
  </si>
  <si>
    <t>Week</t>
  </si>
  <si>
    <t>WeekNo</t>
  </si>
  <si>
    <t>TempDay</t>
  </si>
  <si>
    <t>TempNight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</si>
  <si>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</si>
  <si>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</si>
  <si>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</si>
  <si>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</si>
  <si>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</si>
  <si>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</si>
  <si>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</si>
  <si>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</si>
  <si>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</si>
  <si>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</si>
  <si>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</si>
  <si>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</si>
  <si>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Amplitude</t>
  </si>
  <si>
    <t>Highest average weekly temperature of the year</t>
  </si>
  <si>
    <t>Average annual daytime temperatures</t>
  </si>
  <si>
    <t>Average annual nighttime temperatures</t>
  </si>
  <si>
    <t>Average annual temperatures</t>
  </si>
  <si>
    <t>Temperature difference between highest and lowest annual temperatures</t>
  </si>
  <si>
    <t>Index of the week of the highest temperature (after first row)</t>
  </si>
  <si>
    <t>Month of the week of the highest temperature</t>
  </si>
  <si>
    <t>Week of the month of the highest temperature</t>
  </si>
  <si>
    <t>Number of "hot" days in the year</t>
  </si>
  <si>
    <t>Number of "cold" days in the year</t>
  </si>
  <si>
    <t>Highest average weekly Amplitude of the year</t>
  </si>
  <si>
    <t>Lowest average weekly amplitude of the year</t>
  </si>
  <si>
    <t>Feeling</t>
  </si>
  <si>
    <t>Data</t>
  </si>
  <si>
    <t>Description</t>
  </si>
  <si>
    <t>Quarter</t>
  </si>
  <si>
    <t>Day time (avg)</t>
  </si>
  <si>
    <t>Night time (avg)</t>
  </si>
  <si>
    <t>Average temp</t>
  </si>
  <si>
    <t>Half of year and time</t>
  </si>
  <si>
    <t>First half, day time</t>
  </si>
  <si>
    <t>Second half, night time</t>
  </si>
  <si>
    <t>First half, night time</t>
  </si>
  <si>
    <t>Second half, day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</si>
</sst>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numFmt numFmtId="164" formatCode="0.0"/>
    </dxf>
    <dxf>
      <numFmt numFmtId="164" formatCode="0.0"/>
    </dxf>
    <dxf>
      <numFmt numFmtId="164" formatCode="0.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annual temperatures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Day-time temperatures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Temperatures!$D$2:$D$49</c:f>
              <c:numCache>
                <c:formatCode>General</c:formatCode>
                <c:ptCount val="48"/>
                <c:pt idx="0" formatCode="0">
                  <c:v>-8</c:v>
                </c:pt>
                <c:pt idx="1">
                  <c:v>-5</c:v>
                </c:pt>
                <c:pt idx="2">
                  <c:v>-3</c:v>
                </c:pt>
                <c:pt idx="3">
                  <c:v>-4</c:v>
                </c:pt>
                <c:pt idx="4">
                  <c:v>-2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4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15</c:v>
                </c:pt>
                <c:pt idx="19">
                  <c:v>18</c:v>
                </c:pt>
                <c:pt idx="20">
                  <c:v>23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31</c:v>
                </c:pt>
                <c:pt idx="25">
                  <c:v>32</c:v>
                </c:pt>
                <c:pt idx="26">
                  <c:v>31</c:v>
                </c:pt>
                <c:pt idx="27">
                  <c:v>28</c:v>
                </c:pt>
                <c:pt idx="28">
                  <c:v>25</c:v>
                </c:pt>
                <c:pt idx="29">
                  <c:v>27</c:v>
                </c:pt>
                <c:pt idx="30">
                  <c:v>27</c:v>
                </c:pt>
                <c:pt idx="31">
                  <c:v>25</c:v>
                </c:pt>
                <c:pt idx="32">
                  <c:v>19</c:v>
                </c:pt>
                <c:pt idx="33">
                  <c:v>18</c:v>
                </c:pt>
                <c:pt idx="34">
                  <c:v>21</c:v>
                </c:pt>
                <c:pt idx="35">
                  <c:v>18</c:v>
                </c:pt>
                <c:pt idx="36">
                  <c:v>14</c:v>
                </c:pt>
                <c:pt idx="37">
                  <c:v>13</c:v>
                </c:pt>
                <c:pt idx="38">
                  <c:v>7</c:v>
                </c:pt>
                <c:pt idx="39">
                  <c:v>4</c:v>
                </c:pt>
                <c:pt idx="40">
                  <c:v>3</c:v>
                </c:pt>
                <c:pt idx="41">
                  <c:v>1</c:v>
                </c:pt>
                <c:pt idx="42">
                  <c:v>-2</c:v>
                </c:pt>
                <c:pt idx="43">
                  <c:v>-3</c:v>
                </c:pt>
                <c:pt idx="44">
                  <c:v>-6</c:v>
                </c:pt>
                <c:pt idx="45">
                  <c:v>-5</c:v>
                </c:pt>
                <c:pt idx="46">
                  <c:v>-6</c:v>
                </c:pt>
                <c:pt idx="47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5-4D50-8411-566B546E5686}"/>
            </c:ext>
          </c:extLst>
        </c:ser>
        <c:ser>
          <c:idx val="1"/>
          <c:order val="1"/>
          <c:tx>
            <c:v>Night-time temperatures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Temperatures!$E$2:$E$49</c:f>
              <c:numCache>
                <c:formatCode>0</c:formatCode>
                <c:ptCount val="48"/>
                <c:pt idx="0">
                  <c:v>-12</c:v>
                </c:pt>
                <c:pt idx="1">
                  <c:v>-11</c:v>
                </c:pt>
                <c:pt idx="2">
                  <c:v>-6</c:v>
                </c:pt>
                <c:pt idx="3">
                  <c:v>-10</c:v>
                </c:pt>
                <c:pt idx="4">
                  <c:v>-6</c:v>
                </c:pt>
                <c:pt idx="5">
                  <c:v>-4</c:v>
                </c:pt>
                <c:pt idx="6">
                  <c:v>0</c:v>
                </c:pt>
                <c:pt idx="7">
                  <c:v>-1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-1</c:v>
                </c:pt>
                <c:pt idx="12">
                  <c:v>5</c:v>
                </c:pt>
                <c:pt idx="13">
                  <c:v>3</c:v>
                </c:pt>
                <c:pt idx="14">
                  <c:v>6</c:v>
                </c:pt>
                <c:pt idx="15">
                  <c:v>6</c:v>
                </c:pt>
                <c:pt idx="16">
                  <c:v>10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19</c:v>
                </c:pt>
                <c:pt idx="21">
                  <c:v>18</c:v>
                </c:pt>
                <c:pt idx="22">
                  <c:v>21</c:v>
                </c:pt>
                <c:pt idx="23">
                  <c:v>22</c:v>
                </c:pt>
                <c:pt idx="24">
                  <c:v>27</c:v>
                </c:pt>
                <c:pt idx="25">
                  <c:v>27</c:v>
                </c:pt>
                <c:pt idx="26">
                  <c:v>25</c:v>
                </c:pt>
                <c:pt idx="27">
                  <c:v>23</c:v>
                </c:pt>
                <c:pt idx="28">
                  <c:v>19</c:v>
                </c:pt>
                <c:pt idx="29">
                  <c:v>22</c:v>
                </c:pt>
                <c:pt idx="30">
                  <c:v>23</c:v>
                </c:pt>
                <c:pt idx="31">
                  <c:v>20</c:v>
                </c:pt>
                <c:pt idx="32">
                  <c:v>14</c:v>
                </c:pt>
                <c:pt idx="33">
                  <c:v>12</c:v>
                </c:pt>
                <c:pt idx="34">
                  <c:v>18</c:v>
                </c:pt>
                <c:pt idx="35">
                  <c:v>13</c:v>
                </c:pt>
                <c:pt idx="36">
                  <c:v>8</c:v>
                </c:pt>
                <c:pt idx="37">
                  <c:v>7</c:v>
                </c:pt>
                <c:pt idx="38">
                  <c:v>4</c:v>
                </c:pt>
                <c:pt idx="39">
                  <c:v>-1</c:v>
                </c:pt>
                <c:pt idx="40">
                  <c:v>-2</c:v>
                </c:pt>
                <c:pt idx="41">
                  <c:v>-4</c:v>
                </c:pt>
                <c:pt idx="42">
                  <c:v>-7</c:v>
                </c:pt>
                <c:pt idx="43">
                  <c:v>-7</c:v>
                </c:pt>
                <c:pt idx="44">
                  <c:v>-10</c:v>
                </c:pt>
                <c:pt idx="45">
                  <c:v>-8</c:v>
                </c:pt>
                <c:pt idx="46">
                  <c:v>-11</c:v>
                </c:pt>
                <c:pt idx="47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5-4D50-8411-566B546E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824847"/>
        <c:axId val="1773831087"/>
      </c:lineChart>
      <c:catAx>
        <c:axId val="177382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Week of the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31087"/>
        <c:crosses val="autoZero"/>
        <c:auto val="1"/>
        <c:lblAlgn val="ctr"/>
        <c:lblOffset val="100"/>
        <c:noMultiLvlLbl val="0"/>
      </c:catAx>
      <c:valAx>
        <c:axId val="17738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Temperature</a:t>
                </a:r>
                <a:r>
                  <a:rPr lang="pl-PL" baseline="0"/>
                  <a:t> (Centigrade)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82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2A1EE5-C1A3-4557-8465-06B576F17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77DE-E882-4258-87B0-6986BFCC2A01}" name="Table1" displayName="Table1" ref="A1:G49" totalsRowShown="0">
  <autoFilter ref="A1:G49" xr:uid="{BDE577DE-E882-4258-87B0-6986BFCC2A01}"/>
  <tableColumns count="7">
    <tableColumn id="1" xr3:uid="{6530A1E0-361D-419F-A45D-827C80EB48AF}" name="Month"/>
    <tableColumn id="2" xr3:uid="{841F5A39-55BB-4B49-A26D-B8B34A4A6D8D}" name="Week"/>
    <tableColumn id="3" xr3:uid="{A2EFCCFC-847E-4E24-BB7F-D4CFF60D2147}" name="WeekNo"/>
    <tableColumn id="4" xr3:uid="{D7AA5B6B-A030-4DF5-BF50-0741EB509E03}" name="TempDay"/>
    <tableColumn id="5" xr3:uid="{778F94AB-FD15-4E36-A06C-3283EAD304F0}" name="TempNight" dataDxfId="10"/>
    <tableColumn id="6" xr3:uid="{BDD3EA8B-F193-4431-AF36-02D9B4B6731E}" name="Amplitude">
      <calculatedColumnFormula>ABS(D2-E2)</calculatedColumnFormula>
    </tableColumn>
    <tableColumn id="7" xr3:uid="{3D742697-BC7E-467E-80B6-2A08BDBFEDAF}" name="Feeling" dataDxfId="9">
      <calculatedColumnFormula>IF(Table1[[#This Row],[TempDay]]&gt;10, "warm", "cold")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61CCEE-BA4F-4454-BC86-573CE71616F4}" name="Table2" displayName="Table2" ref="A1:B9" totalsRowShown="0">
  <autoFilter ref="A1:B9" xr:uid="{7161CCEE-BA4F-4454-BC86-573CE71616F4}"/>
  <tableColumns count="2">
    <tableColumn id="1" xr3:uid="{C228F6BD-88E0-4537-B4F7-3F5F55EBC522}" name="Data"/>
    <tableColumn id="2" xr3:uid="{1ADB30F8-2282-467B-ACD7-C9A5D7EECACA}" name="Descrip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639BE4-27A6-481A-A135-392BBFFDB95C}" name="Table3" displayName="Table3" ref="C1:D6" totalsRowCount="1">
  <autoFilter ref="C1:D5" xr:uid="{9E639BE4-27A6-481A-A135-392BBFFDB95C}"/>
  <tableColumns count="2">
    <tableColumn id="1" xr3:uid="{04E8DD6C-83A2-4B19-979F-0A4FEF11CCCD}" name="Data" totalsRowFunction="custom" totalsRowDxfId="8">
      <totalsRowFormula>_xlfn.CONCAT("Highest temperature: ", C2, " degrees Centigrade, month: ", TEXT(DATE(2024,C4,1),"MMMM"), ", week: ",C5)</totalsRowFormula>
    </tableColumn>
    <tableColumn id="2" xr3:uid="{76F37216-CE3A-4D2B-B19C-358B93C56172}" name="Description" totalsRowDxfId="7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C8106D-69F9-48CD-BAEA-615D0A1133C1}" name="Table4" displayName="Table4" ref="E1:F5" totalsRowShown="0">
  <autoFilter ref="E1:F5" xr:uid="{5EC8106D-69F9-48CD-BAEA-615D0A1133C1}"/>
  <tableColumns count="2">
    <tableColumn id="1" xr3:uid="{974D866A-DC60-4876-875B-F064D036481B}" name="Average temp" dataDxfId="4">
      <calculatedColumnFormula>SUMIF(NWeek, "&lt;=24", TDay)/24</calculatedColumnFormula>
    </tableColumn>
    <tableColumn id="2" xr3:uid="{E0F7F582-DD01-4DC8-8AA9-738E4EFBE913}" name="Half of year and time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58FC1-38DE-46F7-B03C-E008034152DE}" name="Table5" displayName="Table5" ref="A1:C5" totalsRowShown="0">
  <autoFilter ref="A1:C5" xr:uid="{F7258FC1-38DE-46F7-B03C-E008034152DE}"/>
  <tableColumns count="3">
    <tableColumn id="1" xr3:uid="{2C107C5F-FEC6-41BE-BA1D-7DE878C9B7EC}" name="Quarter"/>
    <tableColumn id="2" xr3:uid="{84398ED0-ED5A-4FE4-9F04-DD9AE5A2997F}" name="Day time (avg)" dataDxfId="6">
      <calculatedColumnFormula>AVERAGE(INDEX(TDay,1+($A2-1)*12):INDEX(TDay,A2*12))</calculatedColumnFormula>
    </tableColumn>
    <tableColumn id="3" xr3:uid="{2847C2F0-4D0B-48F8-80C8-DA7DB49ADE1E}" name="Night time (avg)" dataDxfId="5">
      <calculatedColumnFormula>AVERAGE(INDEX(TNight,1+($A2-1)*12):INDEX(TNight,A2*12))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920B-42AB-42B1-8ADB-66A8E6A49924}">
  <dimension ref="A1:G49"/>
  <sheetViews>
    <sheetView tabSelected="1" workbookViewId="0"/>
  </sheetViews>
  <sheetFormatPr defaultRowHeight="14.4" x14ac:dyDescent="0.3"/>
  <cols>
    <col min="1" max="1" width="10.88671875" bestFit="1" customWidth="1"/>
    <col min="2" max="2" width="7.5546875" customWidth="1"/>
    <col min="3" max="3" width="10" customWidth="1"/>
    <col min="4" max="4" width="10.5546875" customWidth="1"/>
    <col min="5" max="5" width="11.77734375" customWidth="1"/>
    <col min="6" max="6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30</v>
      </c>
    </row>
    <row r="2" spans="1:7" x14ac:dyDescent="0.3">
      <c r="A2" t="s">
        <v>5</v>
      </c>
      <c r="B2">
        <v>1</v>
      </c>
      <c r="C2">
        <v>1</v>
      </c>
      <c r="D2" s="2">
        <v>-8</v>
      </c>
      <c r="E2" s="2">
        <v>-12</v>
      </c>
      <c r="F2">
        <f>ABS(D2-E2)</f>
        <v>4</v>
      </c>
      <c r="G2" t="str">
        <f>IF(Table1[[#This Row],[TempDay]]&gt;10, "warm", "cold")</f>
        <v>cold</v>
      </c>
    </row>
    <row r="3" spans="1:7" x14ac:dyDescent="0.3">
      <c r="B3">
        <v>2</v>
      </c>
      <c r="C3">
        <v>2</v>
      </c>
      <c r="D3">
        <v>-5</v>
      </c>
      <c r="E3" s="2">
        <v>-11</v>
      </c>
      <c r="F3">
        <f t="shared" ref="F3:F49" si="0">ABS(D3-E3)</f>
        <v>6</v>
      </c>
      <c r="G3" t="str">
        <f>IF(Table1[[#This Row],[TempDay]]&gt;10, "warm", "cold")</f>
        <v>cold</v>
      </c>
    </row>
    <row r="4" spans="1:7" x14ac:dyDescent="0.3">
      <c r="B4">
        <v>3</v>
      </c>
      <c r="C4">
        <v>3</v>
      </c>
      <c r="D4">
        <v>-3</v>
      </c>
      <c r="E4" s="2">
        <v>-6</v>
      </c>
      <c r="F4">
        <f t="shared" si="0"/>
        <v>3</v>
      </c>
      <c r="G4" t="str">
        <f>IF(Table1[[#This Row],[TempDay]]&gt;10, "warm", "cold")</f>
        <v>cold</v>
      </c>
    </row>
    <row r="5" spans="1:7" x14ac:dyDescent="0.3">
      <c r="B5">
        <v>4</v>
      </c>
      <c r="C5">
        <v>4</v>
      </c>
      <c r="D5">
        <v>-4</v>
      </c>
      <c r="E5" s="2">
        <v>-10</v>
      </c>
      <c r="F5">
        <f t="shared" si="0"/>
        <v>6</v>
      </c>
      <c r="G5" t="str">
        <f>IF(Table1[[#This Row],[TempDay]]&gt;10, "warm", "cold")</f>
        <v>cold</v>
      </c>
    </row>
    <row r="6" spans="1:7" x14ac:dyDescent="0.3">
      <c r="A6" t="s">
        <v>16</v>
      </c>
      <c r="B6">
        <v>1</v>
      </c>
      <c r="C6">
        <v>5</v>
      </c>
      <c r="D6">
        <v>-2</v>
      </c>
      <c r="E6" s="2">
        <v>-6</v>
      </c>
      <c r="F6">
        <f t="shared" si="0"/>
        <v>4</v>
      </c>
      <c r="G6" t="str">
        <f>IF(Table1[[#This Row],[TempDay]]&gt;10, "warm", "cold")</f>
        <v>cold</v>
      </c>
    </row>
    <row r="7" spans="1:7" x14ac:dyDescent="0.3">
      <c r="B7">
        <v>2</v>
      </c>
      <c r="C7">
        <v>6</v>
      </c>
      <c r="D7">
        <v>1</v>
      </c>
      <c r="E7" s="2">
        <v>-4</v>
      </c>
      <c r="F7">
        <f t="shared" si="0"/>
        <v>5</v>
      </c>
      <c r="G7" t="str">
        <f>IF(Table1[[#This Row],[TempDay]]&gt;10, "warm", "cold")</f>
        <v>cold</v>
      </c>
    </row>
    <row r="8" spans="1:7" x14ac:dyDescent="0.3">
      <c r="B8">
        <v>3</v>
      </c>
      <c r="C8">
        <v>7</v>
      </c>
      <c r="D8">
        <v>3</v>
      </c>
      <c r="E8" s="2">
        <v>0</v>
      </c>
      <c r="F8">
        <f t="shared" si="0"/>
        <v>3</v>
      </c>
      <c r="G8" t="str">
        <f>IF(Table1[[#This Row],[TempDay]]&gt;10, "warm", "cold")</f>
        <v>cold</v>
      </c>
    </row>
    <row r="9" spans="1:7" x14ac:dyDescent="0.3">
      <c r="B9">
        <v>4</v>
      </c>
      <c r="C9">
        <v>8</v>
      </c>
      <c r="D9">
        <v>4</v>
      </c>
      <c r="E9" s="2">
        <v>-1</v>
      </c>
      <c r="F9">
        <f t="shared" si="0"/>
        <v>5</v>
      </c>
      <c r="G9" t="str">
        <f>IF(Table1[[#This Row],[TempDay]]&gt;10, "warm", "cold")</f>
        <v>cold</v>
      </c>
    </row>
    <row r="10" spans="1:7" x14ac:dyDescent="0.3">
      <c r="A10" t="s">
        <v>6</v>
      </c>
      <c r="B10">
        <v>1</v>
      </c>
      <c r="C10">
        <v>9</v>
      </c>
      <c r="D10">
        <v>6</v>
      </c>
      <c r="E10" s="2">
        <v>2</v>
      </c>
      <c r="F10">
        <f t="shared" si="0"/>
        <v>4</v>
      </c>
      <c r="G10" t="str">
        <f>IF(Table1[[#This Row],[TempDay]]&gt;10, "warm", "cold")</f>
        <v>cold</v>
      </c>
    </row>
    <row r="11" spans="1:7" x14ac:dyDescent="0.3">
      <c r="B11">
        <v>2</v>
      </c>
      <c r="C11">
        <v>10</v>
      </c>
      <c r="D11">
        <v>7</v>
      </c>
      <c r="E11" s="2">
        <v>4</v>
      </c>
      <c r="F11">
        <f t="shared" si="0"/>
        <v>3</v>
      </c>
      <c r="G11" t="str">
        <f>IF(Table1[[#This Row],[TempDay]]&gt;10, "warm", "cold")</f>
        <v>cold</v>
      </c>
    </row>
    <row r="12" spans="1:7" x14ac:dyDescent="0.3">
      <c r="B12">
        <v>3</v>
      </c>
      <c r="C12">
        <v>11</v>
      </c>
      <c r="D12">
        <v>8</v>
      </c>
      <c r="E12" s="2">
        <v>6</v>
      </c>
      <c r="F12">
        <f t="shared" si="0"/>
        <v>2</v>
      </c>
      <c r="G12" t="str">
        <f>IF(Table1[[#This Row],[TempDay]]&gt;10, "warm", "cold")</f>
        <v>cold</v>
      </c>
    </row>
    <row r="13" spans="1:7" x14ac:dyDescent="0.3">
      <c r="B13">
        <v>4</v>
      </c>
      <c r="C13">
        <v>12</v>
      </c>
      <c r="D13">
        <v>4</v>
      </c>
      <c r="E13" s="2">
        <v>-1</v>
      </c>
      <c r="F13">
        <f t="shared" si="0"/>
        <v>5</v>
      </c>
      <c r="G13" t="str">
        <f>IF(Table1[[#This Row],[TempDay]]&gt;10, "warm", "cold")</f>
        <v>cold</v>
      </c>
    </row>
    <row r="14" spans="1:7" x14ac:dyDescent="0.3">
      <c r="A14" t="s">
        <v>7</v>
      </c>
      <c r="B14">
        <v>1</v>
      </c>
      <c r="C14">
        <v>13</v>
      </c>
      <c r="D14">
        <v>9</v>
      </c>
      <c r="E14" s="2">
        <v>5</v>
      </c>
      <c r="F14">
        <f t="shared" si="0"/>
        <v>4</v>
      </c>
      <c r="G14" t="str">
        <f>IF(Table1[[#This Row],[TempDay]]&gt;10, "warm", "cold")</f>
        <v>cold</v>
      </c>
    </row>
    <row r="15" spans="1:7" x14ac:dyDescent="0.3">
      <c r="B15">
        <v>2</v>
      </c>
      <c r="C15">
        <v>14</v>
      </c>
      <c r="D15">
        <v>7</v>
      </c>
      <c r="E15" s="2">
        <v>3</v>
      </c>
      <c r="F15">
        <f t="shared" si="0"/>
        <v>4</v>
      </c>
      <c r="G15" t="str">
        <f>IF(Table1[[#This Row],[TempDay]]&gt;10, "warm", "cold")</f>
        <v>cold</v>
      </c>
    </row>
    <row r="16" spans="1:7" x14ac:dyDescent="0.3">
      <c r="B16">
        <v>3</v>
      </c>
      <c r="C16">
        <v>15</v>
      </c>
      <c r="D16">
        <v>9</v>
      </c>
      <c r="E16" s="2">
        <v>6</v>
      </c>
      <c r="F16">
        <f t="shared" si="0"/>
        <v>3</v>
      </c>
      <c r="G16" t="str">
        <f>IF(Table1[[#This Row],[TempDay]]&gt;10, "warm", "cold")</f>
        <v>cold</v>
      </c>
    </row>
    <row r="17" spans="1:7" x14ac:dyDescent="0.3">
      <c r="B17">
        <v>4</v>
      </c>
      <c r="C17">
        <v>16</v>
      </c>
      <c r="D17">
        <v>10</v>
      </c>
      <c r="E17" s="2">
        <v>6</v>
      </c>
      <c r="F17">
        <f t="shared" si="0"/>
        <v>4</v>
      </c>
      <c r="G17" t="str">
        <f>IF(Table1[[#This Row],[TempDay]]&gt;10, "warm", "cold")</f>
        <v>cold</v>
      </c>
    </row>
    <row r="18" spans="1:7" x14ac:dyDescent="0.3">
      <c r="A18" t="s">
        <v>8</v>
      </c>
      <c r="B18">
        <v>1</v>
      </c>
      <c r="C18">
        <v>17</v>
      </c>
      <c r="D18">
        <v>15</v>
      </c>
      <c r="E18" s="2">
        <v>10</v>
      </c>
      <c r="F18">
        <f t="shared" si="0"/>
        <v>5</v>
      </c>
      <c r="G18" t="str">
        <f>IF(Table1[[#This Row],[TempDay]]&gt;10, "warm", "cold")</f>
        <v>warm</v>
      </c>
    </row>
    <row r="19" spans="1:7" x14ac:dyDescent="0.3">
      <c r="B19">
        <v>2</v>
      </c>
      <c r="C19">
        <v>18</v>
      </c>
      <c r="D19">
        <v>13</v>
      </c>
      <c r="E19" s="2">
        <v>9</v>
      </c>
      <c r="F19">
        <f t="shared" si="0"/>
        <v>4</v>
      </c>
      <c r="G19" t="str">
        <f>IF(Table1[[#This Row],[TempDay]]&gt;10, "warm", "cold")</f>
        <v>warm</v>
      </c>
    </row>
    <row r="20" spans="1:7" x14ac:dyDescent="0.3">
      <c r="B20">
        <v>3</v>
      </c>
      <c r="C20">
        <v>19</v>
      </c>
      <c r="D20">
        <v>15</v>
      </c>
      <c r="E20" s="2">
        <v>12</v>
      </c>
      <c r="F20">
        <f t="shared" si="0"/>
        <v>3</v>
      </c>
      <c r="G20" t="str">
        <f>IF(Table1[[#This Row],[TempDay]]&gt;10, "warm", "cold")</f>
        <v>warm</v>
      </c>
    </row>
    <row r="21" spans="1:7" x14ac:dyDescent="0.3">
      <c r="B21">
        <v>4</v>
      </c>
      <c r="C21">
        <v>20</v>
      </c>
      <c r="D21">
        <v>18</v>
      </c>
      <c r="E21" s="2">
        <v>14</v>
      </c>
      <c r="F21">
        <f t="shared" si="0"/>
        <v>4</v>
      </c>
      <c r="G21" t="str">
        <f>IF(Table1[[#This Row],[TempDay]]&gt;10, "warm", "cold")</f>
        <v>warm</v>
      </c>
    </row>
    <row r="22" spans="1:7" x14ac:dyDescent="0.3">
      <c r="A22" t="s">
        <v>9</v>
      </c>
      <c r="B22">
        <v>1</v>
      </c>
      <c r="C22">
        <v>21</v>
      </c>
      <c r="D22">
        <v>23</v>
      </c>
      <c r="E22" s="2">
        <v>19</v>
      </c>
      <c r="F22">
        <f t="shared" si="0"/>
        <v>4</v>
      </c>
      <c r="G22" t="str">
        <f>IF(Table1[[#This Row],[TempDay]]&gt;10, "warm", "cold")</f>
        <v>warm</v>
      </c>
    </row>
    <row r="23" spans="1:7" x14ac:dyDescent="0.3">
      <c r="B23">
        <v>2</v>
      </c>
      <c r="C23">
        <v>22</v>
      </c>
      <c r="D23">
        <v>24</v>
      </c>
      <c r="E23" s="2">
        <v>18</v>
      </c>
      <c r="F23">
        <f t="shared" si="0"/>
        <v>6</v>
      </c>
      <c r="G23" t="str">
        <f>IF(Table1[[#This Row],[TempDay]]&gt;10, "warm", "cold")</f>
        <v>warm</v>
      </c>
    </row>
    <row r="24" spans="1:7" x14ac:dyDescent="0.3">
      <c r="B24">
        <v>3</v>
      </c>
      <c r="C24">
        <v>23</v>
      </c>
      <c r="D24">
        <v>26</v>
      </c>
      <c r="E24" s="2">
        <v>21</v>
      </c>
      <c r="F24">
        <f t="shared" si="0"/>
        <v>5</v>
      </c>
      <c r="G24" t="str">
        <f>IF(Table1[[#This Row],[TempDay]]&gt;10, "warm", "cold")</f>
        <v>warm</v>
      </c>
    </row>
    <row r="25" spans="1:7" x14ac:dyDescent="0.3">
      <c r="B25">
        <v>4</v>
      </c>
      <c r="C25">
        <v>24</v>
      </c>
      <c r="D25">
        <v>27</v>
      </c>
      <c r="E25" s="2">
        <v>22</v>
      </c>
      <c r="F25">
        <f t="shared" si="0"/>
        <v>5</v>
      </c>
      <c r="G25" t="str">
        <f>IF(Table1[[#This Row],[TempDay]]&gt;10, "warm", "cold")</f>
        <v>warm</v>
      </c>
    </row>
    <row r="26" spans="1:7" x14ac:dyDescent="0.3">
      <c r="A26" t="s">
        <v>10</v>
      </c>
      <c r="B26">
        <v>1</v>
      </c>
      <c r="C26">
        <v>25</v>
      </c>
      <c r="D26">
        <v>31</v>
      </c>
      <c r="E26" s="2">
        <v>27</v>
      </c>
      <c r="F26">
        <f t="shared" si="0"/>
        <v>4</v>
      </c>
      <c r="G26" t="str">
        <f>IF(Table1[[#This Row],[TempDay]]&gt;10, "warm", "cold")</f>
        <v>warm</v>
      </c>
    </row>
    <row r="27" spans="1:7" x14ac:dyDescent="0.3">
      <c r="B27">
        <v>2</v>
      </c>
      <c r="C27">
        <v>26</v>
      </c>
      <c r="D27">
        <v>32</v>
      </c>
      <c r="E27" s="2">
        <v>27</v>
      </c>
      <c r="F27">
        <f t="shared" si="0"/>
        <v>5</v>
      </c>
      <c r="G27" t="str">
        <f>IF(Table1[[#This Row],[TempDay]]&gt;10, "warm", "cold")</f>
        <v>warm</v>
      </c>
    </row>
    <row r="28" spans="1:7" x14ac:dyDescent="0.3">
      <c r="B28">
        <v>3</v>
      </c>
      <c r="C28">
        <v>27</v>
      </c>
      <c r="D28">
        <v>31</v>
      </c>
      <c r="E28" s="2">
        <v>25</v>
      </c>
      <c r="F28">
        <f t="shared" si="0"/>
        <v>6</v>
      </c>
      <c r="G28" t="str">
        <f>IF(Table1[[#This Row],[TempDay]]&gt;10, "warm", "cold")</f>
        <v>warm</v>
      </c>
    </row>
    <row r="29" spans="1:7" x14ac:dyDescent="0.3">
      <c r="B29">
        <v>4</v>
      </c>
      <c r="C29">
        <v>28</v>
      </c>
      <c r="D29">
        <v>28</v>
      </c>
      <c r="E29" s="2">
        <v>23</v>
      </c>
      <c r="F29">
        <f t="shared" si="0"/>
        <v>5</v>
      </c>
      <c r="G29" t="str">
        <f>IF(Table1[[#This Row],[TempDay]]&gt;10, "warm", "cold")</f>
        <v>warm</v>
      </c>
    </row>
    <row r="30" spans="1:7" x14ac:dyDescent="0.3">
      <c r="A30" t="s">
        <v>11</v>
      </c>
      <c r="B30">
        <v>1</v>
      </c>
      <c r="C30">
        <v>29</v>
      </c>
      <c r="D30">
        <v>25</v>
      </c>
      <c r="E30" s="2">
        <v>19</v>
      </c>
      <c r="F30">
        <f t="shared" si="0"/>
        <v>6</v>
      </c>
      <c r="G30" t="str">
        <f>IF(Table1[[#This Row],[TempDay]]&gt;10, "warm", "cold")</f>
        <v>warm</v>
      </c>
    </row>
    <row r="31" spans="1:7" x14ac:dyDescent="0.3">
      <c r="B31">
        <v>2</v>
      </c>
      <c r="C31">
        <v>30</v>
      </c>
      <c r="D31">
        <v>27</v>
      </c>
      <c r="E31" s="2">
        <v>22</v>
      </c>
      <c r="F31">
        <f t="shared" si="0"/>
        <v>5</v>
      </c>
      <c r="G31" t="str">
        <f>IF(Table1[[#This Row],[TempDay]]&gt;10, "warm", "cold")</f>
        <v>warm</v>
      </c>
    </row>
    <row r="32" spans="1:7" x14ac:dyDescent="0.3">
      <c r="B32">
        <v>3</v>
      </c>
      <c r="C32">
        <v>31</v>
      </c>
      <c r="D32">
        <v>27</v>
      </c>
      <c r="E32" s="2">
        <v>23</v>
      </c>
      <c r="F32">
        <f t="shared" si="0"/>
        <v>4</v>
      </c>
      <c r="G32" t="str">
        <f>IF(Table1[[#This Row],[TempDay]]&gt;10, "warm", "cold")</f>
        <v>warm</v>
      </c>
    </row>
    <row r="33" spans="1:7" x14ac:dyDescent="0.3">
      <c r="B33">
        <v>4</v>
      </c>
      <c r="C33">
        <v>32</v>
      </c>
      <c r="D33">
        <v>25</v>
      </c>
      <c r="E33" s="2">
        <v>20</v>
      </c>
      <c r="F33">
        <f t="shared" si="0"/>
        <v>5</v>
      </c>
      <c r="G33" t="str">
        <f>IF(Table1[[#This Row],[TempDay]]&gt;10, "warm", "cold")</f>
        <v>warm</v>
      </c>
    </row>
    <row r="34" spans="1:7" x14ac:dyDescent="0.3">
      <c r="A34" t="s">
        <v>12</v>
      </c>
      <c r="B34">
        <v>1</v>
      </c>
      <c r="C34">
        <v>33</v>
      </c>
      <c r="D34">
        <v>19</v>
      </c>
      <c r="E34" s="2">
        <v>14</v>
      </c>
      <c r="F34">
        <f t="shared" si="0"/>
        <v>5</v>
      </c>
      <c r="G34" t="str">
        <f>IF(Table1[[#This Row],[TempDay]]&gt;10, "warm", "cold")</f>
        <v>warm</v>
      </c>
    </row>
    <row r="35" spans="1:7" x14ac:dyDescent="0.3">
      <c r="B35">
        <v>2</v>
      </c>
      <c r="C35">
        <v>34</v>
      </c>
      <c r="D35">
        <v>18</v>
      </c>
      <c r="E35" s="2">
        <v>12</v>
      </c>
      <c r="F35">
        <f t="shared" si="0"/>
        <v>6</v>
      </c>
      <c r="G35" t="str">
        <f>IF(Table1[[#This Row],[TempDay]]&gt;10, "warm", "cold")</f>
        <v>warm</v>
      </c>
    </row>
    <row r="36" spans="1:7" x14ac:dyDescent="0.3">
      <c r="B36">
        <v>3</v>
      </c>
      <c r="C36">
        <v>35</v>
      </c>
      <c r="D36">
        <v>21</v>
      </c>
      <c r="E36" s="2">
        <v>18</v>
      </c>
      <c r="F36">
        <f t="shared" si="0"/>
        <v>3</v>
      </c>
      <c r="G36" t="str">
        <f>IF(Table1[[#This Row],[TempDay]]&gt;10, "warm", "cold")</f>
        <v>warm</v>
      </c>
    </row>
    <row r="37" spans="1:7" x14ac:dyDescent="0.3">
      <c r="B37">
        <v>4</v>
      </c>
      <c r="C37">
        <v>36</v>
      </c>
      <c r="D37">
        <v>18</v>
      </c>
      <c r="E37" s="2">
        <v>13</v>
      </c>
      <c r="F37">
        <f t="shared" si="0"/>
        <v>5</v>
      </c>
      <c r="G37" t="str">
        <f>IF(Table1[[#This Row],[TempDay]]&gt;10, "warm", "cold")</f>
        <v>warm</v>
      </c>
    </row>
    <row r="38" spans="1:7" x14ac:dyDescent="0.3">
      <c r="A38" t="s">
        <v>13</v>
      </c>
      <c r="B38">
        <v>1</v>
      </c>
      <c r="C38">
        <v>37</v>
      </c>
      <c r="D38">
        <v>14</v>
      </c>
      <c r="E38" s="2">
        <v>8</v>
      </c>
      <c r="F38">
        <f t="shared" si="0"/>
        <v>6</v>
      </c>
      <c r="G38" t="str">
        <f>IF(Table1[[#This Row],[TempDay]]&gt;10, "warm", "cold")</f>
        <v>warm</v>
      </c>
    </row>
    <row r="39" spans="1:7" x14ac:dyDescent="0.3">
      <c r="B39">
        <v>2</v>
      </c>
      <c r="C39">
        <v>38</v>
      </c>
      <c r="D39">
        <v>13</v>
      </c>
      <c r="E39" s="2">
        <v>7</v>
      </c>
      <c r="F39">
        <f t="shared" si="0"/>
        <v>6</v>
      </c>
      <c r="G39" t="str">
        <f>IF(Table1[[#This Row],[TempDay]]&gt;10, "warm", "cold")</f>
        <v>warm</v>
      </c>
    </row>
    <row r="40" spans="1:7" x14ac:dyDescent="0.3">
      <c r="B40">
        <v>3</v>
      </c>
      <c r="C40">
        <v>39</v>
      </c>
      <c r="D40">
        <v>7</v>
      </c>
      <c r="E40" s="2">
        <v>4</v>
      </c>
      <c r="F40">
        <f t="shared" si="0"/>
        <v>3</v>
      </c>
      <c r="G40" t="str">
        <f>IF(Table1[[#This Row],[TempDay]]&gt;10, "warm", "cold")</f>
        <v>cold</v>
      </c>
    </row>
    <row r="41" spans="1:7" x14ac:dyDescent="0.3">
      <c r="B41">
        <v>4</v>
      </c>
      <c r="C41">
        <v>40</v>
      </c>
      <c r="D41">
        <v>4</v>
      </c>
      <c r="E41" s="2">
        <v>-1</v>
      </c>
      <c r="F41">
        <f t="shared" si="0"/>
        <v>5</v>
      </c>
      <c r="G41" t="str">
        <f>IF(Table1[[#This Row],[TempDay]]&gt;10, "warm", "cold")</f>
        <v>cold</v>
      </c>
    </row>
    <row r="42" spans="1:7" x14ac:dyDescent="0.3">
      <c r="A42" t="s">
        <v>14</v>
      </c>
      <c r="B42">
        <v>1</v>
      </c>
      <c r="C42">
        <v>41</v>
      </c>
      <c r="D42">
        <v>3</v>
      </c>
      <c r="E42" s="2">
        <v>-2</v>
      </c>
      <c r="F42">
        <f t="shared" si="0"/>
        <v>5</v>
      </c>
      <c r="G42" t="str">
        <f>IF(Table1[[#This Row],[TempDay]]&gt;10, "warm", "cold")</f>
        <v>cold</v>
      </c>
    </row>
    <row r="43" spans="1:7" x14ac:dyDescent="0.3">
      <c r="B43">
        <v>2</v>
      </c>
      <c r="C43">
        <v>42</v>
      </c>
      <c r="D43">
        <v>1</v>
      </c>
      <c r="E43" s="2">
        <v>-4</v>
      </c>
      <c r="F43">
        <f t="shared" si="0"/>
        <v>5</v>
      </c>
      <c r="G43" t="str">
        <f>IF(Table1[[#This Row],[TempDay]]&gt;10, "warm", "cold")</f>
        <v>cold</v>
      </c>
    </row>
    <row r="44" spans="1:7" x14ac:dyDescent="0.3">
      <c r="B44">
        <v>3</v>
      </c>
      <c r="C44">
        <v>43</v>
      </c>
      <c r="D44">
        <v>-2</v>
      </c>
      <c r="E44" s="2">
        <v>-7</v>
      </c>
      <c r="F44">
        <f t="shared" si="0"/>
        <v>5</v>
      </c>
      <c r="G44" t="str">
        <f>IF(Table1[[#This Row],[TempDay]]&gt;10, "warm", "cold")</f>
        <v>cold</v>
      </c>
    </row>
    <row r="45" spans="1:7" x14ac:dyDescent="0.3">
      <c r="B45">
        <v>4</v>
      </c>
      <c r="C45">
        <v>44</v>
      </c>
      <c r="D45">
        <v>-3</v>
      </c>
      <c r="E45" s="2">
        <v>-7</v>
      </c>
      <c r="F45">
        <f t="shared" si="0"/>
        <v>4</v>
      </c>
      <c r="G45" t="str">
        <f>IF(Table1[[#This Row],[TempDay]]&gt;10, "warm", "cold")</f>
        <v>cold</v>
      </c>
    </row>
    <row r="46" spans="1:7" x14ac:dyDescent="0.3">
      <c r="A46" t="s">
        <v>15</v>
      </c>
      <c r="B46">
        <v>1</v>
      </c>
      <c r="C46">
        <v>45</v>
      </c>
      <c r="D46">
        <v>-6</v>
      </c>
      <c r="E46" s="2">
        <v>-10</v>
      </c>
      <c r="F46">
        <f t="shared" si="0"/>
        <v>4</v>
      </c>
      <c r="G46" t="str">
        <f>IF(Table1[[#This Row],[TempDay]]&gt;10, "warm", "cold")</f>
        <v>cold</v>
      </c>
    </row>
    <row r="47" spans="1:7" x14ac:dyDescent="0.3">
      <c r="B47">
        <v>2</v>
      </c>
      <c r="C47">
        <v>46</v>
      </c>
      <c r="D47">
        <v>-5</v>
      </c>
      <c r="E47" s="2">
        <v>-8</v>
      </c>
      <c r="F47">
        <f t="shared" si="0"/>
        <v>3</v>
      </c>
      <c r="G47" t="str">
        <f>IF(Table1[[#This Row],[TempDay]]&gt;10, "warm", "cold")</f>
        <v>cold</v>
      </c>
    </row>
    <row r="48" spans="1:7" x14ac:dyDescent="0.3">
      <c r="B48">
        <v>3</v>
      </c>
      <c r="C48">
        <v>47</v>
      </c>
      <c r="D48">
        <v>-6</v>
      </c>
      <c r="E48" s="2">
        <v>-11</v>
      </c>
      <c r="F48">
        <f t="shared" si="0"/>
        <v>5</v>
      </c>
      <c r="G48" t="str">
        <f>IF(Table1[[#This Row],[TempDay]]&gt;10, "warm", "cold")</f>
        <v>cold</v>
      </c>
    </row>
    <row r="49" spans="2:7" x14ac:dyDescent="0.3">
      <c r="B49">
        <v>4</v>
      </c>
      <c r="C49">
        <v>48</v>
      </c>
      <c r="D49">
        <v>-7</v>
      </c>
      <c r="E49" s="2">
        <v>-14</v>
      </c>
      <c r="F49">
        <f t="shared" si="0"/>
        <v>7</v>
      </c>
      <c r="G49" t="str">
        <f>IF(Table1[[#This Row],[TempDay]]&gt;10, "warm", "cold")</f>
        <v>cold</v>
      </c>
    </row>
  </sheetData>
  <phoneticPr fontId="1" type="noConversion"/>
  <conditionalFormatting sqref="D2">
    <cfRule type="cellIs" dxfId="3" priority="6" operator="lessThan">
      <formula>0</formula>
    </cfRule>
    <cfRule type="cellIs" dxfId="2" priority="7" operator="greaterThan">
      <formula>0</formula>
    </cfRule>
  </conditionalFormatting>
  <conditionalFormatting sqref="D2:D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E49">
    <cfRule type="cellIs" dxfId="1" priority="4" operator="lessThan">
      <formula>0</formula>
    </cfRule>
    <cfRule type="cellIs" dxfId="0" priority="5" operator="lessThan">
      <formula>0</formula>
    </cfRule>
  </conditionalFormatting>
  <conditionalFormatting sqref="E2:E4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7C5-784F-4446-B094-1C76C80A48E9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B1" workbookViewId="0">
      <selection activeCell="B1" sqref="B1"/>
    </sheetView>
  </sheetViews>
  <sheetFormatPr defaultRowHeight="14.4" x14ac:dyDescent="0.3"/>
  <cols>
    <col min="1" max="1" width="10.109375" customWidth="1"/>
    <col min="2" max="2" width="62.109375" bestFit="1" customWidth="1"/>
    <col min="3" max="3" width="10.109375" customWidth="1"/>
    <col min="4" max="4" width="51.77734375" bestFit="1" customWidth="1"/>
    <col min="5" max="5" width="15" bestFit="1" customWidth="1"/>
    <col min="6" max="6" width="44.33203125" bestFit="1" customWidth="1"/>
  </cols>
  <sheetData>
    <row r="1" spans="1:6" x14ac:dyDescent="0.3">
      <c r="A1" s="1" t="s">
        <v>31</v>
      </c>
      <c r="B1" t="s">
        <v>32</v>
      </c>
      <c r="C1" t="s">
        <v>31</v>
      </c>
      <c r="D1" t="s">
        <v>32</v>
      </c>
      <c r="E1" t="s">
        <v>36</v>
      </c>
      <c r="F1" t="s">
        <v>37</v>
      </c>
    </row>
    <row r="2" spans="1:6" x14ac:dyDescent="0.3">
      <c r="A2" s="1">
        <f>AVERAGE(TDay)</f>
        <v>10.875</v>
      </c>
      <c r="B2" t="s">
        <v>19</v>
      </c>
      <c r="C2">
        <f>LARGE(Temperatures,1)</f>
        <v>32</v>
      </c>
      <c r="D2" t="s">
        <v>18</v>
      </c>
      <c r="E2" s="1">
        <f>SUMIF(NWeek, "&lt;=24", TDay)/24</f>
        <v>8.625</v>
      </c>
      <c r="F2" t="s">
        <v>38</v>
      </c>
    </row>
    <row r="3" spans="1:6" x14ac:dyDescent="0.3">
      <c r="A3" s="1">
        <f>AVERAGE(TNight)</f>
        <v>6.333333333333333</v>
      </c>
      <c r="B3" t="s">
        <v>20</v>
      </c>
      <c r="C3">
        <f>MATCH(C2,TDay,0)</f>
        <v>26</v>
      </c>
      <c r="D3" t="s">
        <v>23</v>
      </c>
      <c r="E3" s="1">
        <f>SUMIF(NWeek, "&gt;24", TDay)/24</f>
        <v>13.125</v>
      </c>
      <c r="F3" t="s">
        <v>41</v>
      </c>
    </row>
    <row r="4" spans="1:6" x14ac:dyDescent="0.3">
      <c r="A4" s="1" cm="1">
        <f t="array" ref="A4">AVERAGE(TDay+TNight)</f>
        <v>17.208333333333332</v>
      </c>
      <c r="B4" t="s">
        <v>21</v>
      </c>
      <c r="C4">
        <f>INT((C3)/4)+1</f>
        <v>7</v>
      </c>
      <c r="D4" t="s">
        <v>24</v>
      </c>
      <c r="E4" s="1">
        <f>SUMIF(NWeek, "&lt;=24", TNight)/24</f>
        <v>4.416666666666667</v>
      </c>
      <c r="F4" t="s">
        <v>40</v>
      </c>
    </row>
    <row r="5" spans="1:6" x14ac:dyDescent="0.3">
      <c r="A5">
        <f>LARGE(Amplitude,1)</f>
        <v>7</v>
      </c>
      <c r="B5" t="s">
        <v>28</v>
      </c>
      <c r="C5">
        <f>(C3)-((C4-1)*4)</f>
        <v>2</v>
      </c>
      <c r="D5" t="s">
        <v>25</v>
      </c>
      <c r="E5" s="1">
        <f>SUMIF(NWeek, "&gt;24", TNight)/24</f>
        <v>8.25</v>
      </c>
      <c r="F5" t="s">
        <v>39</v>
      </c>
    </row>
    <row r="6" spans="1:6" x14ac:dyDescent="0.3">
      <c r="A6">
        <f>SMALL(Amplitude,1)</f>
        <v>2</v>
      </c>
      <c r="B6" t="s">
        <v>29</v>
      </c>
      <c r="C6" t="str">
        <f>_xlfn.CONCAT("Highest temperature: ", C2, " degrees Centigrade, month: ", TEXT(DATE(2024,C4,1),"MMMM"), ", week: ",C5)</f>
        <v>Highest temperature: 32 degrees Centigrade, month: July, week: 2</v>
      </c>
    </row>
    <row r="7" spans="1:6" x14ac:dyDescent="0.3">
      <c r="A7">
        <f>LARGE(Temperatures,1) -SMALL(Temperatures,1)</f>
        <v>46</v>
      </c>
      <c r="B7" t="s">
        <v>22</v>
      </c>
    </row>
    <row r="8" spans="1:6" x14ac:dyDescent="0.3">
      <c r="A8">
        <f>COUNTIF(Temperatures, "&gt;30")</f>
        <v>3</v>
      </c>
      <c r="B8" t="s">
        <v>26</v>
      </c>
    </row>
    <row r="9" spans="1:6" x14ac:dyDescent="0.3">
      <c r="A9">
        <f>COUNTIF(Temperatures,"&lt;-5")</f>
        <v>15</v>
      </c>
      <c r="B9" t="s">
        <v>27</v>
      </c>
    </row>
  </sheetData>
  <phoneticPr fontId="1" type="noConversion"/>
  <pageMargins left="0.7" right="0.7" top="0.75" bottom="0.75" header="0.3" footer="0.3"/>
  <ignoredErrors>
    <ignoredError sqref="E3:E4 E5" calculatedColumn="1"/>
  </ignoredErrors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5E7E-1E98-4F92-A2A5-87C59C1F2793}">
  <dimension ref="A1:C5"/>
  <sheetViews>
    <sheetView workbookViewId="0">
      <selection activeCell="B2" sqref="B2"/>
    </sheetView>
  </sheetViews>
  <sheetFormatPr defaultRowHeight="14.4" x14ac:dyDescent="0.3"/>
  <cols>
    <col min="1" max="1" width="9.21875" customWidth="1"/>
    <col min="2" max="2" width="15.5546875" bestFit="1" customWidth="1"/>
    <col min="3" max="3" width="16.88671875" bestFit="1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>
        <v>1</v>
      </c>
      <c r="B2" s="1">
        <f>AVERAGE(INDEX(TDay,1+($A2-1)*12):INDEX(TDay,A2*12))</f>
        <v>0.91666666666666663</v>
      </c>
      <c r="C2" s="1">
        <f>AVERAGE(INDEX(TNight,1+($A2-1)*12):INDEX(TNight,A2*12))</f>
        <v>-3.25</v>
      </c>
    </row>
    <row r="3" spans="1:3" x14ac:dyDescent="0.3">
      <c r="A3">
        <v>2</v>
      </c>
      <c r="B3" s="1">
        <f>AVERAGE(INDEX(TDay,1+($A3-1)*12):INDEX(TDay,A3*12))</f>
        <v>16.333333333333332</v>
      </c>
      <c r="C3" s="1">
        <f>AVERAGE(INDEX(TNight,1+($A3-1)*12):INDEX(TNight,A3*12))</f>
        <v>12.083333333333334</v>
      </c>
    </row>
    <row r="4" spans="1:3" x14ac:dyDescent="0.3">
      <c r="A4">
        <v>3</v>
      </c>
      <c r="B4" s="1">
        <f>AVERAGE(INDEX(TDay,1+($A4-1)*12):INDEX(TDay,A4*12))</f>
        <v>25.166666666666668</v>
      </c>
      <c r="C4" s="1">
        <f>AVERAGE(INDEX(TNight,1+($A4-1)*12):INDEX(TNight,A4*12))</f>
        <v>20.25</v>
      </c>
    </row>
    <row r="5" spans="1:3" x14ac:dyDescent="0.3">
      <c r="A5">
        <v>4</v>
      </c>
      <c r="B5" s="1">
        <f>AVERAGE(INDEX(TDay,1+($A5-1)*12):INDEX(TDay,A5*12))</f>
        <v>1.0833333333333333</v>
      </c>
      <c r="C5" s="1">
        <f>AVERAGE(INDEX(TNight,1+($A5-1)*12):INDEX(TNight,A5*12))</f>
        <v>-3.75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Temperatures</vt:lpstr>
      <vt:lpstr>Chart</vt:lpstr>
      <vt:lpstr>Statistics</vt:lpstr>
      <vt:lpstr>Quarterly</vt:lpstr>
      <vt:lpstr>Amplitude</vt:lpstr>
      <vt:lpstr>Month</vt:lpstr>
      <vt:lpstr>NWeek</vt:lpstr>
      <vt:lpstr>TDay</vt:lpstr>
      <vt:lpstr>Temperatures</vt:lpstr>
      <vt:lpstr>TNight</vt:lpstr>
      <vt:lpstr>TTemperatures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en-A013-04</dc:creator>
  <cp:lastModifiedBy>Eric Paes Barreto</cp:lastModifiedBy>
  <dcterms:created xsi:type="dcterms:W3CDTF">2015-06-05T18:17:20Z</dcterms:created>
  <dcterms:modified xsi:type="dcterms:W3CDTF">2024-12-02T08:08:53Z</dcterms:modified>
</cp:coreProperties>
</file>